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deraimadamba\Desktop\"/>
    </mc:Choice>
  </mc:AlternateContent>
  <xr:revisionPtr revIDLastSave="0" documentId="8_{A58D8714-B2A3-49CF-B617-B8AC9A8AE797}" xr6:coauthVersionLast="47" xr6:coauthVersionMax="47" xr10:uidLastSave="{00000000-0000-0000-0000-000000000000}"/>
  <bookViews>
    <workbookView xWindow="6330" yWindow="3915" windowWidth="21600" windowHeight="11385" xr2:uid="{7F75C0A3-AFBE-4531-8AE8-E98E4D334B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1" l="1"/>
  <c r="AK10" i="1"/>
  <c r="AK9" i="1"/>
  <c r="AG11" i="1"/>
  <c r="AG10" i="1"/>
  <c r="AN9" i="1"/>
  <c r="AM9" i="1"/>
  <c r="I11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9" i="1"/>
  <c r="H10" i="1"/>
  <c r="AG124" i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22" i="1"/>
  <c r="AG123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C11" i="1"/>
  <c r="K11" i="1" s="1"/>
  <c r="B11" i="1"/>
  <c r="AE10" i="1" s="1"/>
  <c r="O10" i="1"/>
  <c r="P10" i="1" s="1"/>
  <c r="K10" i="1"/>
  <c r="L10" i="1" s="1"/>
  <c r="J10" i="1"/>
  <c r="AY9" i="1"/>
  <c r="AY10" i="1" s="1"/>
  <c r="AE9" i="1"/>
  <c r="AZ8" i="1"/>
  <c r="W8" i="1"/>
  <c r="W7" i="1"/>
  <c r="W6" i="1"/>
  <c r="W5" i="1"/>
  <c r="W4" i="1"/>
  <c r="W3" i="1"/>
  <c r="W2" i="1"/>
  <c r="B12" i="1" l="1"/>
  <c r="AE11" i="1" s="1"/>
  <c r="AM11" i="1" s="1"/>
  <c r="AO9" i="1"/>
  <c r="AN10" i="1"/>
  <c r="AM10" i="1"/>
  <c r="O11" i="1"/>
  <c r="P11" i="1" s="1"/>
  <c r="J11" i="1"/>
  <c r="C12" i="1"/>
  <c r="AZ9" i="1"/>
  <c r="D11" i="1"/>
  <c r="E11" i="1" s="1"/>
  <c r="F11" i="1" s="1"/>
  <c r="G11" i="1" s="1"/>
  <c r="AY11" i="1"/>
  <c r="AZ10" i="1"/>
  <c r="Q10" i="1"/>
  <c r="R10" i="1" s="1"/>
  <c r="S10" i="1" s="1"/>
  <c r="B13" i="1" l="1"/>
  <c r="AE12" i="1" s="1"/>
  <c r="AN11" i="1"/>
  <c r="O12" i="1"/>
  <c r="P12" i="1" s="1"/>
  <c r="K12" i="1"/>
  <c r="J12" i="1"/>
  <c r="C13" i="1"/>
  <c r="Q11" i="1"/>
  <c r="R11" i="1" s="1"/>
  <c r="S11" i="1" s="1"/>
  <c r="AY12" i="1"/>
  <c r="AZ11" i="1"/>
  <c r="H11" i="1"/>
  <c r="AH10" i="1" l="1"/>
  <c r="AI10" i="1" s="1"/>
  <c r="AJ10" i="1" s="1"/>
  <c r="B14" i="1"/>
  <c r="AE13" i="1" s="1"/>
  <c r="D12" i="1"/>
  <c r="E12" i="1" s="1"/>
  <c r="B15" i="1"/>
  <c r="AN12" i="1"/>
  <c r="AM12" i="1"/>
  <c r="AY13" i="1"/>
  <c r="AZ12" i="1"/>
  <c r="O13" i="1"/>
  <c r="P13" i="1" s="1"/>
  <c r="J13" i="1"/>
  <c r="C14" i="1"/>
  <c r="K13" i="1"/>
  <c r="Q12" i="1"/>
  <c r="R12" i="1"/>
  <c r="S12" i="1" s="1"/>
  <c r="L11" i="1"/>
  <c r="AL10" i="1" l="1"/>
  <c r="F12" i="1"/>
  <c r="AM13" i="1"/>
  <c r="AN13" i="1"/>
  <c r="AY14" i="1"/>
  <c r="AZ13" i="1"/>
  <c r="AE14" i="1"/>
  <c r="B16" i="1"/>
  <c r="O14" i="1"/>
  <c r="P14" i="1" s="1"/>
  <c r="K14" i="1"/>
  <c r="J14" i="1"/>
  <c r="C15" i="1"/>
  <c r="Q13" i="1"/>
  <c r="R13" i="1"/>
  <c r="S13" i="1" s="1"/>
  <c r="AH11" i="1" l="1"/>
  <c r="AO10" i="1"/>
  <c r="B17" i="1"/>
  <c r="AE15" i="1"/>
  <c r="AN14" i="1"/>
  <c r="AM14" i="1"/>
  <c r="Q14" i="1"/>
  <c r="R14" i="1" s="1"/>
  <c r="S14" i="1" s="1"/>
  <c r="AY15" i="1"/>
  <c r="AZ14" i="1"/>
  <c r="G12" i="1"/>
  <c r="I12" i="1" s="1"/>
  <c r="O15" i="1"/>
  <c r="P15" i="1" s="1"/>
  <c r="J15" i="1"/>
  <c r="C16" i="1"/>
  <c r="K15" i="1"/>
  <c r="L12" i="1" l="1"/>
  <c r="H12" i="1"/>
  <c r="AI11" i="1"/>
  <c r="AJ11" i="1" s="1"/>
  <c r="AM15" i="1"/>
  <c r="AN15" i="1"/>
  <c r="Q15" i="1"/>
  <c r="R15" i="1"/>
  <c r="S15" i="1" s="1"/>
  <c r="AY16" i="1"/>
  <c r="AZ15" i="1"/>
  <c r="AE16" i="1"/>
  <c r="B18" i="1"/>
  <c r="O16" i="1"/>
  <c r="P16" i="1" s="1"/>
  <c r="K16" i="1"/>
  <c r="J16" i="1"/>
  <c r="C17" i="1"/>
  <c r="B19" i="1" l="1"/>
  <c r="AE17" i="1"/>
  <c r="AN16" i="1"/>
  <c r="AM16" i="1"/>
  <c r="AL11" i="1"/>
  <c r="AY17" i="1"/>
  <c r="AZ16" i="1"/>
  <c r="O17" i="1"/>
  <c r="P17" i="1" s="1"/>
  <c r="J17" i="1"/>
  <c r="C18" i="1"/>
  <c r="K17" i="1"/>
  <c r="D13" i="1"/>
  <c r="Q16" i="1"/>
  <c r="R16" i="1" s="1"/>
  <c r="S16" i="1" s="1"/>
  <c r="AO11" i="1" l="1"/>
  <c r="AY18" i="1"/>
  <c r="AZ17" i="1"/>
  <c r="E13" i="1"/>
  <c r="F13" i="1" s="1"/>
  <c r="G13" i="1" s="1"/>
  <c r="O18" i="1"/>
  <c r="P18" i="1" s="1"/>
  <c r="K18" i="1"/>
  <c r="J18" i="1"/>
  <c r="C19" i="1"/>
  <c r="Q17" i="1"/>
  <c r="R17" i="1"/>
  <c r="S17" i="1" s="1"/>
  <c r="AM17" i="1"/>
  <c r="AN17" i="1"/>
  <c r="AG12" i="1"/>
  <c r="AE18" i="1"/>
  <c r="B20" i="1"/>
  <c r="B21" i="1" l="1"/>
  <c r="AE19" i="1"/>
  <c r="AN18" i="1"/>
  <c r="AM18" i="1"/>
  <c r="AY19" i="1"/>
  <c r="AZ18" i="1"/>
  <c r="O19" i="1"/>
  <c r="P19" i="1" s="1"/>
  <c r="J19" i="1"/>
  <c r="C20" i="1"/>
  <c r="K19" i="1"/>
  <c r="AH12" i="1"/>
  <c r="AI12" i="1" s="1"/>
  <c r="AJ12" i="1" s="1"/>
  <c r="Q18" i="1"/>
  <c r="R18" i="1" s="1"/>
  <c r="S18" i="1" s="1"/>
  <c r="H13" i="1"/>
  <c r="I13" i="1"/>
  <c r="AK12" i="1" l="1"/>
  <c r="AM19" i="1"/>
  <c r="AN19" i="1"/>
  <c r="AY20" i="1"/>
  <c r="AZ19" i="1"/>
  <c r="AE20" i="1"/>
  <c r="B22" i="1"/>
  <c r="L13" i="1"/>
  <c r="O20" i="1"/>
  <c r="P20" i="1" s="1"/>
  <c r="K20" i="1"/>
  <c r="C21" i="1"/>
  <c r="J20" i="1"/>
  <c r="D14" i="1"/>
  <c r="Q19" i="1"/>
  <c r="R19" i="1"/>
  <c r="S19" i="1" s="1"/>
  <c r="AL12" i="1"/>
  <c r="AG13" i="1" l="1"/>
  <c r="AH13" i="1" s="1"/>
  <c r="AI13" i="1" s="1"/>
  <c r="AY21" i="1"/>
  <c r="AZ20" i="1"/>
  <c r="AO12" i="1"/>
  <c r="E14" i="1"/>
  <c r="F14" i="1" s="1"/>
  <c r="G14" i="1" s="1"/>
  <c r="Q20" i="1"/>
  <c r="R20" i="1"/>
  <c r="S20" i="1" s="1"/>
  <c r="B23" i="1"/>
  <c r="AE21" i="1"/>
  <c r="O21" i="1"/>
  <c r="P21" i="1" s="1"/>
  <c r="J21" i="1"/>
  <c r="C22" i="1"/>
  <c r="K21" i="1"/>
  <c r="AN20" i="1"/>
  <c r="AM20" i="1"/>
  <c r="AJ13" i="1" l="1"/>
  <c r="AL13" i="1" s="1"/>
  <c r="AM21" i="1"/>
  <c r="AN21" i="1"/>
  <c r="AY22" i="1"/>
  <c r="AZ21" i="1"/>
  <c r="Q21" i="1"/>
  <c r="R21" i="1" s="1"/>
  <c r="S21" i="1" s="1"/>
  <c r="B24" i="1"/>
  <c r="AE22" i="1"/>
  <c r="H14" i="1"/>
  <c r="O22" i="1"/>
  <c r="P22" i="1" s="1"/>
  <c r="K22" i="1"/>
  <c r="C23" i="1"/>
  <c r="J22" i="1"/>
  <c r="I14" i="1"/>
  <c r="AK13" i="1" l="1"/>
  <c r="AG14" i="1" s="1"/>
  <c r="AH14" i="1" s="1"/>
  <c r="AI14" i="1" s="1"/>
  <c r="AO13" i="1"/>
  <c r="AY23" i="1"/>
  <c r="AZ22" i="1"/>
  <c r="AN22" i="1"/>
  <c r="AM22" i="1"/>
  <c r="D15" i="1"/>
  <c r="B25" i="1"/>
  <c r="AE23" i="1"/>
  <c r="L14" i="1"/>
  <c r="Q22" i="1"/>
  <c r="R22" i="1" s="1"/>
  <c r="S22" i="1" s="1"/>
  <c r="C24" i="1"/>
  <c r="O23" i="1"/>
  <c r="P23" i="1" s="1"/>
  <c r="J23" i="1"/>
  <c r="K23" i="1"/>
  <c r="AJ14" i="1" l="1"/>
  <c r="AL14" i="1" s="1"/>
  <c r="C25" i="1"/>
  <c r="K24" i="1"/>
  <c r="J24" i="1"/>
  <c r="O24" i="1"/>
  <c r="P24" i="1" s="1"/>
  <c r="E15" i="1"/>
  <c r="Q23" i="1"/>
  <c r="R23" i="1"/>
  <c r="S23" i="1" s="1"/>
  <c r="AY24" i="1"/>
  <c r="AZ23" i="1"/>
  <c r="AN23" i="1"/>
  <c r="AM23" i="1"/>
  <c r="B26" i="1"/>
  <c r="AE24" i="1"/>
  <c r="AK14" i="1" l="1"/>
  <c r="AO14" i="1"/>
  <c r="AY25" i="1"/>
  <c r="AZ24" i="1"/>
  <c r="O25" i="1"/>
  <c r="P25" i="1" s="1"/>
  <c r="J25" i="1"/>
  <c r="C26" i="1"/>
  <c r="K25" i="1"/>
  <c r="Q24" i="1"/>
  <c r="R24" i="1"/>
  <c r="S24" i="1" s="1"/>
  <c r="F15" i="1"/>
  <c r="G15" i="1" s="1"/>
  <c r="AM24" i="1"/>
  <c r="AN24" i="1"/>
  <c r="B27" i="1"/>
  <c r="AE25" i="1"/>
  <c r="Q25" i="1" l="1"/>
  <c r="R25" i="1"/>
  <c r="S25" i="1" s="1"/>
  <c r="H15" i="1"/>
  <c r="AZ25" i="1"/>
  <c r="AY26" i="1"/>
  <c r="AG15" i="1"/>
  <c r="I15" i="1"/>
  <c r="C27" i="1"/>
  <c r="O26" i="1"/>
  <c r="P26" i="1" s="1"/>
  <c r="K26" i="1"/>
  <c r="J26" i="1"/>
  <c r="AN25" i="1"/>
  <c r="AM25" i="1"/>
  <c r="B28" i="1"/>
  <c r="AE26" i="1"/>
  <c r="Q26" i="1" l="1"/>
  <c r="R26" i="1"/>
  <c r="S26" i="1" s="1"/>
  <c r="D16" i="1"/>
  <c r="E16" i="1" s="1"/>
  <c r="F16" i="1" s="1"/>
  <c r="G16" i="1" s="1"/>
  <c r="O27" i="1"/>
  <c r="P27" i="1" s="1"/>
  <c r="J27" i="1"/>
  <c r="K27" i="1"/>
  <c r="C28" i="1"/>
  <c r="L15" i="1"/>
  <c r="AH15" i="1"/>
  <c r="AI15" i="1" s="1"/>
  <c r="AJ15" i="1" s="1"/>
  <c r="AM26" i="1"/>
  <c r="AN26" i="1"/>
  <c r="B29" i="1"/>
  <c r="AE27" i="1"/>
  <c r="AY27" i="1"/>
  <c r="AZ26" i="1"/>
  <c r="AK15" i="1" l="1"/>
  <c r="I16" i="1"/>
  <c r="B30" i="1"/>
  <c r="AE28" i="1"/>
  <c r="H16" i="1"/>
  <c r="AL15" i="1"/>
  <c r="AZ27" i="1"/>
  <c r="AY28" i="1"/>
  <c r="C29" i="1"/>
  <c r="O28" i="1"/>
  <c r="P28" i="1" s="1"/>
  <c r="K28" i="1"/>
  <c r="J28" i="1"/>
  <c r="Q27" i="1"/>
  <c r="R27" i="1"/>
  <c r="S27" i="1" s="1"/>
  <c r="AN27" i="1"/>
  <c r="AM27" i="1"/>
  <c r="AY29" i="1" l="1"/>
  <c r="AZ28" i="1"/>
  <c r="D17" i="1"/>
  <c r="E17" i="1" s="1"/>
  <c r="F17" i="1" s="1"/>
  <c r="AG16" i="1"/>
  <c r="AH16" i="1" s="1"/>
  <c r="AI16" i="1" s="1"/>
  <c r="AJ16" i="1" s="1"/>
  <c r="Q28" i="1"/>
  <c r="R28" i="1" s="1"/>
  <c r="S28" i="1" s="1"/>
  <c r="AM28" i="1"/>
  <c r="AN28" i="1"/>
  <c r="AO15" i="1"/>
  <c r="B31" i="1"/>
  <c r="AE29" i="1"/>
  <c r="O29" i="1"/>
  <c r="P29" i="1" s="1"/>
  <c r="J29" i="1"/>
  <c r="C30" i="1"/>
  <c r="K29" i="1"/>
  <c r="L16" i="1"/>
  <c r="AK16" i="1" l="1"/>
  <c r="G17" i="1"/>
  <c r="I17" i="1" s="1"/>
  <c r="AL16" i="1"/>
  <c r="C31" i="1"/>
  <c r="O30" i="1"/>
  <c r="P30" i="1" s="1"/>
  <c r="K30" i="1"/>
  <c r="J30" i="1"/>
  <c r="Q29" i="1"/>
  <c r="R29" i="1"/>
  <c r="S29" i="1" s="1"/>
  <c r="B32" i="1"/>
  <c r="AE30" i="1"/>
  <c r="AN29" i="1"/>
  <c r="AM29" i="1"/>
  <c r="AZ29" i="1"/>
  <c r="AY30" i="1"/>
  <c r="H17" i="1" l="1"/>
  <c r="D18" i="1" s="1"/>
  <c r="L17" i="1"/>
  <c r="O31" i="1"/>
  <c r="P31" i="1" s="1"/>
  <c r="J31" i="1"/>
  <c r="K31" i="1"/>
  <c r="C32" i="1"/>
  <c r="AG17" i="1"/>
  <c r="AY31" i="1"/>
  <c r="AZ30" i="1"/>
  <c r="AO16" i="1"/>
  <c r="AM30" i="1"/>
  <c r="AN30" i="1"/>
  <c r="B33" i="1"/>
  <c r="AE31" i="1"/>
  <c r="Q30" i="1"/>
  <c r="R30" i="1"/>
  <c r="S30" i="1" s="1"/>
  <c r="AH17" i="1" l="1"/>
  <c r="AI17" i="1" s="1"/>
  <c r="AJ17" i="1" s="1"/>
  <c r="C33" i="1"/>
  <c r="O32" i="1"/>
  <c r="P32" i="1" s="1"/>
  <c r="K32" i="1"/>
  <c r="J32" i="1"/>
  <c r="AZ31" i="1"/>
  <c r="AY32" i="1"/>
  <c r="E18" i="1"/>
  <c r="Q31" i="1"/>
  <c r="R31" i="1" s="1"/>
  <c r="S31" i="1" s="1"/>
  <c r="B34" i="1"/>
  <c r="AE32" i="1"/>
  <c r="AN31" i="1"/>
  <c r="AM31" i="1"/>
  <c r="AK17" i="1" l="1"/>
  <c r="Q32" i="1"/>
  <c r="R32" i="1"/>
  <c r="S32" i="1" s="1"/>
  <c r="B35" i="1"/>
  <c r="AE33" i="1"/>
  <c r="AY33" i="1"/>
  <c r="AZ32" i="1"/>
  <c r="O33" i="1"/>
  <c r="P33" i="1" s="1"/>
  <c r="J33" i="1"/>
  <c r="K33" i="1"/>
  <c r="C34" i="1"/>
  <c r="AM32" i="1"/>
  <c r="AN32" i="1"/>
  <c r="AL17" i="1"/>
  <c r="F18" i="1"/>
  <c r="G18" i="1" s="1"/>
  <c r="B36" i="1" l="1"/>
  <c r="AE34" i="1"/>
  <c r="AZ33" i="1"/>
  <c r="AY34" i="1"/>
  <c r="I18" i="1"/>
  <c r="C35" i="1"/>
  <c r="O34" i="1"/>
  <c r="P34" i="1" s="1"/>
  <c r="K34" i="1"/>
  <c r="J34" i="1"/>
  <c r="H18" i="1"/>
  <c r="AG18" i="1"/>
  <c r="AN33" i="1"/>
  <c r="AM33" i="1"/>
  <c r="Q33" i="1"/>
  <c r="R33" i="1" s="1"/>
  <c r="S33" i="1" s="1"/>
  <c r="AO17" i="1"/>
  <c r="AH18" i="1" l="1"/>
  <c r="AI18" i="1" s="1"/>
  <c r="AJ18" i="1" s="1"/>
  <c r="O35" i="1"/>
  <c r="P35" i="1" s="1"/>
  <c r="J35" i="1"/>
  <c r="C36" i="1"/>
  <c r="K35" i="1"/>
  <c r="AY35" i="1"/>
  <c r="AZ34" i="1"/>
  <c r="D19" i="1"/>
  <c r="E19" i="1" s="1"/>
  <c r="F19" i="1" s="1"/>
  <c r="G19" i="1" s="1"/>
  <c r="AM34" i="1"/>
  <c r="AN34" i="1"/>
  <c r="L18" i="1"/>
  <c r="Q34" i="1"/>
  <c r="R34" i="1" s="1"/>
  <c r="S34" i="1" s="1"/>
  <c r="B37" i="1"/>
  <c r="AE35" i="1"/>
  <c r="AK18" i="1" l="1"/>
  <c r="AZ35" i="1"/>
  <c r="AY36" i="1"/>
  <c r="B38" i="1"/>
  <c r="AE36" i="1"/>
  <c r="AN35" i="1"/>
  <c r="AM35" i="1"/>
  <c r="I19" i="1"/>
  <c r="C37" i="1"/>
  <c r="O36" i="1"/>
  <c r="P36" i="1" s="1"/>
  <c r="K36" i="1"/>
  <c r="J36" i="1"/>
  <c r="H19" i="1"/>
  <c r="Q35" i="1"/>
  <c r="R35" i="1" s="1"/>
  <c r="S35" i="1" s="1"/>
  <c r="AL18" i="1"/>
  <c r="B39" i="1" l="1"/>
  <c r="AE37" i="1"/>
  <c r="AY37" i="1"/>
  <c r="AZ36" i="1"/>
  <c r="Q36" i="1"/>
  <c r="R36" i="1"/>
  <c r="S36" i="1" s="1"/>
  <c r="AO18" i="1"/>
  <c r="O37" i="1"/>
  <c r="P37" i="1" s="1"/>
  <c r="J37" i="1"/>
  <c r="C38" i="1"/>
  <c r="K37" i="1"/>
  <c r="AG19" i="1"/>
  <c r="AM36" i="1"/>
  <c r="AN36" i="1"/>
  <c r="D20" i="1"/>
  <c r="L19" i="1"/>
  <c r="Q37" i="1" l="1"/>
  <c r="R37" i="1" s="1"/>
  <c r="S37" i="1" s="1"/>
  <c r="E20" i="1"/>
  <c r="AH19" i="1"/>
  <c r="AI19" i="1" s="1"/>
  <c r="AJ19" i="1" s="1"/>
  <c r="AZ37" i="1"/>
  <c r="AY38" i="1"/>
  <c r="AN37" i="1"/>
  <c r="AM37" i="1"/>
  <c r="C39" i="1"/>
  <c r="O38" i="1"/>
  <c r="P38" i="1" s="1"/>
  <c r="K38" i="1"/>
  <c r="J38" i="1"/>
  <c r="B40" i="1"/>
  <c r="AE38" i="1"/>
  <c r="AK19" i="1" l="1"/>
  <c r="AY39" i="1"/>
  <c r="AZ38" i="1"/>
  <c r="Q38" i="1"/>
  <c r="R38" i="1"/>
  <c r="S38" i="1" s="1"/>
  <c r="AM38" i="1"/>
  <c r="AN38" i="1"/>
  <c r="F20" i="1"/>
  <c r="G20" i="1" s="1"/>
  <c r="O39" i="1"/>
  <c r="P39" i="1" s="1"/>
  <c r="J39" i="1"/>
  <c r="K39" i="1"/>
  <c r="C40" i="1"/>
  <c r="B41" i="1"/>
  <c r="AE39" i="1"/>
  <c r="AL19" i="1"/>
  <c r="B42" i="1" l="1"/>
  <c r="AE40" i="1"/>
  <c r="AG20" i="1"/>
  <c r="C41" i="1"/>
  <c r="O40" i="1"/>
  <c r="P40" i="1" s="1"/>
  <c r="K40" i="1"/>
  <c r="J40" i="1"/>
  <c r="Q39" i="1"/>
  <c r="R39" i="1"/>
  <c r="S39" i="1" s="1"/>
  <c r="I20" i="1"/>
  <c r="H20" i="1"/>
  <c r="AO19" i="1"/>
  <c r="AN39" i="1"/>
  <c r="AM39" i="1"/>
  <c r="AZ39" i="1"/>
  <c r="AY40" i="1"/>
  <c r="Q40" i="1" l="1"/>
  <c r="R40" i="1"/>
  <c r="S40" i="1" s="1"/>
  <c r="AH20" i="1"/>
  <c r="AI20" i="1" s="1"/>
  <c r="AJ20" i="1" s="1"/>
  <c r="AK20" i="1" s="1"/>
  <c r="O41" i="1"/>
  <c r="P41" i="1" s="1"/>
  <c r="J41" i="1"/>
  <c r="C42" i="1"/>
  <c r="K41" i="1"/>
  <c r="D21" i="1"/>
  <c r="AY41" i="1"/>
  <c r="AZ40" i="1"/>
  <c r="L20" i="1"/>
  <c r="AM40" i="1"/>
  <c r="AN40" i="1"/>
  <c r="B43" i="1"/>
  <c r="AE41" i="1"/>
  <c r="Q41" i="1" l="1"/>
  <c r="R41" i="1"/>
  <c r="S41" i="1" s="1"/>
  <c r="AN41" i="1"/>
  <c r="AM41" i="1"/>
  <c r="AZ41" i="1"/>
  <c r="AY42" i="1"/>
  <c r="E21" i="1"/>
  <c r="AL20" i="1"/>
  <c r="B44" i="1"/>
  <c r="AE42" i="1"/>
  <c r="C43" i="1"/>
  <c r="O42" i="1"/>
  <c r="P42" i="1" s="1"/>
  <c r="K42" i="1"/>
  <c r="J42" i="1"/>
  <c r="O43" i="1" l="1"/>
  <c r="P43" i="1" s="1"/>
  <c r="J43" i="1"/>
  <c r="K43" i="1"/>
  <c r="C44" i="1"/>
  <c r="AM42" i="1"/>
  <c r="AN42" i="1"/>
  <c r="AE43" i="1"/>
  <c r="B45" i="1"/>
  <c r="AO20" i="1"/>
  <c r="F21" i="1"/>
  <c r="G21" i="1" s="1"/>
  <c r="AY43" i="1"/>
  <c r="AZ42" i="1"/>
  <c r="AG21" i="1"/>
  <c r="Q42" i="1"/>
  <c r="R42" i="1" s="1"/>
  <c r="S42" i="1" s="1"/>
  <c r="B46" i="1" l="1"/>
  <c r="AE44" i="1"/>
  <c r="AN43" i="1"/>
  <c r="AM43" i="1"/>
  <c r="AH21" i="1"/>
  <c r="AI21" i="1" s="1"/>
  <c r="AJ21" i="1" s="1"/>
  <c r="H21" i="1"/>
  <c r="O44" i="1"/>
  <c r="P44" i="1" s="1"/>
  <c r="K44" i="1"/>
  <c r="J44" i="1"/>
  <c r="C45" i="1"/>
  <c r="AZ43" i="1"/>
  <c r="AY44" i="1"/>
  <c r="Q43" i="1"/>
  <c r="R43" i="1" s="1"/>
  <c r="S43" i="1" s="1"/>
  <c r="I21" i="1"/>
  <c r="AK21" i="1" l="1"/>
  <c r="AY45" i="1"/>
  <c r="AZ44" i="1"/>
  <c r="O45" i="1"/>
  <c r="P45" i="1" s="1"/>
  <c r="J45" i="1"/>
  <c r="C46" i="1"/>
  <c r="K45" i="1"/>
  <c r="AM44" i="1"/>
  <c r="AN44" i="1"/>
  <c r="Q44" i="1"/>
  <c r="R44" i="1"/>
  <c r="S44" i="1" s="1"/>
  <c r="L21" i="1"/>
  <c r="AE45" i="1"/>
  <c r="B47" i="1"/>
  <c r="AL21" i="1"/>
  <c r="D22" i="1"/>
  <c r="O46" i="1" l="1"/>
  <c r="P46" i="1" s="1"/>
  <c r="K46" i="1"/>
  <c r="J46" i="1"/>
  <c r="C47" i="1"/>
  <c r="Q45" i="1"/>
  <c r="R45" i="1"/>
  <c r="S45" i="1" s="1"/>
  <c r="B48" i="1"/>
  <c r="AE46" i="1"/>
  <c r="AG22" i="1"/>
  <c r="E22" i="1"/>
  <c r="AN45" i="1"/>
  <c r="AM45" i="1"/>
  <c r="AO21" i="1"/>
  <c r="AZ45" i="1"/>
  <c r="AY46" i="1"/>
  <c r="AY47" i="1" l="1"/>
  <c r="AZ46" i="1"/>
  <c r="O47" i="1"/>
  <c r="P47" i="1" s="1"/>
  <c r="J47" i="1"/>
  <c r="K47" i="1"/>
  <c r="C48" i="1"/>
  <c r="F22" i="1"/>
  <c r="G22" i="1" s="1"/>
  <c r="Q46" i="1"/>
  <c r="R46" i="1" s="1"/>
  <c r="S46" i="1" s="1"/>
  <c r="AH22" i="1"/>
  <c r="AI22" i="1" s="1"/>
  <c r="AJ22" i="1" s="1"/>
  <c r="AM46" i="1"/>
  <c r="AN46" i="1"/>
  <c r="AE47" i="1"/>
  <c r="B49" i="1"/>
  <c r="AK22" i="1" l="1"/>
  <c r="I22" i="1"/>
  <c r="O48" i="1"/>
  <c r="P48" i="1" s="1"/>
  <c r="K48" i="1"/>
  <c r="J48" i="1"/>
  <c r="C49" i="1"/>
  <c r="Q47" i="1"/>
  <c r="R47" i="1" s="1"/>
  <c r="S47" i="1" s="1"/>
  <c r="B50" i="1"/>
  <c r="AE48" i="1"/>
  <c r="H22" i="1"/>
  <c r="AN47" i="1"/>
  <c r="AM47" i="1"/>
  <c r="AZ47" i="1"/>
  <c r="AY48" i="1"/>
  <c r="AL22" i="1"/>
  <c r="AG23" i="1" l="1"/>
  <c r="O49" i="1"/>
  <c r="P49" i="1" s="1"/>
  <c r="J49" i="1"/>
  <c r="C50" i="1"/>
  <c r="K49" i="1"/>
  <c r="AM48" i="1"/>
  <c r="AN48" i="1"/>
  <c r="Q48" i="1"/>
  <c r="R48" i="1"/>
  <c r="S48" i="1" s="1"/>
  <c r="AO22" i="1"/>
  <c r="AE49" i="1"/>
  <c r="B51" i="1"/>
  <c r="D23" i="1"/>
  <c r="AY49" i="1"/>
  <c r="AZ48" i="1"/>
  <c r="L22" i="1"/>
  <c r="O50" i="1" l="1"/>
  <c r="P50" i="1" s="1"/>
  <c r="K50" i="1"/>
  <c r="J50" i="1"/>
  <c r="C51" i="1"/>
  <c r="AH23" i="1"/>
  <c r="E23" i="1"/>
  <c r="Q49" i="1"/>
  <c r="R49" i="1" s="1"/>
  <c r="S49" i="1" s="1"/>
  <c r="B52" i="1"/>
  <c r="AE50" i="1"/>
  <c r="AN49" i="1"/>
  <c r="AM49" i="1"/>
  <c r="AZ49" i="1"/>
  <c r="AY50" i="1"/>
  <c r="F23" i="1" l="1"/>
  <c r="G23" i="1" s="1"/>
  <c r="AI23" i="1"/>
  <c r="AJ23" i="1" s="1"/>
  <c r="O51" i="1"/>
  <c r="P51" i="1" s="1"/>
  <c r="J51" i="1"/>
  <c r="C52" i="1"/>
  <c r="K51" i="1"/>
  <c r="AM50" i="1"/>
  <c r="AN50" i="1"/>
  <c r="Q50" i="1"/>
  <c r="R50" i="1"/>
  <c r="S50" i="1" s="1"/>
  <c r="AE51" i="1"/>
  <c r="B53" i="1"/>
  <c r="AY51" i="1"/>
  <c r="AZ50" i="1"/>
  <c r="AK23" i="1" l="1"/>
  <c r="H23" i="1"/>
  <c r="D24" i="1" s="1"/>
  <c r="E24" i="1" s="1"/>
  <c r="F24" i="1" s="1"/>
  <c r="G24" i="1" s="1"/>
  <c r="B54" i="1"/>
  <c r="AE52" i="1"/>
  <c r="AN51" i="1"/>
  <c r="AM51" i="1"/>
  <c r="O52" i="1"/>
  <c r="P52" i="1" s="1"/>
  <c r="K52" i="1"/>
  <c r="J52" i="1"/>
  <c r="C53" i="1"/>
  <c r="Q51" i="1"/>
  <c r="R51" i="1"/>
  <c r="S51" i="1" s="1"/>
  <c r="AL23" i="1"/>
  <c r="AZ51" i="1"/>
  <c r="AY52" i="1"/>
  <c r="I23" i="1"/>
  <c r="AM52" i="1" l="1"/>
  <c r="AN52" i="1"/>
  <c r="AY53" i="1"/>
  <c r="AZ52" i="1"/>
  <c r="AE53" i="1"/>
  <c r="B55" i="1"/>
  <c r="H24" i="1"/>
  <c r="AO23" i="1"/>
  <c r="I24" i="1"/>
  <c r="L23" i="1"/>
  <c r="AG24" i="1"/>
  <c r="Q52" i="1"/>
  <c r="R52" i="1" s="1"/>
  <c r="S52" i="1" s="1"/>
  <c r="O53" i="1"/>
  <c r="P53" i="1" s="1"/>
  <c r="J53" i="1"/>
  <c r="K53" i="1"/>
  <c r="C54" i="1"/>
  <c r="D25" i="1" l="1"/>
  <c r="E25" i="1" s="1"/>
  <c r="B56" i="1"/>
  <c r="AE54" i="1"/>
  <c r="AN53" i="1"/>
  <c r="AM53" i="1"/>
  <c r="O54" i="1"/>
  <c r="P54" i="1" s="1"/>
  <c r="K54" i="1"/>
  <c r="J54" i="1"/>
  <c r="C55" i="1"/>
  <c r="L24" i="1"/>
  <c r="AZ53" i="1"/>
  <c r="AY54" i="1"/>
  <c r="AH24" i="1"/>
  <c r="AI24" i="1" s="1"/>
  <c r="AJ24" i="1" s="1"/>
  <c r="Q53" i="1"/>
  <c r="R53" i="1"/>
  <c r="S53" i="1" s="1"/>
  <c r="AK24" i="1" l="1"/>
  <c r="AM54" i="1"/>
  <c r="AN54" i="1"/>
  <c r="AY55" i="1"/>
  <c r="AZ54" i="1"/>
  <c r="AE55" i="1"/>
  <c r="B57" i="1"/>
  <c r="F25" i="1"/>
  <c r="G25" i="1" s="1"/>
  <c r="O55" i="1"/>
  <c r="P55" i="1" s="1"/>
  <c r="J55" i="1"/>
  <c r="C56" i="1"/>
  <c r="K55" i="1"/>
  <c r="Q54" i="1"/>
  <c r="R54" i="1"/>
  <c r="S54" i="1" s="1"/>
  <c r="AL24" i="1"/>
  <c r="AZ55" i="1" l="1"/>
  <c r="AY56" i="1"/>
  <c r="O56" i="1"/>
  <c r="P56" i="1" s="1"/>
  <c r="K56" i="1"/>
  <c r="J56" i="1"/>
  <c r="C57" i="1"/>
  <c r="Q55" i="1"/>
  <c r="R55" i="1"/>
  <c r="S55" i="1" s="1"/>
  <c r="AO24" i="1"/>
  <c r="AG25" i="1"/>
  <c r="AN55" i="1"/>
  <c r="AM55" i="1"/>
  <c r="H25" i="1"/>
  <c r="B58" i="1"/>
  <c r="AE56" i="1"/>
  <c r="I25" i="1"/>
  <c r="Q56" i="1" l="1"/>
  <c r="R56" i="1"/>
  <c r="S56" i="1" s="1"/>
  <c r="O57" i="1"/>
  <c r="P57" i="1" s="1"/>
  <c r="J57" i="1"/>
  <c r="C58" i="1"/>
  <c r="K57" i="1"/>
  <c r="AH25" i="1"/>
  <c r="AI25" i="1" s="1"/>
  <c r="AJ25" i="1" s="1"/>
  <c r="L25" i="1"/>
  <c r="AE57" i="1"/>
  <c r="B59" i="1"/>
  <c r="AM56" i="1"/>
  <c r="AN56" i="1"/>
  <c r="D26" i="1"/>
  <c r="AY57" i="1"/>
  <c r="AZ56" i="1"/>
  <c r="AK25" i="1" l="1"/>
  <c r="E26" i="1"/>
  <c r="F26" i="1" s="1"/>
  <c r="G26" i="1" s="1"/>
  <c r="AN57" i="1"/>
  <c r="AM57" i="1"/>
  <c r="O58" i="1"/>
  <c r="P58" i="1" s="1"/>
  <c r="K58" i="1"/>
  <c r="J58" i="1"/>
  <c r="C59" i="1"/>
  <c r="AZ57" i="1"/>
  <c r="AY58" i="1"/>
  <c r="B60" i="1"/>
  <c r="AE58" i="1"/>
  <c r="Q57" i="1"/>
  <c r="R57" i="1" s="1"/>
  <c r="S57" i="1" s="1"/>
  <c r="AL25" i="1"/>
  <c r="O59" i="1" l="1"/>
  <c r="P59" i="1" s="1"/>
  <c r="J59" i="1"/>
  <c r="K59" i="1"/>
  <c r="C60" i="1"/>
  <c r="Q58" i="1"/>
  <c r="R58" i="1"/>
  <c r="S58" i="1" s="1"/>
  <c r="AM58" i="1"/>
  <c r="AN58" i="1"/>
  <c r="B61" i="1"/>
  <c r="AE59" i="1"/>
  <c r="AO25" i="1"/>
  <c r="AY59" i="1"/>
  <c r="AZ58" i="1"/>
  <c r="AG26" i="1"/>
  <c r="H26" i="1"/>
  <c r="I26" i="1"/>
  <c r="AN59" i="1" l="1"/>
  <c r="AM59" i="1"/>
  <c r="C61" i="1"/>
  <c r="O60" i="1"/>
  <c r="P60" i="1" s="1"/>
  <c r="K60" i="1"/>
  <c r="J60" i="1"/>
  <c r="AY60" i="1"/>
  <c r="AZ59" i="1"/>
  <c r="L26" i="1"/>
  <c r="AE60" i="1"/>
  <c r="B62" i="1"/>
  <c r="D27" i="1"/>
  <c r="Q59" i="1"/>
  <c r="R59" i="1"/>
  <c r="S59" i="1" s="1"/>
  <c r="AH26" i="1"/>
  <c r="E27" i="1" l="1"/>
  <c r="F27" i="1" s="1"/>
  <c r="G27" i="1" s="1"/>
  <c r="J61" i="1"/>
  <c r="C62" i="1"/>
  <c r="K61" i="1"/>
  <c r="O61" i="1"/>
  <c r="P61" i="1" s="1"/>
  <c r="Q60" i="1"/>
  <c r="R60" i="1"/>
  <c r="S60" i="1" s="1"/>
  <c r="B63" i="1"/>
  <c r="AE61" i="1"/>
  <c r="AZ60" i="1"/>
  <c r="AY61" i="1"/>
  <c r="AN60" i="1"/>
  <c r="AM60" i="1"/>
  <c r="AI26" i="1"/>
  <c r="AJ26" i="1" s="1"/>
  <c r="AK26" i="1" l="1"/>
  <c r="AE62" i="1"/>
  <c r="B64" i="1"/>
  <c r="AZ61" i="1"/>
  <c r="AY62" i="1"/>
  <c r="O62" i="1"/>
  <c r="P62" i="1" s="1"/>
  <c r="K62" i="1"/>
  <c r="C63" i="1"/>
  <c r="J62" i="1"/>
  <c r="AN61" i="1"/>
  <c r="AM61" i="1"/>
  <c r="AL26" i="1"/>
  <c r="Q61" i="1"/>
  <c r="R61" i="1" s="1"/>
  <c r="S61" i="1" s="1"/>
  <c r="H27" i="1"/>
  <c r="I27" i="1"/>
  <c r="J63" i="1" l="1"/>
  <c r="O63" i="1"/>
  <c r="P63" i="1" s="1"/>
  <c r="C64" i="1"/>
  <c r="K63" i="1"/>
  <c r="AO26" i="1"/>
  <c r="AG27" i="1"/>
  <c r="AH27" i="1" s="1"/>
  <c r="AZ62" i="1"/>
  <c r="AY63" i="1"/>
  <c r="Q62" i="1"/>
  <c r="R62" i="1"/>
  <c r="S62" i="1" s="1"/>
  <c r="D28" i="1"/>
  <c r="L27" i="1"/>
  <c r="B65" i="1"/>
  <c r="AE63" i="1"/>
  <c r="AM62" i="1"/>
  <c r="AN62" i="1"/>
  <c r="AI27" i="1" l="1"/>
  <c r="AJ27" i="1" s="1"/>
  <c r="O64" i="1"/>
  <c r="P64" i="1" s="1"/>
  <c r="K64" i="1"/>
  <c r="C65" i="1"/>
  <c r="J64" i="1"/>
  <c r="AZ63" i="1"/>
  <c r="AY64" i="1"/>
  <c r="Q63" i="1"/>
  <c r="R63" i="1"/>
  <c r="S63" i="1" s="1"/>
  <c r="AN63" i="1"/>
  <c r="AM63" i="1"/>
  <c r="E28" i="1"/>
  <c r="AE64" i="1"/>
  <c r="B66" i="1"/>
  <c r="AK27" i="1" l="1"/>
  <c r="F28" i="1"/>
  <c r="G28" i="1" s="1"/>
  <c r="H28" i="1" s="1"/>
  <c r="Q64" i="1"/>
  <c r="R64" i="1"/>
  <c r="S64" i="1" s="1"/>
  <c r="J65" i="1"/>
  <c r="O65" i="1"/>
  <c r="P65" i="1" s="1"/>
  <c r="K65" i="1"/>
  <c r="C66" i="1"/>
  <c r="AL27" i="1"/>
  <c r="AZ64" i="1"/>
  <c r="AY65" i="1"/>
  <c r="B67" i="1"/>
  <c r="AE65" i="1"/>
  <c r="AN64" i="1"/>
  <c r="AM64" i="1"/>
  <c r="AG28" i="1" l="1"/>
  <c r="AY66" i="1"/>
  <c r="AZ65" i="1"/>
  <c r="O66" i="1"/>
  <c r="P66" i="1" s="1"/>
  <c r="K66" i="1"/>
  <c r="C67" i="1"/>
  <c r="J66" i="1"/>
  <c r="AN65" i="1"/>
  <c r="AM65" i="1"/>
  <c r="AO27" i="1"/>
  <c r="Q65" i="1"/>
  <c r="R65" i="1"/>
  <c r="S65" i="1" s="1"/>
  <c r="I28" i="1"/>
  <c r="AE66" i="1"/>
  <c r="B68" i="1"/>
  <c r="J67" i="1" l="1"/>
  <c r="O67" i="1"/>
  <c r="P67" i="1" s="1"/>
  <c r="C68" i="1"/>
  <c r="K67" i="1"/>
  <c r="AM66" i="1"/>
  <c r="AN66" i="1"/>
  <c r="Q66" i="1"/>
  <c r="R66" i="1" s="1"/>
  <c r="S66" i="1" s="1"/>
  <c r="L28" i="1"/>
  <c r="AH28" i="1"/>
  <c r="AZ66" i="1"/>
  <c r="AY67" i="1"/>
  <c r="B69" i="1"/>
  <c r="AE67" i="1"/>
  <c r="D29" i="1"/>
  <c r="AI28" i="1" l="1"/>
  <c r="AJ28" i="1" s="1"/>
  <c r="E29" i="1"/>
  <c r="F29" i="1" s="1"/>
  <c r="G29" i="1" s="1"/>
  <c r="AE68" i="1"/>
  <c r="B70" i="1"/>
  <c r="O68" i="1"/>
  <c r="P68" i="1" s="1"/>
  <c r="K68" i="1"/>
  <c r="C69" i="1"/>
  <c r="J68" i="1"/>
  <c r="AZ67" i="1"/>
  <c r="AY68" i="1"/>
  <c r="AN67" i="1"/>
  <c r="AM67" i="1"/>
  <c r="Q67" i="1"/>
  <c r="R67" i="1" s="1"/>
  <c r="S67" i="1" s="1"/>
  <c r="AK28" i="1" l="1"/>
  <c r="B71" i="1"/>
  <c r="AE69" i="1"/>
  <c r="H29" i="1"/>
  <c r="AN68" i="1"/>
  <c r="AM68" i="1"/>
  <c r="AL28" i="1"/>
  <c r="Q68" i="1"/>
  <c r="R68" i="1" s="1"/>
  <c r="S68" i="1" s="1"/>
  <c r="J69" i="1"/>
  <c r="O69" i="1"/>
  <c r="P69" i="1" s="1"/>
  <c r="K69" i="1"/>
  <c r="C70" i="1"/>
  <c r="I29" i="1"/>
  <c r="AZ68" i="1"/>
  <c r="AY69" i="1"/>
  <c r="AG29" i="1" l="1"/>
  <c r="L29" i="1"/>
  <c r="AO28" i="1"/>
  <c r="D30" i="1"/>
  <c r="Q69" i="1"/>
  <c r="R69" i="1" s="1"/>
  <c r="S69" i="1" s="1"/>
  <c r="AN69" i="1"/>
  <c r="AM69" i="1"/>
  <c r="AZ69" i="1"/>
  <c r="AY70" i="1"/>
  <c r="AE70" i="1"/>
  <c r="B72" i="1"/>
  <c r="O70" i="1"/>
  <c r="P70" i="1" s="1"/>
  <c r="K70" i="1"/>
  <c r="C71" i="1"/>
  <c r="J70" i="1"/>
  <c r="AH29" i="1" l="1"/>
  <c r="AI29" i="1" s="1"/>
  <c r="AJ29" i="1" s="1"/>
  <c r="AL29" i="1" s="1"/>
  <c r="J71" i="1"/>
  <c r="O71" i="1"/>
  <c r="P71" i="1" s="1"/>
  <c r="C72" i="1"/>
  <c r="K71" i="1"/>
  <c r="Q70" i="1"/>
  <c r="R70" i="1" s="1"/>
  <c r="S70" i="1" s="1"/>
  <c r="B73" i="1"/>
  <c r="AE71" i="1"/>
  <c r="AM70" i="1"/>
  <c r="AN70" i="1"/>
  <c r="AZ70" i="1"/>
  <c r="AY71" i="1"/>
  <c r="E30" i="1"/>
  <c r="F30" i="1" s="1"/>
  <c r="G30" i="1" s="1"/>
  <c r="AK29" i="1" l="1"/>
  <c r="AO29" i="1"/>
  <c r="AN71" i="1"/>
  <c r="AM71" i="1"/>
  <c r="O72" i="1"/>
  <c r="P72" i="1" s="1"/>
  <c r="K72" i="1"/>
  <c r="C73" i="1"/>
  <c r="J72" i="1"/>
  <c r="Q71" i="1"/>
  <c r="R71" i="1" s="1"/>
  <c r="S71" i="1" s="1"/>
  <c r="I30" i="1"/>
  <c r="AG30" i="1"/>
  <c r="AE72" i="1"/>
  <c r="B74" i="1"/>
  <c r="AZ71" i="1"/>
  <c r="AY72" i="1"/>
  <c r="AZ72" i="1" s="1"/>
  <c r="H30" i="1"/>
  <c r="Q72" i="1" l="1"/>
  <c r="R72" i="1"/>
  <c r="S72" i="1" s="1"/>
  <c r="J73" i="1"/>
  <c r="C74" i="1"/>
  <c r="O73" i="1"/>
  <c r="P73" i="1" s="1"/>
  <c r="K73" i="1"/>
  <c r="L30" i="1"/>
  <c r="D31" i="1"/>
  <c r="AN72" i="1"/>
  <c r="AM72" i="1"/>
  <c r="AH30" i="1"/>
  <c r="AI30" i="1" s="1"/>
  <c r="AJ30" i="1" s="1"/>
  <c r="AE73" i="1"/>
  <c r="B75" i="1"/>
  <c r="AK30" i="1" l="1"/>
  <c r="E31" i="1"/>
  <c r="F31" i="1" s="1"/>
  <c r="G31" i="1" s="1"/>
  <c r="AN73" i="1"/>
  <c r="AM73" i="1"/>
  <c r="C75" i="1"/>
  <c r="O74" i="1"/>
  <c r="P74" i="1" s="1"/>
  <c r="K74" i="1"/>
  <c r="J74" i="1"/>
  <c r="Q73" i="1"/>
  <c r="R73" i="1" s="1"/>
  <c r="S73" i="1" s="1"/>
  <c r="B76" i="1"/>
  <c r="AL30" i="1"/>
  <c r="O75" i="1" l="1"/>
  <c r="P75" i="1" s="1"/>
  <c r="J75" i="1"/>
  <c r="C76" i="1"/>
  <c r="K75" i="1"/>
  <c r="AO30" i="1"/>
  <c r="AG31" i="1"/>
  <c r="I31" i="1"/>
  <c r="B77" i="1"/>
  <c r="H31" i="1"/>
  <c r="Q74" i="1"/>
  <c r="R74" i="1" s="1"/>
  <c r="S74" i="1" s="1"/>
  <c r="L31" i="1" l="1"/>
  <c r="D32" i="1"/>
  <c r="E32" i="1" s="1"/>
  <c r="F32" i="1" s="1"/>
  <c r="G32" i="1" s="1"/>
  <c r="B78" i="1"/>
  <c r="AH31" i="1"/>
  <c r="AI31" i="1" s="1"/>
  <c r="AJ31" i="1" s="1"/>
  <c r="J76" i="1"/>
  <c r="C77" i="1"/>
  <c r="O76" i="1"/>
  <c r="P76" i="1" s="1"/>
  <c r="K76" i="1"/>
  <c r="Q75" i="1"/>
  <c r="R75" i="1"/>
  <c r="S75" i="1" s="1"/>
  <c r="AK31" i="1" l="1"/>
  <c r="H32" i="1"/>
  <c r="B79" i="1"/>
  <c r="J77" i="1"/>
  <c r="C78" i="1"/>
  <c r="O77" i="1"/>
  <c r="P77" i="1" s="1"/>
  <c r="K77" i="1"/>
  <c r="I32" i="1"/>
  <c r="Q76" i="1"/>
  <c r="R76" i="1" s="1"/>
  <c r="S76" i="1" s="1"/>
  <c r="AL31" i="1"/>
  <c r="Q77" i="1" l="1"/>
  <c r="R77" i="1"/>
  <c r="S77" i="1" s="1"/>
  <c r="J78" i="1"/>
  <c r="C79" i="1"/>
  <c r="O78" i="1"/>
  <c r="P78" i="1" s="1"/>
  <c r="K78" i="1"/>
  <c r="B80" i="1"/>
  <c r="L32" i="1"/>
  <c r="D33" i="1"/>
  <c r="AO31" i="1"/>
  <c r="AG32" i="1"/>
  <c r="AH32" i="1" s="1"/>
  <c r="AI32" i="1" l="1"/>
  <c r="AJ32" i="1" s="1"/>
  <c r="B81" i="1"/>
  <c r="Q78" i="1"/>
  <c r="R78" i="1" s="1"/>
  <c r="S78" i="1" s="1"/>
  <c r="E33" i="1"/>
  <c r="F33" i="1" s="1"/>
  <c r="G33" i="1" s="1"/>
  <c r="J79" i="1"/>
  <c r="C80" i="1"/>
  <c r="O79" i="1"/>
  <c r="P79" i="1" s="1"/>
  <c r="K79" i="1"/>
  <c r="AK32" i="1" l="1"/>
  <c r="K80" i="1"/>
  <c r="J80" i="1"/>
  <c r="C81" i="1"/>
  <c r="O80" i="1"/>
  <c r="P80" i="1" s="1"/>
  <c r="B82" i="1"/>
  <c r="Q79" i="1"/>
  <c r="R79" i="1"/>
  <c r="S79" i="1" s="1"/>
  <c r="H33" i="1"/>
  <c r="I33" i="1"/>
  <c r="AL32" i="1"/>
  <c r="L33" i="1" l="1"/>
  <c r="B83" i="1"/>
  <c r="AO32" i="1"/>
  <c r="K81" i="1"/>
  <c r="O81" i="1"/>
  <c r="P81" i="1" s="1"/>
  <c r="J81" i="1"/>
  <c r="C82" i="1"/>
  <c r="D34" i="1"/>
  <c r="AG33" i="1"/>
  <c r="Q80" i="1"/>
  <c r="R80" i="1"/>
  <c r="S80" i="1" s="1"/>
  <c r="K82" i="1" l="1"/>
  <c r="C83" i="1"/>
  <c r="O82" i="1"/>
  <c r="P82" i="1" s="1"/>
  <c r="J82" i="1"/>
  <c r="B84" i="1"/>
  <c r="Q81" i="1"/>
  <c r="R81" i="1"/>
  <c r="S81" i="1" s="1"/>
  <c r="AH33" i="1"/>
  <c r="AI33" i="1" s="1"/>
  <c r="AJ33" i="1" s="1"/>
  <c r="E34" i="1"/>
  <c r="F34" i="1" s="1"/>
  <c r="G34" i="1" s="1"/>
  <c r="AK33" i="1" l="1"/>
  <c r="B85" i="1"/>
  <c r="H34" i="1"/>
  <c r="K83" i="1"/>
  <c r="O83" i="1"/>
  <c r="P83" i="1" s="1"/>
  <c r="J83" i="1"/>
  <c r="C84" i="1"/>
  <c r="Q82" i="1"/>
  <c r="R82" i="1"/>
  <c r="S82" i="1" s="1"/>
  <c r="I34" i="1"/>
  <c r="AL33" i="1"/>
  <c r="K84" i="1" l="1"/>
  <c r="O84" i="1"/>
  <c r="P84" i="1" s="1"/>
  <c r="J84" i="1"/>
  <c r="C85" i="1"/>
  <c r="L34" i="1"/>
  <c r="D35" i="1"/>
  <c r="AO33" i="1"/>
  <c r="B86" i="1"/>
  <c r="Q83" i="1"/>
  <c r="R83" i="1"/>
  <c r="S83" i="1" s="1"/>
  <c r="AG34" i="1"/>
  <c r="AH34" i="1" s="1"/>
  <c r="AI34" i="1" s="1"/>
  <c r="AJ34" i="1" s="1"/>
  <c r="AK34" i="1" l="1"/>
  <c r="E35" i="1"/>
  <c r="F35" i="1" s="1"/>
  <c r="G35" i="1" s="1"/>
  <c r="H35" i="1" s="1"/>
  <c r="AL34" i="1"/>
  <c r="K85" i="1"/>
  <c r="C86" i="1"/>
  <c r="O85" i="1"/>
  <c r="P85" i="1" s="1"/>
  <c r="J85" i="1"/>
  <c r="B87" i="1"/>
  <c r="Q84" i="1"/>
  <c r="R84" i="1"/>
  <c r="S84" i="1" s="1"/>
  <c r="O86" i="1" l="1"/>
  <c r="P86" i="1" s="1"/>
  <c r="K86" i="1"/>
  <c r="C87" i="1"/>
  <c r="J86" i="1"/>
  <c r="AO34" i="1"/>
  <c r="B88" i="1"/>
  <c r="AG35" i="1"/>
  <c r="Q85" i="1"/>
  <c r="R85" i="1" s="1"/>
  <c r="S85" i="1" s="1"/>
  <c r="I35" i="1"/>
  <c r="D36" i="1" s="1"/>
  <c r="E36" i="1" l="1"/>
  <c r="F36" i="1" s="1"/>
  <c r="G36" i="1" s="1"/>
  <c r="C88" i="1"/>
  <c r="O87" i="1"/>
  <c r="P87" i="1" s="1"/>
  <c r="K87" i="1"/>
  <c r="J87" i="1"/>
  <c r="Q86" i="1"/>
  <c r="R86" i="1" s="1"/>
  <c r="S86" i="1" s="1"/>
  <c r="AH35" i="1"/>
  <c r="B89" i="1"/>
  <c r="L35" i="1"/>
  <c r="I36" i="1" l="1"/>
  <c r="Q87" i="1"/>
  <c r="R87" i="1"/>
  <c r="S87" i="1" s="1"/>
  <c r="L36" i="1"/>
  <c r="B90" i="1"/>
  <c r="O88" i="1"/>
  <c r="P88" i="1" s="1"/>
  <c r="J88" i="1"/>
  <c r="C89" i="1"/>
  <c r="K88" i="1"/>
  <c r="AI35" i="1"/>
  <c r="AJ35" i="1" s="1"/>
  <c r="H36" i="1"/>
  <c r="AK35" i="1" l="1"/>
  <c r="D37" i="1"/>
  <c r="E37" i="1" s="1"/>
  <c r="F37" i="1" s="1"/>
  <c r="G37" i="1" s="1"/>
  <c r="AL35" i="1"/>
  <c r="B91" i="1"/>
  <c r="J89" i="1"/>
  <c r="C90" i="1"/>
  <c r="O89" i="1"/>
  <c r="P89" i="1" s="1"/>
  <c r="K89" i="1"/>
  <c r="Q88" i="1"/>
  <c r="R88" i="1"/>
  <c r="S88" i="1" s="1"/>
  <c r="Q89" i="1" l="1"/>
  <c r="R89" i="1"/>
  <c r="S89" i="1" s="1"/>
  <c r="AG36" i="1"/>
  <c r="AO35" i="1"/>
  <c r="I37" i="1"/>
  <c r="K90" i="1"/>
  <c r="J90" i="1"/>
  <c r="C91" i="1"/>
  <c r="O90" i="1"/>
  <c r="P90" i="1" s="1"/>
  <c r="B92" i="1"/>
  <c r="H37" i="1"/>
  <c r="AH36" i="1" l="1"/>
  <c r="AI36" i="1" s="1"/>
  <c r="AJ36" i="1" s="1"/>
  <c r="D38" i="1"/>
  <c r="B93" i="1"/>
  <c r="J91" i="1"/>
  <c r="O91" i="1"/>
  <c r="P91" i="1" s="1"/>
  <c r="K91" i="1"/>
  <c r="C92" i="1"/>
  <c r="L37" i="1"/>
  <c r="Q90" i="1"/>
  <c r="R90" i="1"/>
  <c r="S90" i="1" s="1"/>
  <c r="AK36" i="1" l="1"/>
  <c r="B94" i="1"/>
  <c r="Q91" i="1"/>
  <c r="R91" i="1"/>
  <c r="S91" i="1" s="1"/>
  <c r="E38" i="1"/>
  <c r="F38" i="1" s="1"/>
  <c r="G38" i="1" s="1"/>
  <c r="O92" i="1"/>
  <c r="P92" i="1" s="1"/>
  <c r="J92" i="1"/>
  <c r="C93" i="1"/>
  <c r="K92" i="1"/>
  <c r="AL36" i="1"/>
  <c r="AG37" i="1" l="1"/>
  <c r="AH37" i="1" s="1"/>
  <c r="AI37" i="1" s="1"/>
  <c r="AJ37" i="1" s="1"/>
  <c r="AL37" i="1" s="1"/>
  <c r="I38" i="1"/>
  <c r="C94" i="1"/>
  <c r="K93" i="1"/>
  <c r="O93" i="1"/>
  <c r="P93" i="1" s="1"/>
  <c r="J93" i="1"/>
  <c r="Q92" i="1"/>
  <c r="R92" i="1"/>
  <c r="S92" i="1" s="1"/>
  <c r="B95" i="1"/>
  <c r="AO36" i="1"/>
  <c r="H38" i="1"/>
  <c r="AK37" i="1" l="1"/>
  <c r="D39" i="1"/>
  <c r="K94" i="1"/>
  <c r="J94" i="1"/>
  <c r="C95" i="1"/>
  <c r="O94" i="1"/>
  <c r="P94" i="1" s="1"/>
  <c r="Q93" i="1"/>
  <c r="R93" i="1"/>
  <c r="S93" i="1" s="1"/>
  <c r="AO37" i="1"/>
  <c r="B96" i="1"/>
  <c r="L38" i="1"/>
  <c r="Q94" i="1" l="1"/>
  <c r="R94" i="1"/>
  <c r="S94" i="1" s="1"/>
  <c r="AG38" i="1"/>
  <c r="E39" i="1"/>
  <c r="K95" i="1"/>
  <c r="J95" i="1"/>
  <c r="O95" i="1"/>
  <c r="P95" i="1" s="1"/>
  <c r="C96" i="1"/>
  <c r="B97" i="1"/>
  <c r="B98" i="1" l="1"/>
  <c r="Q95" i="1"/>
  <c r="R95" i="1"/>
  <c r="S95" i="1" s="1"/>
  <c r="K96" i="1"/>
  <c r="O96" i="1"/>
  <c r="P96" i="1" s="1"/>
  <c r="J96" i="1"/>
  <c r="C97" i="1"/>
  <c r="F39" i="1"/>
  <c r="G39" i="1" s="1"/>
  <c r="H39" i="1" s="1"/>
  <c r="AH38" i="1"/>
  <c r="AI38" i="1" s="1"/>
  <c r="AJ38" i="1" s="1"/>
  <c r="AK38" i="1" l="1"/>
  <c r="B99" i="1"/>
  <c r="O97" i="1"/>
  <c r="P97" i="1" s="1"/>
  <c r="K97" i="1"/>
  <c r="C98" i="1"/>
  <c r="J97" i="1"/>
  <c r="Q96" i="1"/>
  <c r="R96" i="1"/>
  <c r="S96" i="1" s="1"/>
  <c r="AL38" i="1"/>
  <c r="I39" i="1"/>
  <c r="Q97" i="1" l="1"/>
  <c r="R97" i="1"/>
  <c r="S97" i="1" s="1"/>
  <c r="L39" i="1"/>
  <c r="AG39" i="1"/>
  <c r="AH39" i="1" s="1"/>
  <c r="AI39" i="1" s="1"/>
  <c r="AJ39" i="1" s="1"/>
  <c r="AO38" i="1"/>
  <c r="B100" i="1"/>
  <c r="D40" i="1"/>
  <c r="O98" i="1"/>
  <c r="P98" i="1" s="1"/>
  <c r="K98" i="1"/>
  <c r="C99" i="1"/>
  <c r="J98" i="1"/>
  <c r="AK39" i="1" l="1"/>
  <c r="C100" i="1"/>
  <c r="O99" i="1"/>
  <c r="P99" i="1" s="1"/>
  <c r="K99" i="1"/>
  <c r="J99" i="1"/>
  <c r="B101" i="1"/>
  <c r="AL39" i="1"/>
  <c r="Q98" i="1"/>
  <c r="R98" i="1" s="1"/>
  <c r="S98" i="1" s="1"/>
  <c r="E40" i="1"/>
  <c r="F40" i="1" s="1"/>
  <c r="G40" i="1" s="1"/>
  <c r="AO39" i="1" l="1"/>
  <c r="Q99" i="1"/>
  <c r="R99" i="1"/>
  <c r="S99" i="1" s="1"/>
  <c r="AG40" i="1"/>
  <c r="H40" i="1"/>
  <c r="O100" i="1"/>
  <c r="P100" i="1" s="1"/>
  <c r="J100" i="1"/>
  <c r="C101" i="1"/>
  <c r="K100" i="1"/>
  <c r="B102" i="1"/>
  <c r="I40" i="1"/>
  <c r="AH40" i="1" l="1"/>
  <c r="AI40" i="1" s="1"/>
  <c r="AJ40" i="1" s="1"/>
  <c r="L40" i="1"/>
  <c r="D41" i="1"/>
  <c r="B103" i="1"/>
  <c r="Q100" i="1"/>
  <c r="R100" i="1"/>
  <c r="S100" i="1" s="1"/>
  <c r="J101" i="1"/>
  <c r="C102" i="1"/>
  <c r="O101" i="1"/>
  <c r="P101" i="1" s="1"/>
  <c r="K101" i="1"/>
  <c r="AK40" i="1" l="1"/>
  <c r="B104" i="1"/>
  <c r="E41" i="1"/>
  <c r="F41" i="1" s="1"/>
  <c r="G41" i="1" s="1"/>
  <c r="Q101" i="1"/>
  <c r="R101" i="1"/>
  <c r="S101" i="1" s="1"/>
  <c r="K102" i="1"/>
  <c r="J102" i="1"/>
  <c r="C103" i="1"/>
  <c r="O102" i="1"/>
  <c r="P102" i="1" s="1"/>
  <c r="AL40" i="1"/>
  <c r="AO40" i="1" l="1"/>
  <c r="J103" i="1"/>
  <c r="C104" i="1"/>
  <c r="O103" i="1"/>
  <c r="P103" i="1" s="1"/>
  <c r="K103" i="1"/>
  <c r="Q102" i="1"/>
  <c r="R102" i="1" s="1"/>
  <c r="S102" i="1" s="1"/>
  <c r="H41" i="1"/>
  <c r="B105" i="1"/>
  <c r="AG41" i="1"/>
  <c r="I41" i="1"/>
  <c r="O104" i="1" l="1"/>
  <c r="P104" i="1" s="1"/>
  <c r="J104" i="1"/>
  <c r="C105" i="1"/>
  <c r="K104" i="1"/>
  <c r="L41" i="1"/>
  <c r="B106" i="1"/>
  <c r="Q103" i="1"/>
  <c r="R103" i="1"/>
  <c r="S103" i="1" s="1"/>
  <c r="AH41" i="1"/>
  <c r="AI41" i="1" s="1"/>
  <c r="AJ41" i="1" s="1"/>
  <c r="D42" i="1"/>
  <c r="AK41" i="1" l="1"/>
  <c r="B107" i="1"/>
  <c r="E42" i="1"/>
  <c r="F42" i="1" s="1"/>
  <c r="G42" i="1" s="1"/>
  <c r="C106" i="1"/>
  <c r="O105" i="1"/>
  <c r="P105" i="1" s="1"/>
  <c r="J105" i="1"/>
  <c r="K105" i="1"/>
  <c r="Q104" i="1"/>
  <c r="R104" i="1"/>
  <c r="S104" i="1" s="1"/>
  <c r="AL41" i="1"/>
  <c r="K106" i="1" l="1"/>
  <c r="C107" i="1"/>
  <c r="O106" i="1"/>
  <c r="P106" i="1" s="1"/>
  <c r="J106" i="1"/>
  <c r="AG42" i="1"/>
  <c r="B108" i="1"/>
  <c r="Q105" i="1"/>
  <c r="R105" i="1"/>
  <c r="S105" i="1" s="1"/>
  <c r="AO41" i="1"/>
  <c r="H42" i="1"/>
  <c r="I42" i="1"/>
  <c r="B109" i="1" l="1"/>
  <c r="L42" i="1"/>
  <c r="D43" i="1"/>
  <c r="AH42" i="1"/>
  <c r="AI42" i="1" s="1"/>
  <c r="AJ42" i="1" s="1"/>
  <c r="Q106" i="1"/>
  <c r="R106" i="1"/>
  <c r="S106" i="1" s="1"/>
  <c r="K107" i="1"/>
  <c r="J107" i="1"/>
  <c r="C108" i="1"/>
  <c r="O107" i="1"/>
  <c r="P107" i="1" s="1"/>
  <c r="AK42" i="1" l="1"/>
  <c r="K108" i="1"/>
  <c r="O108" i="1"/>
  <c r="P108" i="1" s="1"/>
  <c r="C109" i="1"/>
  <c r="J108" i="1"/>
  <c r="E43" i="1"/>
  <c r="F43" i="1" s="1"/>
  <c r="G43" i="1" s="1"/>
  <c r="Q107" i="1"/>
  <c r="R107" i="1" s="1"/>
  <c r="S107" i="1" s="1"/>
  <c r="B110" i="1"/>
  <c r="AL42" i="1"/>
  <c r="O109" i="1" l="1"/>
  <c r="P109" i="1" s="1"/>
  <c r="K109" i="1"/>
  <c r="C110" i="1"/>
  <c r="J109" i="1"/>
  <c r="Q108" i="1"/>
  <c r="R108" i="1"/>
  <c r="S108" i="1" s="1"/>
  <c r="H43" i="1"/>
  <c r="AG43" i="1"/>
  <c r="AH43" i="1" s="1"/>
  <c r="AI43" i="1" s="1"/>
  <c r="AJ43" i="1" s="1"/>
  <c r="AO42" i="1"/>
  <c r="B111" i="1"/>
  <c r="I43" i="1"/>
  <c r="AK43" i="1" l="1"/>
  <c r="D44" i="1"/>
  <c r="Q109" i="1"/>
  <c r="R109" i="1" s="1"/>
  <c r="S109" i="1" s="1"/>
  <c r="O110" i="1"/>
  <c r="P110" i="1" s="1"/>
  <c r="K110" i="1"/>
  <c r="C111" i="1"/>
  <c r="J110" i="1"/>
  <c r="L43" i="1"/>
  <c r="AL43" i="1"/>
  <c r="B112" i="1"/>
  <c r="AO43" i="1" l="1"/>
  <c r="E44" i="1"/>
  <c r="F44" i="1" s="1"/>
  <c r="G44" i="1" s="1"/>
  <c r="B113" i="1"/>
  <c r="Q110" i="1"/>
  <c r="R110" i="1" s="1"/>
  <c r="S110" i="1" s="1"/>
  <c r="C112" i="1"/>
  <c r="O111" i="1"/>
  <c r="P111" i="1" s="1"/>
  <c r="K111" i="1"/>
  <c r="J111" i="1"/>
  <c r="AG44" i="1"/>
  <c r="AH44" i="1" l="1"/>
  <c r="AI44" i="1" s="1"/>
  <c r="AJ44" i="1" s="1"/>
  <c r="Q111" i="1"/>
  <c r="R111" i="1"/>
  <c r="S111" i="1" s="1"/>
  <c r="B114" i="1"/>
  <c r="H44" i="1"/>
  <c r="O112" i="1"/>
  <c r="P112" i="1" s="1"/>
  <c r="J112" i="1"/>
  <c r="C113" i="1"/>
  <c r="K112" i="1"/>
  <c r="I44" i="1"/>
  <c r="AK44" i="1" l="1"/>
  <c r="L44" i="1"/>
  <c r="B115" i="1"/>
  <c r="J113" i="1"/>
  <c r="C114" i="1"/>
  <c r="O113" i="1"/>
  <c r="P113" i="1" s="1"/>
  <c r="K113" i="1"/>
  <c r="Q112" i="1"/>
  <c r="R112" i="1" s="1"/>
  <c r="S112" i="1" s="1"/>
  <c r="D45" i="1"/>
  <c r="E45" i="1" s="1"/>
  <c r="F45" i="1" s="1"/>
  <c r="G45" i="1" s="1"/>
  <c r="AL44" i="1"/>
  <c r="AO44" i="1" l="1"/>
  <c r="H45" i="1"/>
  <c r="K114" i="1"/>
  <c r="J114" i="1"/>
  <c r="C115" i="1"/>
  <c r="O114" i="1"/>
  <c r="P114" i="1" s="1"/>
  <c r="B116" i="1"/>
  <c r="Q113" i="1"/>
  <c r="R113" i="1" s="1"/>
  <c r="S113" i="1" s="1"/>
  <c r="I45" i="1"/>
  <c r="AG45" i="1"/>
  <c r="Q114" i="1" l="1"/>
  <c r="R114" i="1"/>
  <c r="S114" i="1" s="1"/>
  <c r="D46" i="1"/>
  <c r="B117" i="1"/>
  <c r="J115" i="1"/>
  <c r="K115" i="1"/>
  <c r="C116" i="1"/>
  <c r="O115" i="1"/>
  <c r="P115" i="1" s="1"/>
  <c r="AH45" i="1"/>
  <c r="AI45" i="1" s="1"/>
  <c r="AJ45" i="1" s="1"/>
  <c r="L45" i="1"/>
  <c r="AK45" i="1" l="1"/>
  <c r="Q115" i="1"/>
  <c r="R115" i="1"/>
  <c r="S115" i="1" s="1"/>
  <c r="E46" i="1"/>
  <c r="F46" i="1" s="1"/>
  <c r="G46" i="1" s="1"/>
  <c r="B118" i="1"/>
  <c r="O116" i="1"/>
  <c r="P116" i="1" s="1"/>
  <c r="J116" i="1"/>
  <c r="K116" i="1"/>
  <c r="C117" i="1"/>
  <c r="AL45" i="1"/>
  <c r="B119" i="1" l="1"/>
  <c r="I46" i="1"/>
  <c r="AO45" i="1"/>
  <c r="C118" i="1"/>
  <c r="K117" i="1"/>
  <c r="O117" i="1"/>
  <c r="P117" i="1" s="1"/>
  <c r="J117" i="1"/>
  <c r="Q116" i="1"/>
  <c r="R116" i="1"/>
  <c r="S116" i="1" s="1"/>
  <c r="AG46" i="1"/>
  <c r="H46" i="1"/>
  <c r="D47" i="1" l="1"/>
  <c r="Q117" i="1"/>
  <c r="R117" i="1" s="1"/>
  <c r="S117" i="1" s="1"/>
  <c r="AH46" i="1"/>
  <c r="AI46" i="1" s="1"/>
  <c r="AJ46" i="1" s="1"/>
  <c r="K118" i="1"/>
  <c r="J118" i="1"/>
  <c r="O118" i="1"/>
  <c r="P118" i="1" s="1"/>
  <c r="C119" i="1"/>
  <c r="L46" i="1"/>
  <c r="B120" i="1"/>
  <c r="AK46" i="1" l="1"/>
  <c r="B121" i="1"/>
  <c r="K119" i="1"/>
  <c r="J119" i="1"/>
  <c r="O119" i="1"/>
  <c r="P119" i="1" s="1"/>
  <c r="C120" i="1"/>
  <c r="Q118" i="1"/>
  <c r="R118" i="1" s="1"/>
  <c r="S118" i="1" s="1"/>
  <c r="E47" i="1"/>
  <c r="AL46" i="1"/>
  <c r="Q119" i="1" l="1"/>
  <c r="R119" i="1"/>
  <c r="S119" i="1" s="1"/>
  <c r="AO46" i="1"/>
  <c r="F47" i="1"/>
  <c r="G47" i="1" s="1"/>
  <c r="J120" i="1"/>
  <c r="C121" i="1"/>
  <c r="O120" i="1"/>
  <c r="P120" i="1" s="1"/>
  <c r="K120" i="1"/>
  <c r="B122" i="1"/>
  <c r="AG47" i="1"/>
  <c r="H47" i="1" l="1"/>
  <c r="I47" i="1"/>
  <c r="Q120" i="1"/>
  <c r="R120" i="1"/>
  <c r="S120" i="1" s="1"/>
  <c r="AH47" i="1"/>
  <c r="AI47" i="1" s="1"/>
  <c r="AJ47" i="1" s="1"/>
  <c r="B123" i="1"/>
  <c r="O121" i="1"/>
  <c r="P121" i="1" s="1"/>
  <c r="J121" i="1"/>
  <c r="C122" i="1"/>
  <c r="K121" i="1"/>
  <c r="AK47" i="1" l="1"/>
  <c r="L47" i="1"/>
  <c r="Q121" i="1"/>
  <c r="R121" i="1"/>
  <c r="S121" i="1" s="1"/>
  <c r="D48" i="1"/>
  <c r="E48" i="1" s="1"/>
  <c r="AL47" i="1"/>
  <c r="C123" i="1"/>
  <c r="K122" i="1"/>
  <c r="J122" i="1"/>
  <c r="O122" i="1"/>
  <c r="P122" i="1" s="1"/>
  <c r="B124" i="1"/>
  <c r="F48" i="1" l="1"/>
  <c r="G48" i="1" s="1"/>
  <c r="Q122" i="1"/>
  <c r="R122" i="1"/>
  <c r="S122" i="1" s="1"/>
  <c r="AO47" i="1"/>
  <c r="AG48" i="1"/>
  <c r="B125" i="1"/>
  <c r="O123" i="1"/>
  <c r="P123" i="1" s="1"/>
  <c r="K123" i="1"/>
  <c r="J123" i="1"/>
  <c r="C124" i="1"/>
  <c r="Q123" i="1" l="1"/>
  <c r="R123" i="1"/>
  <c r="S123" i="1" s="1"/>
  <c r="C125" i="1"/>
  <c r="K124" i="1"/>
  <c r="J124" i="1"/>
  <c r="O124" i="1"/>
  <c r="P124" i="1" s="1"/>
  <c r="AH48" i="1"/>
  <c r="H48" i="1"/>
  <c r="B126" i="1"/>
  <c r="I48" i="1"/>
  <c r="Q124" i="1" l="1"/>
  <c r="R124" i="1"/>
  <c r="S124" i="1" s="1"/>
  <c r="B127" i="1"/>
  <c r="O125" i="1"/>
  <c r="P125" i="1" s="1"/>
  <c r="K125" i="1"/>
  <c r="J125" i="1"/>
  <c r="C126" i="1"/>
  <c r="L48" i="1"/>
  <c r="D49" i="1"/>
  <c r="E49" i="1" s="1"/>
  <c r="F49" i="1" s="1"/>
  <c r="G49" i="1" s="1"/>
  <c r="AI48" i="1"/>
  <c r="AJ48" i="1" s="1"/>
  <c r="AK48" i="1" l="1"/>
  <c r="AL48" i="1"/>
  <c r="B128" i="1"/>
  <c r="H49" i="1"/>
  <c r="I49" i="1"/>
  <c r="Q125" i="1"/>
  <c r="R125" i="1" s="1"/>
  <c r="S125" i="1" s="1"/>
  <c r="C127" i="1"/>
  <c r="J126" i="1"/>
  <c r="O126" i="1"/>
  <c r="P126" i="1" s="1"/>
  <c r="K126" i="1"/>
  <c r="D50" i="1" l="1"/>
  <c r="L49" i="1"/>
  <c r="Q126" i="1"/>
  <c r="R126" i="1"/>
  <c r="S126" i="1" s="1"/>
  <c r="B129" i="1"/>
  <c r="O127" i="1"/>
  <c r="P127" i="1" s="1"/>
  <c r="K127" i="1"/>
  <c r="J127" i="1"/>
  <c r="C128" i="1"/>
  <c r="AO48" i="1"/>
  <c r="AG49" i="1"/>
  <c r="AH49" i="1" s="1"/>
  <c r="AI49" i="1" s="1"/>
  <c r="AJ49" i="1" l="1"/>
  <c r="AL49" i="1" s="1"/>
  <c r="C129" i="1"/>
  <c r="O128" i="1"/>
  <c r="P128" i="1" s="1"/>
  <c r="J128" i="1"/>
  <c r="K128" i="1"/>
  <c r="Q127" i="1"/>
  <c r="R127" i="1" s="1"/>
  <c r="S127" i="1" s="1"/>
  <c r="E50" i="1"/>
  <c r="B130" i="1"/>
  <c r="AK49" i="1" l="1"/>
  <c r="AO49" i="1"/>
  <c r="O129" i="1"/>
  <c r="P129" i="1" s="1"/>
  <c r="K129" i="1"/>
  <c r="J129" i="1"/>
  <c r="C130" i="1"/>
  <c r="Q128" i="1"/>
  <c r="R128" i="1" s="1"/>
  <c r="S128" i="1" s="1"/>
  <c r="B131" i="1"/>
  <c r="F50" i="1"/>
  <c r="G50" i="1" s="1"/>
  <c r="I50" i="1" l="1"/>
  <c r="B132" i="1"/>
  <c r="C131" i="1"/>
  <c r="K130" i="1"/>
  <c r="J130" i="1"/>
  <c r="O130" i="1"/>
  <c r="P130" i="1" s="1"/>
  <c r="AG50" i="1"/>
  <c r="Q129" i="1"/>
  <c r="R129" i="1"/>
  <c r="S129" i="1" s="1"/>
  <c r="H50" i="1"/>
  <c r="AH50" i="1" l="1"/>
  <c r="AI50" i="1" s="1"/>
  <c r="AJ50" i="1" s="1"/>
  <c r="O131" i="1"/>
  <c r="P131" i="1" s="1"/>
  <c r="K131" i="1"/>
  <c r="J131" i="1"/>
  <c r="C132" i="1"/>
  <c r="Q130" i="1"/>
  <c r="R130" i="1" s="1"/>
  <c r="S130" i="1" s="1"/>
  <c r="D51" i="1"/>
  <c r="E51" i="1" s="1"/>
  <c r="B133" i="1"/>
  <c r="L50" i="1"/>
  <c r="AK50" i="1" l="1"/>
  <c r="F51" i="1"/>
  <c r="G51" i="1" s="1"/>
  <c r="B134" i="1"/>
  <c r="Q131" i="1"/>
  <c r="R131" i="1"/>
  <c r="S131" i="1" s="1"/>
  <c r="C133" i="1"/>
  <c r="K132" i="1"/>
  <c r="O132" i="1"/>
  <c r="P132" i="1" s="1"/>
  <c r="J132" i="1"/>
  <c r="AL50" i="1"/>
  <c r="H51" i="1" l="1"/>
  <c r="AO50" i="1"/>
  <c r="Q132" i="1"/>
  <c r="R132" i="1" s="1"/>
  <c r="S132" i="1" s="1"/>
  <c r="B135" i="1"/>
  <c r="O133" i="1"/>
  <c r="P133" i="1" s="1"/>
  <c r="K133" i="1"/>
  <c r="J133" i="1"/>
  <c r="C134" i="1"/>
  <c r="AG51" i="1"/>
  <c r="I51" i="1"/>
  <c r="D52" i="1" s="1"/>
  <c r="Q133" i="1" l="1"/>
  <c r="R133" i="1"/>
  <c r="S133" i="1" s="1"/>
  <c r="E52" i="1"/>
  <c r="F52" i="1" s="1"/>
  <c r="G52" i="1" s="1"/>
  <c r="C135" i="1"/>
  <c r="J134" i="1"/>
  <c r="O134" i="1"/>
  <c r="P134" i="1" s="1"/>
  <c r="K134" i="1"/>
  <c r="B136" i="1"/>
  <c r="L51" i="1"/>
  <c r="AH51" i="1"/>
  <c r="AI51" i="1" s="1"/>
  <c r="AJ51" i="1" s="1"/>
  <c r="AK51" i="1" l="1"/>
  <c r="O135" i="1"/>
  <c r="P135" i="1" s="1"/>
  <c r="K135" i="1"/>
  <c r="J135" i="1"/>
  <c r="C136" i="1"/>
  <c r="I52" i="1"/>
  <c r="H52" i="1"/>
  <c r="B137" i="1"/>
  <c r="Q134" i="1"/>
  <c r="R134" i="1"/>
  <c r="S134" i="1" s="1"/>
  <c r="AL51" i="1"/>
  <c r="AO51" i="1" l="1"/>
  <c r="C137" i="1"/>
  <c r="O136" i="1"/>
  <c r="P136" i="1" s="1"/>
  <c r="J136" i="1"/>
  <c r="K136" i="1"/>
  <c r="B138" i="1"/>
  <c r="Q135" i="1"/>
  <c r="R135" i="1" s="1"/>
  <c r="S135" i="1" s="1"/>
  <c r="L52" i="1"/>
  <c r="D53" i="1"/>
  <c r="AG52" i="1"/>
  <c r="AH52" i="1" s="1"/>
  <c r="AI52" i="1" s="1"/>
  <c r="AJ52" i="1" s="1"/>
  <c r="AK52" i="1" l="1"/>
  <c r="AL52" i="1"/>
  <c r="Q136" i="1"/>
  <c r="R136" i="1"/>
  <c r="S136" i="1" s="1"/>
  <c r="B139" i="1"/>
  <c r="O137" i="1"/>
  <c r="P137" i="1" s="1"/>
  <c r="K137" i="1"/>
  <c r="J137" i="1"/>
  <c r="C138" i="1"/>
  <c r="E53" i="1"/>
  <c r="F53" i="1" s="1"/>
  <c r="G53" i="1" s="1"/>
  <c r="B140" i="1" l="1"/>
  <c r="Q137" i="1"/>
  <c r="R137" i="1"/>
  <c r="S137" i="1" s="1"/>
  <c r="AG53" i="1"/>
  <c r="C139" i="1"/>
  <c r="K138" i="1"/>
  <c r="J138" i="1"/>
  <c r="O138" i="1"/>
  <c r="P138" i="1" s="1"/>
  <c r="H53" i="1"/>
  <c r="I53" i="1"/>
  <c r="AO52" i="1"/>
  <c r="L53" i="1" l="1"/>
  <c r="Q138" i="1"/>
  <c r="R138" i="1"/>
  <c r="S138" i="1" s="1"/>
  <c r="O139" i="1"/>
  <c r="P139" i="1" s="1"/>
  <c r="K139" i="1"/>
  <c r="J139" i="1"/>
  <c r="C140" i="1"/>
  <c r="D54" i="1"/>
  <c r="E54" i="1" s="1"/>
  <c r="F54" i="1" s="1"/>
  <c r="G54" i="1" s="1"/>
  <c r="AH53" i="1"/>
  <c r="AI53" i="1" s="1"/>
  <c r="AJ53" i="1" s="1"/>
  <c r="B141" i="1"/>
  <c r="AK53" i="1" l="1"/>
  <c r="I54" i="1"/>
  <c r="H54" i="1"/>
  <c r="C141" i="1"/>
  <c r="K140" i="1"/>
  <c r="O140" i="1"/>
  <c r="P140" i="1" s="1"/>
  <c r="J140" i="1"/>
  <c r="B142" i="1"/>
  <c r="Q139" i="1"/>
  <c r="R139" i="1" s="1"/>
  <c r="S139" i="1" s="1"/>
  <c r="AL53" i="1"/>
  <c r="B143" i="1" l="1"/>
  <c r="AO53" i="1"/>
  <c r="O141" i="1"/>
  <c r="P141" i="1" s="1"/>
  <c r="K141" i="1"/>
  <c r="J141" i="1"/>
  <c r="C142" i="1"/>
  <c r="D55" i="1"/>
  <c r="E55" i="1" s="1"/>
  <c r="F55" i="1" s="1"/>
  <c r="G55" i="1" s="1"/>
  <c r="Q140" i="1"/>
  <c r="R140" i="1"/>
  <c r="S140" i="1" s="1"/>
  <c r="AG54" i="1"/>
  <c r="AH54" i="1" s="1"/>
  <c r="AI54" i="1" s="1"/>
  <c r="AJ54" i="1" s="1"/>
  <c r="L54" i="1"/>
  <c r="AK54" i="1" l="1"/>
  <c r="H55" i="1"/>
  <c r="Q141" i="1"/>
  <c r="R141" i="1"/>
  <c r="S141" i="1" s="1"/>
  <c r="I55" i="1"/>
  <c r="AL54" i="1"/>
  <c r="C143" i="1"/>
  <c r="J142" i="1"/>
  <c r="O142" i="1"/>
  <c r="P142" i="1" s="1"/>
  <c r="K142" i="1"/>
  <c r="B144" i="1"/>
  <c r="O143" i="1" l="1"/>
  <c r="P143" i="1" s="1"/>
  <c r="K143" i="1"/>
  <c r="J143" i="1"/>
  <c r="C144" i="1"/>
  <c r="B145" i="1"/>
  <c r="AO54" i="1"/>
  <c r="L55" i="1"/>
  <c r="AG55" i="1"/>
  <c r="AH55" i="1" s="1"/>
  <c r="Q142" i="1"/>
  <c r="R142" i="1"/>
  <c r="S142" i="1" s="1"/>
  <c r="D56" i="1"/>
  <c r="E56" i="1" s="1"/>
  <c r="F56" i="1" l="1"/>
  <c r="G56" i="1" s="1"/>
  <c r="H56" i="1" s="1"/>
  <c r="AI55" i="1"/>
  <c r="AJ55" i="1" s="1"/>
  <c r="B146" i="1"/>
  <c r="C145" i="1"/>
  <c r="O144" i="1"/>
  <c r="P144" i="1" s="1"/>
  <c r="J144" i="1"/>
  <c r="K144" i="1"/>
  <c r="Q143" i="1"/>
  <c r="R143" i="1"/>
  <c r="S143" i="1" s="1"/>
  <c r="AK55" i="1" l="1"/>
  <c r="O145" i="1"/>
  <c r="P145" i="1" s="1"/>
  <c r="K145" i="1"/>
  <c r="J145" i="1"/>
  <c r="C146" i="1"/>
  <c r="AL55" i="1"/>
  <c r="I56" i="1"/>
  <c r="Q144" i="1"/>
  <c r="R144" i="1"/>
  <c r="S144" i="1" s="1"/>
  <c r="B147" i="1"/>
  <c r="L56" i="1" l="1"/>
  <c r="AG56" i="1"/>
  <c r="AH56" i="1" s="1"/>
  <c r="AI56" i="1" s="1"/>
  <c r="B148" i="1"/>
  <c r="D57" i="1"/>
  <c r="AO55" i="1"/>
  <c r="Q145" i="1"/>
  <c r="R145" i="1"/>
  <c r="S145" i="1" s="1"/>
  <c r="O146" i="1"/>
  <c r="P146" i="1" s="1"/>
  <c r="K146" i="1"/>
  <c r="J146" i="1"/>
  <c r="C147" i="1"/>
  <c r="AJ56" i="1" l="1"/>
  <c r="AK56" i="1" s="1"/>
  <c r="O147" i="1"/>
  <c r="P147" i="1" s="1"/>
  <c r="K147" i="1"/>
  <c r="C148" i="1"/>
  <c r="J147" i="1"/>
  <c r="E57" i="1"/>
  <c r="F57" i="1" s="1"/>
  <c r="G57" i="1" s="1"/>
  <c r="Q146" i="1"/>
  <c r="R146" i="1"/>
  <c r="S146" i="1" s="1"/>
  <c r="B149" i="1"/>
  <c r="H57" i="1" l="1"/>
  <c r="B150" i="1"/>
  <c r="I57" i="1"/>
  <c r="AL56" i="1"/>
  <c r="Q147" i="1"/>
  <c r="R147" i="1"/>
  <c r="S147" i="1" s="1"/>
  <c r="O148" i="1"/>
  <c r="P148" i="1" s="1"/>
  <c r="K148" i="1"/>
  <c r="J148" i="1"/>
  <c r="C149" i="1"/>
  <c r="AO56" i="1" l="1"/>
  <c r="Q148" i="1"/>
  <c r="R148" i="1"/>
  <c r="S148" i="1" s="1"/>
  <c r="O149" i="1"/>
  <c r="P149" i="1" s="1"/>
  <c r="K149" i="1"/>
  <c r="C150" i="1"/>
  <c r="J149" i="1"/>
  <c r="B151" i="1"/>
  <c r="L57" i="1"/>
  <c r="D58" i="1"/>
  <c r="AG57" i="1"/>
  <c r="AH57" i="1" l="1"/>
  <c r="AI57" i="1" s="1"/>
  <c r="AJ57" i="1" s="1"/>
  <c r="AL57" i="1" s="1"/>
  <c r="E58" i="1"/>
  <c r="F58" i="1" s="1"/>
  <c r="G58" i="1" s="1"/>
  <c r="H58" i="1" s="1"/>
  <c r="O150" i="1"/>
  <c r="P150" i="1" s="1"/>
  <c r="K150" i="1"/>
  <c r="J150" i="1"/>
  <c r="C151" i="1"/>
  <c r="B152" i="1"/>
  <c r="Q149" i="1"/>
  <c r="R149" i="1"/>
  <c r="S149" i="1" s="1"/>
  <c r="AK57" i="1" l="1"/>
  <c r="AO57" i="1"/>
  <c r="O151" i="1"/>
  <c r="P151" i="1" s="1"/>
  <c r="C152" i="1"/>
  <c r="K151" i="1"/>
  <c r="J151" i="1"/>
  <c r="B153" i="1"/>
  <c r="Q150" i="1"/>
  <c r="R150" i="1"/>
  <c r="S150" i="1" s="1"/>
  <c r="I58" i="1"/>
  <c r="D59" i="1" s="1"/>
  <c r="E59" i="1" l="1"/>
  <c r="F59" i="1" s="1"/>
  <c r="G59" i="1" s="1"/>
  <c r="AG58" i="1"/>
  <c r="Q151" i="1"/>
  <c r="R151" i="1" s="1"/>
  <c r="S151" i="1" s="1"/>
  <c r="O152" i="1"/>
  <c r="P152" i="1" s="1"/>
  <c r="K152" i="1"/>
  <c r="C153" i="1"/>
  <c r="J152" i="1"/>
  <c r="L58" i="1"/>
  <c r="B154" i="1"/>
  <c r="I59" i="1" l="1"/>
  <c r="L59" i="1" s="1"/>
  <c r="B155" i="1"/>
  <c r="Q152" i="1"/>
  <c r="R152" i="1"/>
  <c r="S152" i="1" s="1"/>
  <c r="O153" i="1"/>
  <c r="P153" i="1" s="1"/>
  <c r="K153" i="1"/>
  <c r="J153" i="1"/>
  <c r="C154" i="1"/>
  <c r="AH58" i="1"/>
  <c r="AI58" i="1" s="1"/>
  <c r="AJ58" i="1" s="1"/>
  <c r="H59" i="1"/>
  <c r="AK58" i="1" l="1"/>
  <c r="D60" i="1"/>
  <c r="AL58" i="1"/>
  <c r="Q153" i="1"/>
  <c r="R153" i="1" s="1"/>
  <c r="S153" i="1" s="1"/>
  <c r="O154" i="1"/>
  <c r="P154" i="1" s="1"/>
  <c r="K154" i="1"/>
  <c r="J154" i="1"/>
  <c r="C155" i="1"/>
  <c r="B156" i="1"/>
  <c r="B157" i="1" l="1"/>
  <c r="AG59" i="1"/>
  <c r="O155" i="1"/>
  <c r="P155" i="1" s="1"/>
  <c r="C156" i="1"/>
  <c r="J155" i="1"/>
  <c r="K155" i="1"/>
  <c r="E60" i="1"/>
  <c r="F60" i="1" s="1"/>
  <c r="G60" i="1" s="1"/>
  <c r="AO58" i="1"/>
  <c r="Q154" i="1"/>
  <c r="R154" i="1"/>
  <c r="S154" i="1" s="1"/>
  <c r="H60" i="1" l="1"/>
  <c r="Q155" i="1"/>
  <c r="R155" i="1" s="1"/>
  <c r="S155" i="1" s="1"/>
  <c r="O156" i="1"/>
  <c r="P156" i="1" s="1"/>
  <c r="K156" i="1"/>
  <c r="J156" i="1"/>
  <c r="C157" i="1"/>
  <c r="AH59" i="1"/>
  <c r="AI59" i="1" s="1"/>
  <c r="AJ59" i="1" s="1"/>
  <c r="B158" i="1"/>
  <c r="I60" i="1"/>
  <c r="AK59" i="1" l="1"/>
  <c r="B159" i="1"/>
  <c r="Q156" i="1"/>
  <c r="R156" i="1"/>
  <c r="S156" i="1" s="1"/>
  <c r="L60" i="1"/>
  <c r="O157" i="1"/>
  <c r="P157" i="1" s="1"/>
  <c r="K157" i="1"/>
  <c r="C158" i="1"/>
  <c r="J157" i="1"/>
  <c r="D61" i="1"/>
  <c r="AL59" i="1"/>
  <c r="AO59" i="1" l="1"/>
  <c r="AG60" i="1"/>
  <c r="Q157" i="1"/>
  <c r="R157" i="1" s="1"/>
  <c r="S157" i="1" s="1"/>
  <c r="E61" i="1"/>
  <c r="O158" i="1"/>
  <c r="P158" i="1" s="1"/>
  <c r="K158" i="1"/>
  <c r="C159" i="1"/>
  <c r="J158" i="1"/>
  <c r="B160" i="1"/>
  <c r="B161" i="1" l="1"/>
  <c r="O159" i="1"/>
  <c r="P159" i="1" s="1"/>
  <c r="C160" i="1"/>
  <c r="K159" i="1"/>
  <c r="J159" i="1"/>
  <c r="AH60" i="1"/>
  <c r="AI60" i="1" s="1"/>
  <c r="AJ60" i="1" s="1"/>
  <c r="Q158" i="1"/>
  <c r="R158" i="1"/>
  <c r="S158" i="1" s="1"/>
  <c r="F61" i="1"/>
  <c r="G61" i="1" s="1"/>
  <c r="AK60" i="1" l="1"/>
  <c r="Q159" i="1"/>
  <c r="R159" i="1"/>
  <c r="S159" i="1" s="1"/>
  <c r="I61" i="1"/>
  <c r="O160" i="1"/>
  <c r="P160" i="1" s="1"/>
  <c r="K160" i="1"/>
  <c r="C161" i="1"/>
  <c r="J160" i="1"/>
  <c r="B162" i="1"/>
  <c r="H61" i="1"/>
  <c r="AL60" i="1"/>
  <c r="O161" i="1" l="1"/>
  <c r="P161" i="1" s="1"/>
  <c r="K161" i="1"/>
  <c r="J161" i="1"/>
  <c r="C162" i="1"/>
  <c r="AO60" i="1"/>
  <c r="B163" i="1"/>
  <c r="Q160" i="1"/>
  <c r="R160" i="1" s="1"/>
  <c r="S160" i="1" s="1"/>
  <c r="L61" i="1"/>
  <c r="D62" i="1"/>
  <c r="AG61" i="1"/>
  <c r="AH61" i="1" s="1"/>
  <c r="AI61" i="1" l="1"/>
  <c r="AJ61" i="1" s="1"/>
  <c r="B164" i="1"/>
  <c r="E62" i="1"/>
  <c r="F62" i="1" s="1"/>
  <c r="G62" i="1" s="1"/>
  <c r="O162" i="1"/>
  <c r="P162" i="1" s="1"/>
  <c r="K162" i="1"/>
  <c r="J162" i="1"/>
  <c r="C163" i="1"/>
  <c r="Q161" i="1"/>
  <c r="R161" i="1"/>
  <c r="S161" i="1" s="1"/>
  <c r="AK61" i="1" l="1"/>
  <c r="O163" i="1"/>
  <c r="P163" i="1" s="1"/>
  <c r="K163" i="1"/>
  <c r="J163" i="1"/>
  <c r="C164" i="1"/>
  <c r="I62" i="1"/>
  <c r="H62" i="1"/>
  <c r="Q162" i="1"/>
  <c r="R162" i="1" s="1"/>
  <c r="S162" i="1" s="1"/>
  <c r="B165" i="1"/>
  <c r="AL61" i="1"/>
  <c r="L62" i="1" l="1"/>
  <c r="B166" i="1"/>
  <c r="O164" i="1"/>
  <c r="P164" i="1" s="1"/>
  <c r="K164" i="1"/>
  <c r="J164" i="1"/>
  <c r="C165" i="1"/>
  <c r="AO61" i="1"/>
  <c r="Q163" i="1"/>
  <c r="R163" i="1"/>
  <c r="S163" i="1" s="1"/>
  <c r="D63" i="1"/>
  <c r="AG62" i="1"/>
  <c r="AH62" i="1" s="1"/>
  <c r="AI62" i="1" l="1"/>
  <c r="AJ62" i="1" s="1"/>
  <c r="AL62" i="1" s="1"/>
  <c r="O165" i="1"/>
  <c r="P165" i="1" s="1"/>
  <c r="J165" i="1"/>
  <c r="C166" i="1"/>
  <c r="K165" i="1"/>
  <c r="Q164" i="1"/>
  <c r="R164" i="1" s="1"/>
  <c r="S164" i="1" s="1"/>
  <c r="B167" i="1"/>
  <c r="E63" i="1"/>
  <c r="F63" i="1" s="1"/>
  <c r="G63" i="1" s="1"/>
  <c r="AK62" i="1" l="1"/>
  <c r="AO62" i="1"/>
  <c r="H63" i="1"/>
  <c r="B168" i="1"/>
  <c r="O166" i="1"/>
  <c r="P166" i="1" s="1"/>
  <c r="K166" i="1"/>
  <c r="J166" i="1"/>
  <c r="C167" i="1"/>
  <c r="Q165" i="1"/>
  <c r="R165" i="1"/>
  <c r="S165" i="1" s="1"/>
  <c r="I63" i="1"/>
  <c r="Q166" i="1" l="1"/>
  <c r="R166" i="1"/>
  <c r="S166" i="1" s="1"/>
  <c r="B169" i="1"/>
  <c r="L63" i="1"/>
  <c r="D64" i="1"/>
  <c r="E64" i="1" s="1"/>
  <c r="O167" i="1"/>
  <c r="P167" i="1" s="1"/>
  <c r="J167" i="1"/>
  <c r="C168" i="1"/>
  <c r="K167" i="1"/>
  <c r="AG63" i="1"/>
  <c r="AH63" i="1" s="1"/>
  <c r="F64" i="1" l="1"/>
  <c r="G64" i="1" s="1"/>
  <c r="H64" i="1" s="1"/>
  <c r="AI63" i="1"/>
  <c r="AJ63" i="1" s="1"/>
  <c r="Q167" i="1"/>
  <c r="R167" i="1"/>
  <c r="S167" i="1" s="1"/>
  <c r="O168" i="1"/>
  <c r="P168" i="1" s="1"/>
  <c r="K168" i="1"/>
  <c r="C169" i="1"/>
  <c r="J168" i="1"/>
  <c r="B170" i="1"/>
  <c r="AK63" i="1" l="1"/>
  <c r="Q168" i="1"/>
  <c r="R168" i="1"/>
  <c r="S168" i="1" s="1"/>
  <c r="B171" i="1"/>
  <c r="O169" i="1"/>
  <c r="P169" i="1" s="1"/>
  <c r="J169" i="1"/>
  <c r="C170" i="1"/>
  <c r="K169" i="1"/>
  <c r="I64" i="1"/>
  <c r="AL63" i="1"/>
  <c r="L64" i="1" l="1"/>
  <c r="AG64" i="1"/>
  <c r="AH64" i="1" s="1"/>
  <c r="AO63" i="1"/>
  <c r="Q169" i="1"/>
  <c r="R169" i="1"/>
  <c r="S169" i="1" s="1"/>
  <c r="O170" i="1"/>
  <c r="P170" i="1" s="1"/>
  <c r="K170" i="1"/>
  <c r="C171" i="1"/>
  <c r="J170" i="1"/>
  <c r="D65" i="1"/>
  <c r="B172" i="1"/>
  <c r="E65" i="1" l="1"/>
  <c r="F65" i="1" s="1"/>
  <c r="G65" i="1" s="1"/>
  <c r="AI64" i="1"/>
  <c r="AJ64" i="1" s="1"/>
  <c r="B173" i="1"/>
  <c r="Q170" i="1"/>
  <c r="R170" i="1" s="1"/>
  <c r="S170" i="1" s="1"/>
  <c r="O171" i="1"/>
  <c r="P171" i="1" s="1"/>
  <c r="J171" i="1"/>
  <c r="C172" i="1"/>
  <c r="K171" i="1"/>
  <c r="AK64" i="1" l="1"/>
  <c r="I65" i="1"/>
  <c r="O172" i="1"/>
  <c r="P172" i="1" s="1"/>
  <c r="K172" i="1"/>
  <c r="C173" i="1"/>
  <c r="J172" i="1"/>
  <c r="H65" i="1"/>
  <c r="AL64" i="1"/>
  <c r="B174" i="1"/>
  <c r="Q171" i="1"/>
  <c r="R171" i="1"/>
  <c r="S171" i="1" s="1"/>
  <c r="Q172" i="1" l="1"/>
  <c r="R172" i="1"/>
  <c r="S172" i="1" s="1"/>
  <c r="O173" i="1"/>
  <c r="P173" i="1" s="1"/>
  <c r="J173" i="1"/>
  <c r="C174" i="1"/>
  <c r="K173" i="1"/>
  <c r="D66" i="1"/>
  <c r="E66" i="1" s="1"/>
  <c r="F66" i="1" s="1"/>
  <c r="AO64" i="1"/>
  <c r="AG65" i="1"/>
  <c r="AH65" i="1" s="1"/>
  <c r="AI65" i="1" s="1"/>
  <c r="AJ65" i="1" s="1"/>
  <c r="B175" i="1"/>
  <c r="L65" i="1"/>
  <c r="AK65" i="1" l="1"/>
  <c r="G66" i="1"/>
  <c r="H66" i="1" s="1"/>
  <c r="AL65" i="1"/>
  <c r="B176" i="1"/>
  <c r="Q173" i="1"/>
  <c r="R173" i="1" s="1"/>
  <c r="S173" i="1" s="1"/>
  <c r="O174" i="1"/>
  <c r="P174" i="1" s="1"/>
  <c r="K174" i="1"/>
  <c r="J174" i="1"/>
  <c r="C175" i="1"/>
  <c r="I66" i="1" l="1"/>
  <c r="D67" i="1"/>
  <c r="O175" i="1"/>
  <c r="P175" i="1" s="1"/>
  <c r="J175" i="1"/>
  <c r="C176" i="1"/>
  <c r="K175" i="1"/>
  <c r="Q174" i="1"/>
  <c r="R174" i="1" s="1"/>
  <c r="S174" i="1" s="1"/>
  <c r="B177" i="1"/>
  <c r="AO65" i="1"/>
  <c r="AG66" i="1"/>
  <c r="L66" i="1"/>
  <c r="AH66" i="1" l="1"/>
  <c r="AI66" i="1" s="1"/>
  <c r="AJ66" i="1" s="1"/>
  <c r="E67" i="1"/>
  <c r="F67" i="1" s="1"/>
  <c r="G67" i="1" s="1"/>
  <c r="O176" i="1"/>
  <c r="P176" i="1" s="1"/>
  <c r="K176" i="1"/>
  <c r="C177" i="1"/>
  <c r="J176" i="1"/>
  <c r="Q175" i="1"/>
  <c r="R175" i="1"/>
  <c r="S175" i="1" s="1"/>
  <c r="B178" i="1"/>
  <c r="AK66" i="1" l="1"/>
  <c r="Q176" i="1"/>
  <c r="R176" i="1"/>
  <c r="S176" i="1" s="1"/>
  <c r="B179" i="1"/>
  <c r="O177" i="1"/>
  <c r="P177" i="1" s="1"/>
  <c r="J177" i="1"/>
  <c r="C178" i="1"/>
  <c r="K177" i="1"/>
  <c r="AL66" i="1"/>
  <c r="I67" i="1"/>
  <c r="H67" i="1"/>
  <c r="Q177" i="1" l="1"/>
  <c r="R177" i="1"/>
  <c r="S177" i="1" s="1"/>
  <c r="B180" i="1"/>
  <c r="L67" i="1"/>
  <c r="O178" i="1"/>
  <c r="P178" i="1" s="1"/>
  <c r="K178" i="1"/>
  <c r="C179" i="1"/>
  <c r="J178" i="1"/>
  <c r="D68" i="1"/>
  <c r="E68" i="1" s="1"/>
  <c r="AO66" i="1"/>
  <c r="AG67" i="1"/>
  <c r="AH67" i="1" s="1"/>
  <c r="AI67" i="1" l="1"/>
  <c r="AJ67" i="1" s="1"/>
  <c r="F68" i="1"/>
  <c r="G68" i="1" s="1"/>
  <c r="H68" i="1" s="1"/>
  <c r="B181" i="1"/>
  <c r="Q178" i="1"/>
  <c r="R178" i="1" s="1"/>
  <c r="S178" i="1" s="1"/>
  <c r="O179" i="1"/>
  <c r="P179" i="1" s="1"/>
  <c r="J179" i="1"/>
  <c r="C180" i="1"/>
  <c r="K179" i="1"/>
  <c r="AK67" i="1" l="1"/>
  <c r="O180" i="1"/>
  <c r="P180" i="1" s="1"/>
  <c r="K180" i="1"/>
  <c r="C181" i="1"/>
  <c r="J180" i="1"/>
  <c r="B182" i="1"/>
  <c r="Q179" i="1"/>
  <c r="R179" i="1"/>
  <c r="S179" i="1" s="1"/>
  <c r="I68" i="1"/>
  <c r="AL67" i="1"/>
  <c r="AG68" i="1" l="1"/>
  <c r="B183" i="1"/>
  <c r="AO67" i="1"/>
  <c r="O181" i="1"/>
  <c r="P181" i="1" s="1"/>
  <c r="J181" i="1"/>
  <c r="K181" i="1"/>
  <c r="C182" i="1"/>
  <c r="Q180" i="1"/>
  <c r="R180" i="1"/>
  <c r="S180" i="1" s="1"/>
  <c r="L68" i="1"/>
  <c r="D69" i="1"/>
  <c r="AH68" i="1" l="1"/>
  <c r="AI68" i="1" s="1"/>
  <c r="AJ68" i="1" s="1"/>
  <c r="AL68" i="1" s="1"/>
  <c r="Q181" i="1"/>
  <c r="R181" i="1"/>
  <c r="S181" i="1" s="1"/>
  <c r="E69" i="1"/>
  <c r="F69" i="1" s="1"/>
  <c r="G69" i="1" s="1"/>
  <c r="B184" i="1"/>
  <c r="C183" i="1"/>
  <c r="O182" i="1"/>
  <c r="P182" i="1" s="1"/>
  <c r="K182" i="1"/>
  <c r="J182" i="1"/>
  <c r="AK68" i="1" l="1"/>
  <c r="AO68" i="1"/>
  <c r="Q182" i="1"/>
  <c r="R182" i="1"/>
  <c r="S182" i="1" s="1"/>
  <c r="AG69" i="1"/>
  <c r="AH69" i="1" s="1"/>
  <c r="H69" i="1"/>
  <c r="B185" i="1"/>
  <c r="K183" i="1"/>
  <c r="J183" i="1"/>
  <c r="C184" i="1"/>
  <c r="O183" i="1"/>
  <c r="P183" i="1" s="1"/>
  <c r="I69" i="1"/>
  <c r="AI69" i="1" l="1"/>
  <c r="AJ69" i="1" s="1"/>
  <c r="K184" i="1"/>
  <c r="J184" i="1"/>
  <c r="C185" i="1"/>
  <c r="O184" i="1"/>
  <c r="P184" i="1" s="1"/>
  <c r="D70" i="1"/>
  <c r="L69" i="1"/>
  <c r="Q183" i="1"/>
  <c r="R183" i="1"/>
  <c r="S183" i="1" s="1"/>
  <c r="B186" i="1"/>
  <c r="AL69" i="1" l="1"/>
  <c r="AO69" i="1" s="1"/>
  <c r="AK69" i="1"/>
  <c r="E70" i="1"/>
  <c r="F70" i="1" s="1"/>
  <c r="G70" i="1" s="1"/>
  <c r="H70" i="1" s="1"/>
  <c r="K185" i="1"/>
  <c r="O185" i="1"/>
  <c r="P185" i="1" s="1"/>
  <c r="C186" i="1"/>
  <c r="J185" i="1"/>
  <c r="Q184" i="1"/>
  <c r="R184" i="1" s="1"/>
  <c r="S184" i="1" s="1"/>
  <c r="B187" i="1"/>
  <c r="Q185" i="1" l="1"/>
  <c r="R185" i="1"/>
  <c r="S185" i="1" s="1"/>
  <c r="O186" i="1"/>
  <c r="P186" i="1" s="1"/>
  <c r="K186" i="1"/>
  <c r="C187" i="1"/>
  <c r="J186" i="1"/>
  <c r="B188" i="1"/>
  <c r="AG70" i="1"/>
  <c r="I70" i="1"/>
  <c r="B189" i="1" l="1"/>
  <c r="AH70" i="1"/>
  <c r="AI70" i="1" s="1"/>
  <c r="AJ70" i="1" s="1"/>
  <c r="Q186" i="1"/>
  <c r="R186" i="1"/>
  <c r="S186" i="1" s="1"/>
  <c r="O187" i="1"/>
  <c r="P187" i="1" s="1"/>
  <c r="K187" i="1"/>
  <c r="C188" i="1"/>
  <c r="J187" i="1"/>
  <c r="L70" i="1"/>
  <c r="D71" i="1"/>
  <c r="AK70" i="1" l="1"/>
  <c r="Q187" i="1"/>
  <c r="R187" i="1"/>
  <c r="S187" i="1" s="1"/>
  <c r="AL70" i="1"/>
  <c r="C189" i="1"/>
  <c r="O188" i="1"/>
  <c r="P188" i="1" s="1"/>
  <c r="K188" i="1"/>
  <c r="J188" i="1"/>
  <c r="B190" i="1"/>
  <c r="E71" i="1"/>
  <c r="F71" i="1" s="1"/>
  <c r="G71" i="1" s="1"/>
  <c r="Q188" i="1" l="1"/>
  <c r="R188" i="1"/>
  <c r="S188" i="1" s="1"/>
  <c r="O189" i="1"/>
  <c r="P189" i="1" s="1"/>
  <c r="J189" i="1"/>
  <c r="C190" i="1"/>
  <c r="K189" i="1"/>
  <c r="AG71" i="1"/>
  <c r="AH71" i="1" s="1"/>
  <c r="I71" i="1"/>
  <c r="AO70" i="1"/>
  <c r="H71" i="1"/>
  <c r="B191" i="1"/>
  <c r="AI71" i="1" l="1"/>
  <c r="AJ71" i="1" s="1"/>
  <c r="B192" i="1"/>
  <c r="J190" i="1"/>
  <c r="C191" i="1"/>
  <c r="O190" i="1"/>
  <c r="P190" i="1" s="1"/>
  <c r="K190" i="1"/>
  <c r="D72" i="1"/>
  <c r="E72" i="1" s="1"/>
  <c r="F72" i="1" s="1"/>
  <c r="G72" i="1" s="1"/>
  <c r="L71" i="1"/>
  <c r="Q189" i="1"/>
  <c r="R189" i="1"/>
  <c r="S189" i="1" s="1"/>
  <c r="AK71" i="1" l="1"/>
  <c r="I72" i="1"/>
  <c r="B193" i="1"/>
  <c r="K191" i="1"/>
  <c r="J191" i="1"/>
  <c r="C192" i="1"/>
  <c r="O191" i="1"/>
  <c r="P191" i="1" s="1"/>
  <c r="AL71" i="1"/>
  <c r="Q190" i="1"/>
  <c r="R190" i="1" s="1"/>
  <c r="S190" i="1" s="1"/>
  <c r="H72" i="1"/>
  <c r="AG72" i="1" l="1"/>
  <c r="J192" i="1"/>
  <c r="C193" i="1"/>
  <c r="O192" i="1"/>
  <c r="P192" i="1" s="1"/>
  <c r="K192" i="1"/>
  <c r="AO71" i="1"/>
  <c r="D73" i="1"/>
  <c r="E73" i="1" s="1"/>
  <c r="B194" i="1"/>
  <c r="Q191" i="1"/>
  <c r="R191" i="1" s="1"/>
  <c r="S191" i="1" s="1"/>
  <c r="L72" i="1"/>
  <c r="F73" i="1" l="1"/>
  <c r="G73" i="1" s="1"/>
  <c r="I73" i="1" s="1"/>
  <c r="AH72" i="1"/>
  <c r="B195" i="1"/>
  <c r="Q192" i="1"/>
  <c r="R192" i="1" s="1"/>
  <c r="S192" i="1" s="1"/>
  <c r="O193" i="1"/>
  <c r="P193" i="1" s="1"/>
  <c r="J193" i="1"/>
  <c r="C194" i="1"/>
  <c r="K193" i="1"/>
  <c r="L73" i="1" l="1"/>
  <c r="C195" i="1"/>
  <c r="O194" i="1"/>
  <c r="P194" i="1" s="1"/>
  <c r="K194" i="1"/>
  <c r="J194" i="1"/>
  <c r="B196" i="1"/>
  <c r="Q193" i="1"/>
  <c r="R193" i="1"/>
  <c r="S193" i="1" s="1"/>
  <c r="AI72" i="1"/>
  <c r="AJ72" i="1" s="1"/>
  <c r="H73" i="1"/>
  <c r="AK72" i="1" l="1"/>
  <c r="Q194" i="1"/>
  <c r="R194" i="1"/>
  <c r="S194" i="1" s="1"/>
  <c r="AL72" i="1"/>
  <c r="D74" i="1"/>
  <c r="K195" i="1"/>
  <c r="C196" i="1"/>
  <c r="O195" i="1"/>
  <c r="P195" i="1" s="1"/>
  <c r="J195" i="1"/>
  <c r="B197" i="1"/>
  <c r="E74" i="1" l="1"/>
  <c r="F74" i="1" s="1"/>
  <c r="G74" i="1" s="1"/>
  <c r="AG73" i="1"/>
  <c r="Q195" i="1"/>
  <c r="R195" i="1" s="1"/>
  <c r="S195" i="1" s="1"/>
  <c r="B198" i="1"/>
  <c r="AO72" i="1"/>
  <c r="K196" i="1"/>
  <c r="J196" i="1"/>
  <c r="C197" i="1"/>
  <c r="O196" i="1"/>
  <c r="P196" i="1" s="1"/>
  <c r="K197" i="1" l="1"/>
  <c r="O197" i="1"/>
  <c r="P197" i="1" s="1"/>
  <c r="C198" i="1"/>
  <c r="J197" i="1"/>
  <c r="B199" i="1"/>
  <c r="AH73" i="1"/>
  <c r="AI73" i="1" s="1"/>
  <c r="AJ73" i="1" s="1"/>
  <c r="I74" i="1"/>
  <c r="Q196" i="1"/>
  <c r="R196" i="1"/>
  <c r="S196" i="1" s="1"/>
  <c r="H74" i="1"/>
  <c r="AK73" i="1" l="1"/>
  <c r="L74" i="1"/>
  <c r="B200" i="1"/>
  <c r="D75" i="1"/>
  <c r="O198" i="1"/>
  <c r="P198" i="1" s="1"/>
  <c r="K198" i="1"/>
  <c r="C199" i="1"/>
  <c r="J198" i="1"/>
  <c r="AL73" i="1"/>
  <c r="AO73" i="1" s="1"/>
  <c r="Q197" i="1"/>
  <c r="R197" i="1"/>
  <c r="S197" i="1" s="1"/>
  <c r="O199" i="1" l="1"/>
  <c r="P199" i="1" s="1"/>
  <c r="K199" i="1"/>
  <c r="C200" i="1"/>
  <c r="J199" i="1"/>
  <c r="B201" i="1"/>
  <c r="E75" i="1"/>
  <c r="F75" i="1" s="1"/>
  <c r="G75" i="1" s="1"/>
  <c r="Q198" i="1"/>
  <c r="R198" i="1"/>
  <c r="S198" i="1" s="1"/>
  <c r="I75" i="1" l="1"/>
  <c r="Q199" i="1"/>
  <c r="R199" i="1"/>
  <c r="S199" i="1" s="1"/>
  <c r="C201" i="1"/>
  <c r="O200" i="1"/>
  <c r="P200" i="1" s="1"/>
  <c r="K200" i="1"/>
  <c r="J200" i="1"/>
  <c r="B202" i="1"/>
  <c r="H75" i="1"/>
  <c r="O201" i="1" l="1"/>
  <c r="P201" i="1" s="1"/>
  <c r="J201" i="1"/>
  <c r="C202" i="1"/>
  <c r="K201" i="1"/>
  <c r="D76" i="1"/>
  <c r="E76" i="1" s="1"/>
  <c r="F76" i="1" s="1"/>
  <c r="G76" i="1" s="1"/>
  <c r="B203" i="1"/>
  <c r="Q200" i="1"/>
  <c r="R200" i="1" s="1"/>
  <c r="S200" i="1" s="1"/>
  <c r="L75" i="1"/>
  <c r="I76" i="1" l="1"/>
  <c r="H76" i="1"/>
  <c r="J202" i="1"/>
  <c r="C203" i="1"/>
  <c r="O202" i="1"/>
  <c r="P202" i="1" s="1"/>
  <c r="K202" i="1"/>
  <c r="Q201" i="1"/>
  <c r="R201" i="1" s="1"/>
  <c r="S201" i="1" s="1"/>
  <c r="Q202" i="1" l="1"/>
  <c r="R202" i="1"/>
  <c r="S202" i="1" s="1"/>
  <c r="D77" i="1"/>
  <c r="E77" i="1" s="1"/>
  <c r="F77" i="1" s="1"/>
  <c r="G77" i="1" s="1"/>
  <c r="K203" i="1"/>
  <c r="J203" i="1"/>
  <c r="O203" i="1"/>
  <c r="P203" i="1" s="1"/>
  <c r="L76" i="1"/>
  <c r="I77" i="1" l="1"/>
  <c r="H77" i="1"/>
  <c r="Q203" i="1"/>
  <c r="R203" i="1"/>
  <c r="S203" i="1" s="1"/>
  <c r="D78" i="1" l="1"/>
  <c r="L77" i="1"/>
  <c r="E78" i="1" l="1"/>
  <c r="F78" i="1" l="1"/>
  <c r="G78" i="1" s="1"/>
  <c r="H78" i="1" s="1"/>
  <c r="I78" i="1" l="1"/>
  <c r="L78" i="1" l="1"/>
  <c r="D79" i="1"/>
  <c r="E79" i="1" l="1"/>
  <c r="F79" i="1" s="1"/>
  <c r="G79" i="1" s="1"/>
  <c r="I79" i="1" l="1"/>
  <c r="H79" i="1"/>
  <c r="D80" i="1" l="1"/>
  <c r="L79" i="1"/>
  <c r="E80" i="1" l="1"/>
  <c r="F80" i="1" s="1"/>
  <c r="G80" i="1" s="1"/>
  <c r="I80" i="1" l="1"/>
  <c r="H80" i="1"/>
  <c r="D81" i="1" l="1"/>
  <c r="L80" i="1"/>
  <c r="E81" i="1" l="1"/>
  <c r="F81" i="1" s="1"/>
  <c r="G81" i="1" s="1"/>
  <c r="I81" i="1" l="1"/>
  <c r="H81" i="1"/>
  <c r="D82" i="1" l="1"/>
  <c r="L81" i="1"/>
  <c r="E82" i="1" l="1"/>
  <c r="F82" i="1" s="1"/>
  <c r="G82" i="1" s="1"/>
  <c r="I82" i="1" l="1"/>
  <c r="H82" i="1"/>
  <c r="D83" i="1" l="1"/>
  <c r="L82" i="1"/>
  <c r="E83" i="1" l="1"/>
  <c r="F83" i="1" l="1"/>
  <c r="G83" i="1" s="1"/>
  <c r="H83" i="1" s="1"/>
  <c r="I83" i="1" l="1"/>
  <c r="L83" i="1" l="1"/>
  <c r="D84" i="1"/>
  <c r="E84" i="1" l="1"/>
  <c r="F84" i="1" s="1"/>
  <c r="G84" i="1" s="1"/>
  <c r="I84" i="1" l="1"/>
  <c r="H84" i="1"/>
  <c r="D85" i="1" l="1"/>
  <c r="L84" i="1"/>
  <c r="E85" i="1" l="1"/>
  <c r="F85" i="1" s="1"/>
  <c r="G85" i="1" s="1"/>
  <c r="I85" i="1" l="1"/>
  <c r="H85" i="1"/>
  <c r="D86" i="1" l="1"/>
  <c r="L85" i="1"/>
  <c r="E86" i="1" l="1"/>
  <c r="F86" i="1" s="1"/>
  <c r="G86" i="1" s="1"/>
  <c r="I86" i="1" l="1"/>
  <c r="H86" i="1"/>
  <c r="D87" i="1" l="1"/>
  <c r="L86" i="1"/>
  <c r="E87" i="1" l="1"/>
  <c r="F87" i="1" s="1"/>
  <c r="G87" i="1" s="1"/>
  <c r="I87" i="1" l="1"/>
  <c r="H87" i="1"/>
  <c r="D88" i="1" l="1"/>
  <c r="L87" i="1"/>
  <c r="E88" i="1" l="1"/>
  <c r="F88" i="1" s="1"/>
  <c r="G88" i="1" s="1"/>
  <c r="I88" i="1" l="1"/>
  <c r="H88" i="1"/>
  <c r="D89" i="1" l="1"/>
  <c r="L88" i="1"/>
  <c r="E89" i="1" l="1"/>
  <c r="F89" i="1" s="1"/>
  <c r="G89" i="1" s="1"/>
  <c r="I89" i="1" l="1"/>
  <c r="H89" i="1"/>
  <c r="D90" i="1" l="1"/>
  <c r="L89" i="1"/>
  <c r="E90" i="1" l="1"/>
  <c r="F90" i="1" s="1"/>
  <c r="G90" i="1" s="1"/>
  <c r="I90" i="1" l="1"/>
  <c r="H90" i="1"/>
  <c r="D91" i="1" l="1"/>
  <c r="L90" i="1"/>
  <c r="E91" i="1" l="1"/>
  <c r="F91" i="1" l="1"/>
  <c r="G91" i="1" s="1"/>
  <c r="H91" i="1" l="1"/>
  <c r="I91" i="1"/>
  <c r="L91" i="1" l="1"/>
  <c r="D92" i="1"/>
  <c r="E92" i="1" l="1"/>
  <c r="F92" i="1" s="1"/>
  <c r="G92" i="1" s="1"/>
  <c r="H92" i="1" l="1"/>
  <c r="I92" i="1"/>
  <c r="L92" i="1" l="1"/>
  <c r="D93" i="1"/>
  <c r="E93" i="1" l="1"/>
  <c r="F93" i="1" s="1"/>
  <c r="G93" i="1" s="1"/>
  <c r="H93" i="1" l="1"/>
  <c r="I93" i="1"/>
  <c r="L93" i="1" l="1"/>
  <c r="D94" i="1"/>
  <c r="E94" i="1" l="1"/>
  <c r="F94" i="1" s="1"/>
  <c r="G94" i="1" s="1"/>
  <c r="H94" i="1" l="1"/>
  <c r="I94" i="1"/>
  <c r="L94" i="1" l="1"/>
  <c r="D95" i="1"/>
  <c r="E95" i="1" l="1"/>
  <c r="F95" i="1" s="1"/>
  <c r="G95" i="1" s="1"/>
  <c r="H95" i="1" l="1"/>
  <c r="I95" i="1"/>
  <c r="L95" i="1" l="1"/>
  <c r="D96" i="1"/>
  <c r="E96" i="1" s="1"/>
  <c r="F96" i="1" s="1"/>
  <c r="G96" i="1" s="1"/>
  <c r="I96" i="1" l="1"/>
  <c r="H96" i="1"/>
  <c r="D97" i="1" l="1"/>
  <c r="L96" i="1"/>
  <c r="E97" i="1" l="1"/>
  <c r="F97" i="1" s="1"/>
  <c r="G97" i="1" s="1"/>
  <c r="I97" i="1" l="1"/>
  <c r="H97" i="1"/>
  <c r="D98" i="1" l="1"/>
  <c r="L97" i="1"/>
  <c r="E98" i="1" l="1"/>
  <c r="F98" i="1" s="1"/>
  <c r="G98" i="1" s="1"/>
  <c r="I98" i="1" l="1"/>
  <c r="H98" i="1"/>
  <c r="D99" i="1" l="1"/>
  <c r="L98" i="1"/>
  <c r="E99" i="1" l="1"/>
  <c r="F99" i="1" l="1"/>
  <c r="G99" i="1" s="1"/>
  <c r="H99" i="1" l="1"/>
  <c r="I99" i="1"/>
  <c r="L99" i="1" l="1"/>
  <c r="D100" i="1"/>
  <c r="E100" i="1" l="1"/>
  <c r="F100" i="1" s="1"/>
  <c r="G100" i="1" s="1"/>
  <c r="H100" i="1" l="1"/>
  <c r="I100" i="1"/>
  <c r="L100" i="1" l="1"/>
  <c r="D101" i="1"/>
  <c r="E101" i="1" l="1"/>
  <c r="F101" i="1" s="1"/>
  <c r="G101" i="1" s="1"/>
  <c r="H101" i="1" l="1"/>
  <c r="I101" i="1"/>
  <c r="L101" i="1" l="1"/>
  <c r="D102" i="1"/>
  <c r="E102" i="1" s="1"/>
  <c r="F102" i="1" s="1"/>
  <c r="G102" i="1" s="1"/>
  <c r="H102" i="1" l="1"/>
  <c r="I102" i="1"/>
  <c r="L102" i="1" l="1"/>
  <c r="D103" i="1"/>
  <c r="E103" i="1" l="1"/>
  <c r="F103" i="1" s="1"/>
  <c r="G103" i="1" s="1"/>
  <c r="I103" i="1" l="1"/>
  <c r="H103" i="1"/>
  <c r="D104" i="1" l="1"/>
  <c r="L103" i="1"/>
  <c r="E104" i="1" l="1"/>
  <c r="F104" i="1" s="1"/>
  <c r="G104" i="1" s="1"/>
  <c r="I104" i="1" l="1"/>
  <c r="H104" i="1"/>
  <c r="D105" i="1" l="1"/>
  <c r="L104" i="1"/>
  <c r="E105" i="1" l="1"/>
  <c r="F105" i="1" s="1"/>
  <c r="G105" i="1" s="1"/>
  <c r="I105" i="1" l="1"/>
  <c r="H105" i="1"/>
  <c r="D106" i="1" l="1"/>
  <c r="L105" i="1"/>
  <c r="E106" i="1" l="1"/>
  <c r="F106" i="1" l="1"/>
  <c r="G106" i="1" s="1"/>
  <c r="H106" i="1" s="1"/>
  <c r="I106" i="1" l="1"/>
  <c r="L106" i="1" l="1"/>
  <c r="D107" i="1"/>
  <c r="E107" i="1" l="1"/>
  <c r="F107" i="1" s="1"/>
  <c r="G107" i="1" s="1"/>
  <c r="I107" i="1" l="1"/>
  <c r="H107" i="1"/>
  <c r="D108" i="1" l="1"/>
  <c r="L107" i="1"/>
  <c r="E108" i="1" l="1"/>
  <c r="F108" i="1" l="1"/>
  <c r="G108" i="1" s="1"/>
  <c r="H108" i="1" l="1"/>
  <c r="I108" i="1"/>
  <c r="L108" i="1" l="1"/>
  <c r="D109" i="1"/>
  <c r="E109" i="1" l="1"/>
  <c r="F109" i="1" s="1"/>
  <c r="G109" i="1" s="1"/>
  <c r="H109" i="1" l="1"/>
  <c r="I109" i="1"/>
  <c r="L109" i="1" l="1"/>
  <c r="D110" i="1"/>
  <c r="E110" i="1" l="1"/>
  <c r="F110" i="1" s="1"/>
  <c r="G110" i="1" s="1"/>
  <c r="H110" i="1" l="1"/>
  <c r="I110" i="1"/>
  <c r="L110" i="1" l="1"/>
  <c r="D111" i="1"/>
  <c r="E111" i="1" l="1"/>
  <c r="F111" i="1" s="1"/>
  <c r="G111" i="1" s="1"/>
  <c r="H111" i="1" l="1"/>
  <c r="I111" i="1"/>
  <c r="L111" i="1" l="1"/>
  <c r="D112" i="1"/>
  <c r="E112" i="1" l="1"/>
  <c r="F112" i="1" s="1"/>
  <c r="G112" i="1" s="1"/>
  <c r="H112" i="1" l="1"/>
  <c r="I112" i="1"/>
  <c r="L112" i="1" l="1"/>
  <c r="D113" i="1"/>
  <c r="E113" i="1" l="1"/>
  <c r="F113" i="1" s="1"/>
  <c r="G113" i="1" s="1"/>
  <c r="H113" i="1" l="1"/>
  <c r="I113" i="1"/>
  <c r="L113" i="1" l="1"/>
  <c r="D114" i="1"/>
  <c r="E114" i="1" l="1"/>
  <c r="F114" i="1" s="1"/>
  <c r="G114" i="1" s="1"/>
  <c r="H114" i="1" l="1"/>
  <c r="I114" i="1"/>
  <c r="L114" i="1" l="1"/>
  <c r="D115" i="1"/>
  <c r="E115" i="1" l="1"/>
  <c r="F115" i="1" s="1"/>
  <c r="G115" i="1" s="1"/>
  <c r="H115" i="1" l="1"/>
  <c r="I115" i="1"/>
  <c r="L115" i="1" l="1"/>
  <c r="D116" i="1"/>
  <c r="E116" i="1" l="1"/>
  <c r="F116" i="1" s="1"/>
  <c r="G116" i="1" s="1"/>
  <c r="H116" i="1" l="1"/>
  <c r="I116" i="1"/>
  <c r="L116" i="1" l="1"/>
  <c r="D117" i="1"/>
  <c r="E117" i="1" l="1"/>
  <c r="F117" i="1" s="1"/>
  <c r="G117" i="1" s="1"/>
  <c r="H117" i="1" l="1"/>
  <c r="I117" i="1"/>
  <c r="L117" i="1" l="1"/>
  <c r="D118" i="1"/>
  <c r="E118" i="1" l="1"/>
  <c r="F118" i="1" s="1"/>
  <c r="G118" i="1" s="1"/>
  <c r="H118" i="1" l="1"/>
  <c r="I118" i="1"/>
  <c r="L118" i="1" l="1"/>
  <c r="D119" i="1"/>
  <c r="E119" i="1" s="1"/>
  <c r="F119" i="1" s="1"/>
  <c r="G119" i="1" s="1"/>
  <c r="I119" i="1" l="1"/>
  <c r="H119" i="1"/>
  <c r="D120" i="1" l="1"/>
  <c r="L119" i="1"/>
  <c r="E120" i="1" l="1"/>
  <c r="F120" i="1" s="1"/>
  <c r="G120" i="1" s="1"/>
  <c r="I120" i="1" l="1"/>
  <c r="H120" i="1"/>
  <c r="D121" i="1" l="1"/>
  <c r="L120" i="1"/>
  <c r="E121" i="1" l="1"/>
  <c r="F121" i="1" s="1"/>
  <c r="G121" i="1" s="1"/>
  <c r="I121" i="1" l="1"/>
  <c r="H121" i="1"/>
  <c r="D122" i="1" l="1"/>
  <c r="L121" i="1"/>
  <c r="E122" i="1" l="1"/>
  <c r="F122" i="1" s="1"/>
  <c r="G122" i="1" s="1"/>
  <c r="I122" i="1" l="1"/>
  <c r="H122" i="1"/>
  <c r="D123" i="1" l="1"/>
  <c r="L122" i="1"/>
  <c r="E123" i="1" l="1"/>
  <c r="F123" i="1" s="1"/>
  <c r="G123" i="1" s="1"/>
  <c r="I123" i="1" l="1"/>
  <c r="H123" i="1"/>
  <c r="D124" i="1" l="1"/>
  <c r="L123" i="1"/>
  <c r="E124" i="1" l="1"/>
  <c r="F124" i="1" s="1"/>
  <c r="G124" i="1" s="1"/>
  <c r="I124" i="1" l="1"/>
  <c r="H124" i="1"/>
  <c r="D125" i="1" l="1"/>
  <c r="L124" i="1"/>
  <c r="E125" i="1" l="1"/>
  <c r="F125" i="1" s="1"/>
  <c r="G125" i="1" s="1"/>
  <c r="I125" i="1" l="1"/>
  <c r="H125" i="1"/>
  <c r="D126" i="1" l="1"/>
  <c r="L125" i="1"/>
  <c r="E126" i="1" l="1"/>
  <c r="F126" i="1" s="1"/>
  <c r="G126" i="1" s="1"/>
  <c r="I126" i="1" l="1"/>
  <c r="H126" i="1"/>
  <c r="D127" i="1" l="1"/>
  <c r="L126" i="1"/>
  <c r="E127" i="1" l="1"/>
  <c r="F127" i="1" s="1"/>
  <c r="G127" i="1" s="1"/>
  <c r="I127" i="1" l="1"/>
  <c r="H127" i="1"/>
  <c r="D128" i="1" l="1"/>
  <c r="L127" i="1"/>
  <c r="E128" i="1" l="1"/>
  <c r="F128" i="1" s="1"/>
  <c r="G128" i="1" s="1"/>
  <c r="I128" i="1" l="1"/>
  <c r="H128" i="1"/>
  <c r="D129" i="1" l="1"/>
  <c r="E129" i="1" s="1"/>
  <c r="F129" i="1" s="1"/>
  <c r="L128" i="1"/>
  <c r="G129" i="1" l="1"/>
  <c r="I129" i="1" s="1"/>
  <c r="H129" i="1" l="1"/>
  <c r="L129" i="1"/>
  <c r="D130" i="1"/>
  <c r="E130" i="1" l="1"/>
  <c r="F130" i="1" s="1"/>
  <c r="G130" i="1" s="1"/>
  <c r="H130" i="1" l="1"/>
  <c r="I130" i="1"/>
  <c r="L130" i="1" l="1"/>
  <c r="D131" i="1"/>
  <c r="E131" i="1" l="1"/>
  <c r="F131" i="1" s="1"/>
  <c r="G131" i="1" s="1"/>
  <c r="H131" i="1" l="1"/>
  <c r="I131" i="1"/>
  <c r="L131" i="1" l="1"/>
  <c r="D132" i="1"/>
  <c r="E132" i="1" l="1"/>
  <c r="F132" i="1" s="1"/>
  <c r="G132" i="1" s="1"/>
  <c r="H132" i="1" l="1"/>
  <c r="I132" i="1"/>
  <c r="L132" i="1" l="1"/>
  <c r="D133" i="1"/>
  <c r="E133" i="1" l="1"/>
  <c r="F133" i="1" s="1"/>
  <c r="G133" i="1" s="1"/>
  <c r="H133" i="1" l="1"/>
  <c r="I133" i="1"/>
  <c r="L133" i="1" l="1"/>
  <c r="D134" i="1"/>
  <c r="E134" i="1" l="1"/>
  <c r="F134" i="1" s="1"/>
  <c r="G134" i="1" s="1"/>
  <c r="H134" i="1" l="1"/>
  <c r="I134" i="1"/>
  <c r="L134" i="1" l="1"/>
  <c r="D135" i="1"/>
  <c r="E135" i="1" l="1"/>
  <c r="F135" i="1" s="1"/>
  <c r="G135" i="1" s="1"/>
  <c r="H135" i="1" l="1"/>
  <c r="I135" i="1"/>
  <c r="L135" i="1" l="1"/>
  <c r="D136" i="1"/>
  <c r="E136" i="1" s="1"/>
  <c r="F136" i="1" s="1"/>
  <c r="G136" i="1" s="1"/>
  <c r="I136" i="1" l="1"/>
  <c r="H136" i="1"/>
  <c r="D137" i="1" l="1"/>
  <c r="L136" i="1"/>
  <c r="E137" i="1" l="1"/>
  <c r="F137" i="1" l="1"/>
  <c r="G137" i="1" s="1"/>
  <c r="H137" i="1" l="1"/>
  <c r="I137" i="1"/>
  <c r="L137" i="1" l="1"/>
  <c r="D138" i="1"/>
  <c r="E138" i="1" l="1"/>
  <c r="F138" i="1" s="1"/>
  <c r="G138" i="1" s="1"/>
  <c r="H138" i="1" l="1"/>
  <c r="I138" i="1"/>
  <c r="L138" i="1" l="1"/>
  <c r="D139" i="1"/>
  <c r="E139" i="1" s="1"/>
  <c r="F139" i="1" s="1"/>
  <c r="G139" i="1" s="1"/>
  <c r="I139" i="1" l="1"/>
  <c r="H139" i="1"/>
  <c r="D140" i="1" l="1"/>
  <c r="L139" i="1"/>
  <c r="E140" i="1" l="1"/>
  <c r="F140" i="1" l="1"/>
  <c r="G140" i="1" s="1"/>
  <c r="H140" i="1" s="1"/>
  <c r="I140" i="1" l="1"/>
  <c r="D141" i="1" s="1"/>
  <c r="E141" i="1" l="1"/>
  <c r="F141" i="1" s="1"/>
  <c r="G141" i="1" s="1"/>
  <c r="L140" i="1"/>
  <c r="I141" i="1" l="1"/>
  <c r="H141" i="1"/>
  <c r="D142" i="1" l="1"/>
  <c r="L141" i="1"/>
  <c r="E142" i="1" l="1"/>
  <c r="F142" i="1" l="1"/>
  <c r="G142" i="1" s="1"/>
  <c r="H142" i="1" l="1"/>
  <c r="I142" i="1"/>
  <c r="L142" i="1" l="1"/>
  <c r="D143" i="1"/>
  <c r="E143" i="1" l="1"/>
  <c r="F143" i="1" s="1"/>
  <c r="G143" i="1" s="1"/>
  <c r="H143" i="1" l="1"/>
  <c r="I143" i="1"/>
  <c r="L143" i="1" l="1"/>
  <c r="D144" i="1"/>
  <c r="E144" i="1" l="1"/>
  <c r="F144" i="1" s="1"/>
  <c r="G144" i="1" s="1"/>
  <c r="H144" i="1" l="1"/>
  <c r="I144" i="1"/>
  <c r="L144" i="1" l="1"/>
  <c r="D145" i="1"/>
  <c r="E145" i="1" s="1"/>
  <c r="F145" i="1" s="1"/>
  <c r="G145" i="1" s="1"/>
  <c r="I145" i="1" l="1"/>
  <c r="H145" i="1"/>
  <c r="D146" i="1" l="1"/>
  <c r="E146" i="1" s="1"/>
  <c r="L145" i="1"/>
  <c r="F146" i="1" l="1"/>
  <c r="G146" i="1" s="1"/>
  <c r="H146" i="1" l="1"/>
  <c r="I146" i="1"/>
  <c r="L146" i="1" l="1"/>
  <c r="D147" i="1"/>
  <c r="E147" i="1" l="1"/>
  <c r="F147" i="1" s="1"/>
  <c r="G147" i="1" s="1"/>
  <c r="H147" i="1" l="1"/>
  <c r="I147" i="1"/>
  <c r="L147" i="1" l="1"/>
  <c r="D148" i="1"/>
  <c r="E148" i="1" l="1"/>
  <c r="F148" i="1" s="1"/>
  <c r="G148" i="1" s="1"/>
  <c r="H148" i="1" l="1"/>
  <c r="I148" i="1"/>
  <c r="L148" i="1" l="1"/>
  <c r="D149" i="1"/>
  <c r="E149" i="1" l="1"/>
  <c r="F149" i="1" s="1"/>
  <c r="G149" i="1" s="1"/>
  <c r="H149" i="1" l="1"/>
  <c r="I149" i="1"/>
  <c r="L149" i="1" l="1"/>
  <c r="D150" i="1"/>
  <c r="E150" i="1" l="1"/>
  <c r="F150" i="1" s="1"/>
  <c r="G150" i="1" s="1"/>
  <c r="H150" i="1" l="1"/>
  <c r="I150" i="1"/>
  <c r="L150" i="1" l="1"/>
  <c r="D151" i="1"/>
  <c r="E151" i="1" l="1"/>
  <c r="F151" i="1" s="1"/>
  <c r="G151" i="1" s="1"/>
  <c r="H151" i="1" l="1"/>
  <c r="I151" i="1"/>
  <c r="L151" i="1" l="1"/>
  <c r="D152" i="1"/>
  <c r="E152" i="1" s="1"/>
  <c r="F152" i="1" s="1"/>
  <c r="G152" i="1" s="1"/>
  <c r="I152" i="1" l="1"/>
  <c r="H152" i="1"/>
  <c r="D153" i="1" l="1"/>
  <c r="L152" i="1"/>
  <c r="E153" i="1" l="1"/>
  <c r="F153" i="1" s="1"/>
  <c r="G153" i="1" s="1"/>
  <c r="I153" i="1" l="1"/>
  <c r="H153" i="1"/>
  <c r="D154" i="1" l="1"/>
  <c r="E154" i="1" s="1"/>
  <c r="L153" i="1"/>
  <c r="F154" i="1" l="1"/>
  <c r="G154" i="1" s="1"/>
  <c r="H154" i="1" l="1"/>
  <c r="I154" i="1"/>
  <c r="L154" i="1" l="1"/>
  <c r="D155" i="1"/>
  <c r="E155" i="1" l="1"/>
  <c r="F155" i="1" s="1"/>
  <c r="G155" i="1" s="1"/>
  <c r="H155" i="1" l="1"/>
  <c r="I155" i="1"/>
  <c r="L155" i="1" l="1"/>
  <c r="D156" i="1"/>
  <c r="E156" i="1" s="1"/>
  <c r="F156" i="1" s="1"/>
  <c r="G156" i="1" s="1"/>
  <c r="I156" i="1" l="1"/>
  <c r="H156" i="1"/>
  <c r="D157" i="1" l="1"/>
  <c r="E157" i="1" s="1"/>
  <c r="L156" i="1"/>
  <c r="F157" i="1" l="1"/>
  <c r="G157" i="1" s="1"/>
  <c r="H157" i="1" l="1"/>
  <c r="I157" i="1"/>
  <c r="L157" i="1" l="1"/>
  <c r="D158" i="1"/>
  <c r="E158" i="1" s="1"/>
  <c r="F158" i="1" s="1"/>
  <c r="G158" i="1" s="1"/>
  <c r="I158" i="1" l="1"/>
  <c r="H158" i="1"/>
  <c r="D159" i="1" l="1"/>
  <c r="L158" i="1"/>
  <c r="E159" i="1" l="1"/>
  <c r="F159" i="1" l="1"/>
  <c r="G159" i="1" s="1"/>
  <c r="H159" i="1" l="1"/>
  <c r="I159" i="1"/>
  <c r="L159" i="1" l="1"/>
  <c r="D160" i="1"/>
  <c r="E160" i="1" l="1"/>
  <c r="F160" i="1" s="1"/>
  <c r="G160" i="1" s="1"/>
  <c r="H160" i="1" l="1"/>
  <c r="I160" i="1"/>
  <c r="L160" i="1" l="1"/>
  <c r="D161" i="1"/>
  <c r="E161" i="1" s="1"/>
  <c r="F161" i="1" s="1"/>
  <c r="G161" i="1" s="1"/>
  <c r="I161" i="1" l="1"/>
  <c r="H161" i="1"/>
  <c r="D162" i="1" l="1"/>
  <c r="E162" i="1" s="1"/>
  <c r="F162" i="1" s="1"/>
  <c r="L161" i="1"/>
  <c r="G162" i="1" l="1"/>
  <c r="I162" i="1" s="1"/>
  <c r="H162" i="1" l="1"/>
  <c r="L162" i="1"/>
  <c r="D163" i="1"/>
  <c r="E163" i="1" l="1"/>
  <c r="F163" i="1" s="1"/>
  <c r="G163" i="1" s="1"/>
  <c r="H163" i="1" l="1"/>
  <c r="I163" i="1"/>
  <c r="L163" i="1" l="1"/>
  <c r="D164" i="1"/>
  <c r="E164" i="1" s="1"/>
  <c r="F164" i="1" s="1"/>
  <c r="G164" i="1" s="1"/>
  <c r="I164" i="1" l="1"/>
  <c r="H164" i="1"/>
  <c r="D165" i="1" l="1"/>
  <c r="E165" i="1" s="1"/>
  <c r="L164" i="1"/>
  <c r="F165" i="1" l="1"/>
  <c r="G165" i="1" s="1"/>
  <c r="H165" i="1" l="1"/>
  <c r="I165" i="1"/>
  <c r="L165" i="1" l="1"/>
  <c r="D166" i="1"/>
  <c r="E166" i="1" l="1"/>
  <c r="F166" i="1" s="1"/>
  <c r="G166" i="1" s="1"/>
  <c r="H166" i="1" l="1"/>
  <c r="I166" i="1"/>
  <c r="L166" i="1" l="1"/>
  <c r="D167" i="1"/>
  <c r="E167" i="1" l="1"/>
  <c r="F167" i="1" s="1"/>
  <c r="G167" i="1" s="1"/>
  <c r="H167" i="1" l="1"/>
  <c r="I167" i="1"/>
  <c r="L167" i="1" l="1"/>
  <c r="D168" i="1"/>
  <c r="E168" i="1" s="1"/>
  <c r="F168" i="1" s="1"/>
  <c r="G168" i="1" s="1"/>
  <c r="H168" i="1" l="1"/>
  <c r="I168" i="1"/>
  <c r="L168" i="1" l="1"/>
  <c r="D169" i="1"/>
  <c r="E169" i="1" l="1"/>
  <c r="F169" i="1" s="1"/>
  <c r="G169" i="1" s="1"/>
  <c r="H169" i="1" l="1"/>
  <c r="I169" i="1"/>
  <c r="L169" i="1" l="1"/>
  <c r="D170" i="1"/>
  <c r="E170" i="1" l="1"/>
  <c r="F170" i="1" s="1"/>
  <c r="G170" i="1" s="1"/>
  <c r="H170" i="1" l="1"/>
  <c r="I170" i="1"/>
  <c r="L170" i="1" l="1"/>
  <c r="D171" i="1"/>
  <c r="E171" i="1" s="1"/>
  <c r="F171" i="1" s="1"/>
  <c r="G171" i="1" s="1"/>
  <c r="I171" i="1" l="1"/>
  <c r="H171" i="1"/>
  <c r="D172" i="1" l="1"/>
  <c r="L171" i="1"/>
  <c r="E172" i="1" l="1"/>
  <c r="F172" i="1" l="1"/>
  <c r="G172" i="1" s="1"/>
  <c r="H172" i="1" s="1"/>
  <c r="I172" i="1" l="1"/>
  <c r="D173" i="1" s="1"/>
  <c r="E173" i="1" l="1"/>
  <c r="F173" i="1" s="1"/>
  <c r="G173" i="1" s="1"/>
  <c r="L172" i="1"/>
  <c r="I173" i="1" l="1"/>
  <c r="H173" i="1"/>
  <c r="D174" i="1" l="1"/>
  <c r="L173" i="1"/>
  <c r="E174" i="1" l="1"/>
  <c r="F174" i="1" l="1"/>
  <c r="G174" i="1" s="1"/>
  <c r="H174" i="1" l="1"/>
  <c r="I174" i="1"/>
  <c r="L174" i="1" l="1"/>
  <c r="D175" i="1"/>
  <c r="E175" i="1" s="1"/>
  <c r="F175" i="1" s="1"/>
  <c r="G175" i="1" s="1"/>
  <c r="I175" i="1" l="1"/>
  <c r="H175" i="1"/>
  <c r="D176" i="1" l="1"/>
  <c r="E176" i="1" s="1"/>
  <c r="F176" i="1" s="1"/>
  <c r="G176" i="1" s="1"/>
  <c r="L175" i="1"/>
  <c r="H176" i="1" l="1"/>
  <c r="I176" i="1"/>
  <c r="L176" i="1" l="1"/>
  <c r="D177" i="1"/>
  <c r="E177" i="1" l="1"/>
  <c r="F177" i="1" s="1"/>
  <c r="G177" i="1" s="1"/>
  <c r="H177" i="1" l="1"/>
  <c r="I177" i="1"/>
  <c r="L177" i="1" l="1"/>
  <c r="D178" i="1"/>
  <c r="E178" i="1" l="1"/>
  <c r="F178" i="1" s="1"/>
  <c r="G178" i="1" s="1"/>
  <c r="H178" i="1" l="1"/>
  <c r="I178" i="1"/>
  <c r="L178" i="1" l="1"/>
  <c r="D179" i="1"/>
  <c r="E179" i="1" l="1"/>
  <c r="F179" i="1" s="1"/>
  <c r="G179" i="1" s="1"/>
  <c r="H179" i="1" l="1"/>
  <c r="I179" i="1"/>
  <c r="L179" i="1" l="1"/>
  <c r="D180" i="1"/>
  <c r="E180" i="1" s="1"/>
  <c r="F180" i="1" s="1"/>
  <c r="G180" i="1" s="1"/>
  <c r="H180" i="1" l="1"/>
  <c r="I180" i="1"/>
  <c r="L180" i="1" l="1"/>
  <c r="D181" i="1"/>
  <c r="E181" i="1" l="1"/>
  <c r="F181" i="1" s="1"/>
  <c r="G181" i="1" s="1"/>
  <c r="H181" i="1" l="1"/>
  <c r="I181" i="1"/>
  <c r="L181" i="1" l="1"/>
  <c r="D182" i="1"/>
  <c r="E182" i="1" l="1"/>
  <c r="F182" i="1" s="1"/>
  <c r="G182" i="1" s="1"/>
  <c r="H182" i="1" l="1"/>
  <c r="I182" i="1"/>
  <c r="L182" i="1" l="1"/>
  <c r="D183" i="1"/>
  <c r="E183" i="1" l="1"/>
  <c r="F183" i="1" s="1"/>
  <c r="G183" i="1" s="1"/>
  <c r="H183" i="1" l="1"/>
  <c r="I183" i="1"/>
  <c r="L183" i="1" l="1"/>
  <c r="D184" i="1"/>
  <c r="E184" i="1" l="1"/>
  <c r="F184" i="1" s="1"/>
  <c r="G184" i="1" s="1"/>
  <c r="H184" i="1" l="1"/>
  <c r="I184" i="1"/>
  <c r="L184" i="1" l="1"/>
  <c r="D185" i="1"/>
  <c r="E185" i="1" s="1"/>
  <c r="F185" i="1" s="1"/>
  <c r="G185" i="1" s="1"/>
  <c r="I185" i="1" l="1"/>
  <c r="H185" i="1"/>
  <c r="D186" i="1" l="1"/>
  <c r="L185" i="1"/>
  <c r="E186" i="1" l="1"/>
  <c r="F186" i="1" l="1"/>
  <c r="G186" i="1" s="1"/>
  <c r="H186" i="1" s="1"/>
  <c r="I186" i="1" l="1"/>
  <c r="L186" i="1" l="1"/>
  <c r="D187" i="1"/>
  <c r="E187" i="1" l="1"/>
  <c r="F187" i="1" s="1"/>
  <c r="G187" i="1" s="1"/>
  <c r="I187" i="1" l="1"/>
  <c r="H187" i="1"/>
  <c r="D188" i="1" l="1"/>
  <c r="L187" i="1"/>
  <c r="E188" i="1" l="1"/>
  <c r="F188" i="1" s="1"/>
  <c r="G188" i="1" s="1"/>
  <c r="I188" i="1" l="1"/>
  <c r="H188" i="1"/>
  <c r="D189" i="1" l="1"/>
  <c r="L188" i="1"/>
  <c r="E189" i="1" l="1"/>
  <c r="F189" i="1" s="1"/>
  <c r="G189" i="1" s="1"/>
  <c r="I189" i="1" l="1"/>
  <c r="H189" i="1"/>
  <c r="D190" i="1" l="1"/>
  <c r="L189" i="1"/>
  <c r="E190" i="1" l="1"/>
  <c r="F190" i="1" l="1"/>
  <c r="G190" i="1" s="1"/>
  <c r="H190" i="1" s="1"/>
  <c r="I190" i="1" l="1"/>
  <c r="D191" i="1" s="1"/>
  <c r="E191" i="1" l="1"/>
  <c r="F191" i="1" s="1"/>
  <c r="G191" i="1" s="1"/>
  <c r="L190" i="1"/>
  <c r="I191" i="1" l="1"/>
  <c r="H191" i="1"/>
  <c r="D192" i="1" l="1"/>
  <c r="L191" i="1"/>
  <c r="E192" i="1" l="1"/>
  <c r="F192" i="1" s="1"/>
  <c r="G192" i="1" s="1"/>
  <c r="I192" i="1" l="1"/>
  <c r="H192" i="1"/>
  <c r="D193" i="1" l="1"/>
  <c r="L192" i="1"/>
  <c r="E193" i="1" l="1"/>
  <c r="F193" i="1" s="1"/>
  <c r="G193" i="1" s="1"/>
  <c r="I193" i="1" l="1"/>
  <c r="H193" i="1"/>
  <c r="D194" i="1" l="1"/>
  <c r="E194" i="1" s="1"/>
  <c r="F194" i="1" s="1"/>
  <c r="G194" i="1" s="1"/>
  <c r="L193" i="1"/>
  <c r="H194" i="1" l="1"/>
  <c r="I194" i="1"/>
  <c r="L194" i="1" l="1"/>
  <c r="D195" i="1"/>
  <c r="E195" i="1" l="1"/>
  <c r="F195" i="1" s="1"/>
  <c r="G195" i="1" s="1"/>
  <c r="H195" i="1" l="1"/>
  <c r="I195" i="1"/>
  <c r="L195" i="1" l="1"/>
  <c r="D196" i="1"/>
  <c r="E196" i="1" l="1"/>
  <c r="F196" i="1" s="1"/>
  <c r="G196" i="1" s="1"/>
  <c r="H196" i="1" l="1"/>
  <c r="I196" i="1"/>
  <c r="L196" i="1" l="1"/>
  <c r="D197" i="1"/>
  <c r="E197" i="1" s="1"/>
  <c r="F197" i="1" s="1"/>
  <c r="G197" i="1" s="1"/>
  <c r="I197" i="1" l="1"/>
  <c r="H197" i="1"/>
  <c r="D198" i="1" l="1"/>
  <c r="L197" i="1"/>
  <c r="E198" i="1" l="1"/>
  <c r="F198" i="1" s="1"/>
  <c r="G198" i="1" s="1"/>
  <c r="I198" i="1" l="1"/>
  <c r="H198" i="1"/>
  <c r="D199" i="1" l="1"/>
  <c r="L198" i="1"/>
  <c r="E199" i="1" l="1"/>
  <c r="F199" i="1" s="1"/>
  <c r="G199" i="1" s="1"/>
  <c r="I199" i="1" l="1"/>
  <c r="H199" i="1"/>
  <c r="D200" i="1" l="1"/>
  <c r="L199" i="1"/>
  <c r="E200" i="1" l="1"/>
  <c r="F200" i="1" l="1"/>
  <c r="G200" i="1" s="1"/>
  <c r="H200" i="1" l="1"/>
  <c r="I200" i="1"/>
  <c r="L200" i="1" l="1"/>
  <c r="D201" i="1"/>
  <c r="E201" i="1" l="1"/>
  <c r="F201" i="1" s="1"/>
  <c r="G201" i="1" s="1"/>
  <c r="H201" i="1" l="1"/>
  <c r="I201" i="1"/>
  <c r="L201" i="1" l="1"/>
  <c r="D202" i="1"/>
  <c r="E202" i="1" l="1"/>
  <c r="F202" i="1" s="1"/>
  <c r="G202" i="1" s="1"/>
  <c r="H202" i="1" l="1"/>
  <c r="I202" i="1"/>
  <c r="L202" i="1" l="1"/>
  <c r="D203" i="1"/>
  <c r="E203" i="1" s="1"/>
  <c r="F203" i="1" s="1"/>
  <c r="G203" i="1" s="1"/>
  <c r="H203" i="1" l="1"/>
  <c r="I203" i="1"/>
  <c r="L203" i="1" s="1"/>
</calcChain>
</file>

<file path=xl/sharedStrings.xml><?xml version="1.0" encoding="utf-8"?>
<sst xmlns="http://schemas.openxmlformats.org/spreadsheetml/2006/main" count="36" uniqueCount="19">
  <si>
    <t>Dt</t>
  </si>
  <si>
    <t>ho</t>
  </si>
  <si>
    <t>t</t>
  </si>
  <si>
    <t>T</t>
  </si>
  <si>
    <t>k1</t>
  </si>
  <si>
    <t>k2</t>
  </si>
  <si>
    <t>k3</t>
  </si>
  <si>
    <t>k4</t>
  </si>
  <si>
    <t>Q</t>
  </si>
  <si>
    <t>Y</t>
  </si>
  <si>
    <t>umax</t>
  </si>
  <si>
    <t>ymax</t>
  </si>
  <si>
    <t>y&lt;ymax stop</t>
  </si>
  <si>
    <t>lag</t>
  </si>
  <si>
    <t>lag&gt;0</t>
  </si>
  <si>
    <t>F(t)</t>
  </si>
  <si>
    <t>Qo</t>
  </si>
  <si>
    <t>Qo'</t>
  </si>
  <si>
    <t xml:space="preserve">Qo=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</si>
</sst>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/>
    <xf numFmtId="165" fontId="0" fillId="0" borderId="0" xfId="0" applyNumberFormat="1"/>
    <xf numFmtId="0" fontId="0" fillId="3" borderId="0" xfId="0" applyFill="1"/>
    <xf numFmtId="0" fontId="2" fillId="0" borderId="0" xfId="0" applyFont="1" applyFill="1" applyAlignment="1">
      <alignment horizontal="right"/>
    </xf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Fluctuation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Sheet1!$AE$9:$AE$73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Sheet1!$AL$9:$AL$73</c:f>
              <c:numCache>
                <c:formatCode>General</c:formatCode>
                <c:ptCount val="65"/>
                <c:pt idx="0">
                  <c:v>3.5</c:v>
                </c:pt>
                <c:pt idx="1">
                  <c:v>3.5192911867437107</c:v>
                </c:pt>
                <c:pt idx="2">
                  <c:v>3.5423505552337828</c:v>
                </c:pt>
                <c:pt idx="3">
                  <c:v>3.569609772829375</c:v>
                </c:pt>
                <c:pt idx="4">
                  <c:v>3.6014634510464223</c:v>
                </c:pt>
                <c:pt idx="5">
                  <c:v>3.6382502058233261</c:v>
                </c:pt>
                <c:pt idx="6">
                  <c:v>3.68023119200764</c:v>
                </c:pt>
                <c:pt idx="7">
                  <c:v>3.7275651110041634</c:v>
                </c:pt>
                <c:pt idx="8">
                  <c:v>3.7802789197809386</c:v>
                </c:pt>
                <c:pt idx="9">
                  <c:v>3.8382343176529088</c:v>
                </c:pt>
                <c:pt idx="10">
                  <c:v>3.9010918031544919</c:v>
                </c:pt>
                <c:pt idx="11">
                  <c:v>3.9682767715292036</c:v>
                </c:pt>
                <c:pt idx="12">
                  <c:v>4.0389554221546495</c:v>
                </c:pt>
                <c:pt idx="13">
                  <c:v>4.1120310737214094</c:v>
                </c:pt>
                <c:pt idx="14">
                  <c:v>4.1861719770739532</c:v>
                </c:pt>
                <c:pt idx="15">
                  <c:v>4.2598779231088137</c:v>
                </c:pt>
                <c:pt idx="16">
                  <c:v>4.3315843054574916</c:v>
                </c:pt>
                <c:pt idx="17">
                  <c:v>4.3997909852916504</c:v>
                </c:pt>
                <c:pt idx="18">
                  <c:v>4.4631939025434724</c:v>
                </c:pt>
                <c:pt idx="19">
                  <c:v>4.5207944030723075</c:v>
                </c:pt>
                <c:pt idx="20">
                  <c:v>4.5719662423544349</c:v>
                </c:pt>
                <c:pt idx="21">
                  <c:v>4.6164708523192983</c:v>
                </c:pt>
                <c:pt idx="22">
                  <c:v>4.654423179505442</c:v>
                </c:pt>
                <c:pt idx="23">
                  <c:v>4.6862190164961444</c:v>
                </c:pt>
                <c:pt idx="24">
                  <c:v>4.7124382726775647</c:v>
                </c:pt>
                <c:pt idx="25">
                  <c:v>4.7337386088570073</c:v>
                </c:pt>
                <c:pt idx="26">
                  <c:v>4.750756768229965</c:v>
                </c:pt>
                <c:pt idx="27">
                  <c:v>4.7640498773621962</c:v>
                </c:pt>
                <c:pt idx="28">
                  <c:v>4.7741270811809819</c:v>
                </c:pt>
                <c:pt idx="29">
                  <c:v>4.7815895107106847</c:v>
                </c:pt>
                <c:pt idx="30">
                  <c:v>4.7872876961476951</c:v>
                </c:pt>
                <c:pt idx="31">
                  <c:v>4.7923481468717846</c:v>
                </c:pt>
                <c:pt idx="32">
                  <c:v>4.7980274293116878</c:v>
                </c:pt>
                <c:pt idx="33">
                  <c:v>4.8054974110017667</c:v>
                </c:pt>
                <c:pt idx="34">
                  <c:v>4.8157106683128434</c:v>
                </c:pt>
                <c:pt idx="35">
                  <c:v>4.8294385440776848</c:v>
                </c:pt>
                <c:pt idx="36">
                  <c:v>4.8474458125791973</c:v>
                </c:pt>
                <c:pt idx="37">
                  <c:v>4.8706708896599178</c:v>
                </c:pt>
                <c:pt idx="38">
                  <c:v>4.9003220168265074</c:v>
                </c:pt>
                <c:pt idx="39">
                  <c:v>4.9378916104031445</c:v>
                </c:pt>
                <c:pt idx="40">
                  <c:v>4.9851164950164852</c:v>
                </c:pt>
                <c:pt idx="41">
                  <c:v>5.0438876990202921</c:v>
                </c:pt>
                <c:pt idx="42">
                  <c:v>5.1160964493638748</c:v>
                </c:pt>
                <c:pt idx="43">
                  <c:v>5.2034157711927165</c:v>
                </c:pt>
                <c:pt idx="44">
                  <c:v>5.3070542170390418</c:v>
                </c:pt>
                <c:pt idx="45">
                  <c:v>5.4275482073878818</c:v>
                </c:pt>
                <c:pt idx="46">
                  <c:v>5.5646421018415317</c:v>
                </c:pt>
                <c:pt idx="47">
                  <c:v>5.7172463541090117</c:v>
                </c:pt>
                <c:pt idx="48">
                  <c:v>5.8834280537739332</c:v>
                </c:pt>
                <c:pt idx="49">
                  <c:v>6.0604149819512143</c:v>
                </c:pt>
                <c:pt idx="50">
                  <c:v>6.2446463207965683</c:v>
                </c:pt>
                <c:pt idx="51">
                  <c:v>6.4319226167174302</c:v>
                </c:pt>
                <c:pt idx="52">
                  <c:v>6.6176805626763846</c:v>
                </c:pt>
                <c:pt idx="53">
                  <c:v>6.7973684350215899</c:v>
                </c:pt>
                <c:pt idx="54">
                  <c:v>6.9668548223319533</c:v>
                </c:pt>
                <c:pt idx="55">
                  <c:v>7.1227845617142354</c:v>
                </c:pt>
                <c:pt idx="56">
                  <c:v>7.2628063046414777</c:v>
                </c:pt>
                <c:pt idx="57">
                  <c:v>7.3856300212269446</c:v>
                </c:pt>
                <c:pt idx="58">
                  <c:v>7.4909164245340643</c:v>
                </c:pt>
                <c:pt idx="59">
                  <c:v>7.5790368801205119</c:v>
                </c:pt>
                <c:pt idx="60">
                  <c:v>7.6507589621076013</c:v>
                </c:pt>
                <c:pt idx="61">
                  <c:v>7.7069058809326423</c:v>
                </c:pt>
                <c:pt idx="62">
                  <c:v>7.7480114049191489</c:v>
                </c:pt>
                <c:pt idx="63">
                  <c:v>7.7739536527308468</c:v>
                </c:pt>
                <c:pt idx="64">
                  <c:v>7.7835320842674527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E-400B-B578-47458015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099392"/>
        <c:axId val="1838182144"/>
      </c:line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Sheet1!$AE$9:$AE$73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Sheet1!$AF$9:$AF$73</c:f>
              <c:numCache>
                <c:formatCode>0.00</c:formatCode>
                <c:ptCount val="65"/>
                <c:pt idx="0">
                  <c:v>15</c:v>
                </c:pt>
                <c:pt idx="1">
                  <c:v>16.564344650402308</c:v>
                </c:pt>
                <c:pt idx="2">
                  <c:v>18.090169943749473</c:v>
                </c:pt>
                <c:pt idx="3">
                  <c:v>19.539904997395467</c:v>
                </c:pt>
                <c:pt idx="4">
                  <c:v>20.877852522924734</c:v>
                </c:pt>
                <c:pt idx="5">
                  <c:v>22.071067811865476</c:v>
                </c:pt>
                <c:pt idx="6">
                  <c:v>23.090169943749473</c:v>
                </c:pt>
                <c:pt idx="7">
                  <c:v>23.910065241883679</c:v>
                </c:pt>
                <c:pt idx="8">
                  <c:v>24.510565162951536</c:v>
                </c:pt>
                <c:pt idx="9">
                  <c:v>24.876883405951379</c:v>
                </c:pt>
                <c:pt idx="10">
                  <c:v>25</c:v>
                </c:pt>
                <c:pt idx="11">
                  <c:v>24.876883405951379</c:v>
                </c:pt>
                <c:pt idx="12">
                  <c:v>24.510565162951536</c:v>
                </c:pt>
                <c:pt idx="13">
                  <c:v>23.910065241883679</c:v>
                </c:pt>
                <c:pt idx="14">
                  <c:v>23.090169943749473</c:v>
                </c:pt>
                <c:pt idx="15">
                  <c:v>22.071067811865476</c:v>
                </c:pt>
                <c:pt idx="16">
                  <c:v>20.877852522924734</c:v>
                </c:pt>
                <c:pt idx="17">
                  <c:v>19.539904997395467</c:v>
                </c:pt>
                <c:pt idx="18">
                  <c:v>18.090169943749476</c:v>
                </c:pt>
                <c:pt idx="19">
                  <c:v>16.564344650402308</c:v>
                </c:pt>
                <c:pt idx="20">
                  <c:v>15.000000000000002</c:v>
                </c:pt>
                <c:pt idx="21">
                  <c:v>13.435655349597692</c:v>
                </c:pt>
                <c:pt idx="22">
                  <c:v>11.909830056250527</c:v>
                </c:pt>
                <c:pt idx="23">
                  <c:v>10.460095002604533</c:v>
                </c:pt>
                <c:pt idx="24">
                  <c:v>9.12214747707527</c:v>
                </c:pt>
                <c:pt idx="25">
                  <c:v>7.9289321881345254</c:v>
                </c:pt>
                <c:pt idx="26">
                  <c:v>6.9098300562505273</c:v>
                </c:pt>
                <c:pt idx="27">
                  <c:v>6.0899347581163212</c:v>
                </c:pt>
                <c:pt idx="28">
                  <c:v>5.4894348370484654</c:v>
                </c:pt>
                <c:pt idx="29">
                  <c:v>5.1231165940486232</c:v>
                </c:pt>
                <c:pt idx="30">
                  <c:v>5</c:v>
                </c:pt>
                <c:pt idx="31">
                  <c:v>5.1231165940486214</c:v>
                </c:pt>
                <c:pt idx="32">
                  <c:v>5.4894348370484636</c:v>
                </c:pt>
                <c:pt idx="33">
                  <c:v>6.0899347581163212</c:v>
                </c:pt>
                <c:pt idx="34">
                  <c:v>6.9098300562505237</c:v>
                </c:pt>
                <c:pt idx="35">
                  <c:v>7.9289321881345227</c:v>
                </c:pt>
                <c:pt idx="36">
                  <c:v>9.1221474770752664</c:v>
                </c:pt>
                <c:pt idx="37">
                  <c:v>10.460095002604531</c:v>
                </c:pt>
                <c:pt idx="38">
                  <c:v>11.909830056250524</c:v>
                </c:pt>
                <c:pt idx="39">
                  <c:v>13.435655349597688</c:v>
                </c:pt>
                <c:pt idx="40">
                  <c:v>14.999999999999998</c:v>
                </c:pt>
                <c:pt idx="41">
                  <c:v>16.564344650402305</c:v>
                </c:pt>
                <c:pt idx="42">
                  <c:v>18.090169943749473</c:v>
                </c:pt>
                <c:pt idx="43">
                  <c:v>19.539904997395467</c:v>
                </c:pt>
                <c:pt idx="44">
                  <c:v>20.87785252292473</c:v>
                </c:pt>
                <c:pt idx="45">
                  <c:v>22.071067811865476</c:v>
                </c:pt>
                <c:pt idx="46">
                  <c:v>23.090169943749473</c:v>
                </c:pt>
                <c:pt idx="47">
                  <c:v>23.910065241883679</c:v>
                </c:pt>
                <c:pt idx="48">
                  <c:v>24.510565162951536</c:v>
                </c:pt>
                <c:pt idx="49">
                  <c:v>24.876883405951375</c:v>
                </c:pt>
                <c:pt idx="50">
                  <c:v>25</c:v>
                </c:pt>
                <c:pt idx="51">
                  <c:v>24.876883405951379</c:v>
                </c:pt>
                <c:pt idx="52">
                  <c:v>24.510565162951536</c:v>
                </c:pt>
                <c:pt idx="53">
                  <c:v>23.910065241883675</c:v>
                </c:pt>
                <c:pt idx="54">
                  <c:v>23.090169943749476</c:v>
                </c:pt>
                <c:pt idx="55">
                  <c:v>22.071067811865483</c:v>
                </c:pt>
                <c:pt idx="56">
                  <c:v>20.877852522924734</c:v>
                </c:pt>
                <c:pt idx="57">
                  <c:v>19.539904997395464</c:v>
                </c:pt>
                <c:pt idx="58">
                  <c:v>18.09016994374948</c:v>
                </c:pt>
                <c:pt idx="59">
                  <c:v>16.564344650402322</c:v>
                </c:pt>
                <c:pt idx="60">
                  <c:v>15.000000000000004</c:v>
                </c:pt>
                <c:pt idx="61">
                  <c:v>13.435655349597686</c:v>
                </c:pt>
                <c:pt idx="62">
                  <c:v>11.909830056250529</c:v>
                </c:pt>
                <c:pt idx="63">
                  <c:v>10.460095002604543</c:v>
                </c:pt>
                <c:pt idx="64">
                  <c:v>9.1221474770752717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E-400B-B578-47458015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624"/>
        <c:axId val="871846304"/>
      </c:scatterChart>
      <c:valAx>
        <c:axId val="8641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46304"/>
        <c:crosses val="autoZero"/>
        <c:crossBetween val="midCat"/>
      </c:valAx>
      <c:valAx>
        <c:axId val="871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624"/>
        <c:crosses val="autoZero"/>
        <c:crossBetween val="midCat"/>
        <c:majorUnit val="4"/>
      </c:valAx>
      <c:valAx>
        <c:axId val="1838182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E.coli [log CFU/g]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99392"/>
        <c:crosses val="max"/>
        <c:crossBetween val="between"/>
      </c:valAx>
      <c:catAx>
        <c:axId val="183609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818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Runga-Kutta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Sheet1!$B$10:$B$68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Sheet1!$I$10:$I$69</c:f>
              <c:numCache>
                <c:formatCode>General</c:formatCode>
                <c:ptCount val="60"/>
                <c:pt idx="0">
                  <c:v>3.5</c:v>
                </c:pt>
                <c:pt idx="1">
                  <c:v>3.5449222766170272</c:v>
                </c:pt>
                <c:pt idx="2">
                  <c:v>3.616391489937838</c:v>
                </c:pt>
                <c:pt idx="3">
                  <c:v>3.692219350591909</c:v>
                </c:pt>
                <c:pt idx="4">
                  <c:v>3.7728558545644528</c:v>
                </c:pt>
                <c:pt idx="5">
                  <c:v>3.858798637704433</c:v>
                </c:pt>
                <c:pt idx="6">
                  <c:v>3.9505912305227948</c:v>
                </c:pt>
                <c:pt idx="7">
                  <c:v>4.0488163032521882</c:v>
                </c:pt>
                <c:pt idx="8">
                  <c:v>4.154081384851402</c:v>
                </c:pt>
                <c:pt idx="9">
                  <c:v>4.2669942432128032</c:v>
                </c:pt>
                <c:pt idx="10">
                  <c:v>4.3881255939212158</c:v>
                </c:pt>
                <c:pt idx="11">
                  <c:v>4.5179587336680767</c:v>
                </c:pt>
                <c:pt idx="12">
                  <c:v>4.6568295436692679</c:v>
                </c:pt>
                <c:pt idx="13">
                  <c:v>4.8048655616791303</c:v>
                </c:pt>
                <c:pt idx="14">
                  <c:v>4.9619371974517854</c:v>
                </c:pt>
                <c:pt idx="15">
                  <c:v>5.1276340938342218</c:v>
                </c:pt>
                <c:pt idx="16">
                  <c:v>5.3012729401656635</c:v>
                </c:pt>
                <c:pt idx="17">
                  <c:v>5.4819321274810067</c:v>
                </c:pt>
                <c:pt idx="18">
                  <c:v>5.6684999089534713</c:v>
                </c:pt>
                <c:pt idx="19">
                  <c:v>5.8597212929701756</c:v>
                </c:pt>
                <c:pt idx="20">
                  <c:v>6.0542341060753548</c:v>
                </c:pt>
                <c:pt idx="21">
                  <c:v>6.2505917710774508</c:v>
                </c:pt>
                <c:pt idx="22">
                  <c:v>6.4472754294349777</c:v>
                </c:pt>
                <c:pt idx="23">
                  <c:v>6.6427003546906924</c:v>
                </c:pt>
                <c:pt idx="24">
                  <c:v>6.8352223415775191</c:v>
                </c:pt>
                <c:pt idx="25">
                  <c:v>7.0231500173865946</c:v>
                </c:pt>
                <c:pt idx="26">
                  <c:v>7.2047689926446177</c:v>
                </c:pt>
                <c:pt idx="27">
                  <c:v>7.3783829135233931</c:v>
                </c:pt>
                <c:pt idx="28">
                  <c:v>7.5423740776371169</c:v>
                </c:pt>
                <c:pt idx="29">
                  <c:v>7.6952819497894005</c:v>
                </c:pt>
                <c:pt idx="30">
                  <c:v>7.8358921071295757</c:v>
                </c:pt>
                <c:pt idx="31">
                  <c:v>7.9633223932144173</c:v>
                </c:pt>
                <c:pt idx="32">
                  <c:v>8.0770897401251318</c:v>
                </c:pt>
                <c:pt idx="33">
                  <c:v>8.1771424095919087</c:v>
                </c:pt>
                <c:pt idx="34">
                  <c:v>8.2638488824181113</c:v>
                </c:pt>
                <c:pt idx="35">
                  <c:v>8.3379444386620367</c:v>
                </c:pt>
                <c:pt idx="36">
                  <c:v>8.4004459976922785</c:v>
                </c:pt>
                <c:pt idx="37">
                  <c:v>8.4525515451618833</c:v>
                </c:pt>
                <c:pt idx="38">
                  <c:v>8.4955409430650377</c:v>
                </c:pt>
                <c:pt idx="39">
                  <c:v>8.530691006544469</c:v>
                </c:pt>
                <c:pt idx="40">
                  <c:v>8.5592117919586919</c:v>
                </c:pt>
                <c:pt idx="41">
                  <c:v>8.5822054183914211</c:v>
                </c:pt>
                <c:pt idx="42">
                  <c:v>8.6006448246151148</c:v>
                </c:pt>
                <c:pt idx="43">
                  <c:v>8.6153679408498167</c:v>
                </c:pt>
                <c:pt idx="44">
                  <c:v>8.6270824199833491</c:v>
                </c:pt>
                <c:pt idx="45">
                  <c:v>8.6363766842641994</c:v>
                </c:pt>
                <c:pt idx="46">
                  <c:v>8.6437340385077803</c:v>
                </c:pt>
                <c:pt idx="47">
                  <c:v>8.6495476131207081</c:v>
                </c:pt>
                <c:pt idx="48">
                  <c:v>8.6541347489592528</c:v>
                </c:pt>
                <c:pt idx="49">
                  <c:v>8.6577500675929144</c:v>
                </c:pt>
                <c:pt idx="50">
                  <c:v>8.6605968996395877</c:v>
                </c:pt>
                <c:pt idx="51">
                  <c:v>8.6628370120274738</c:v>
                </c:pt>
                <c:pt idx="52">
                  <c:v>8.6645987275025185</c:v>
                </c:pt>
                <c:pt idx="53">
                  <c:v>8.6659836049878383</c:v>
                </c:pt>
                <c:pt idx="54">
                  <c:v>8.6670718765891799</c:v>
                </c:pt>
                <c:pt idx="55">
                  <c:v>8.6679268363687694</c:v>
                </c:pt>
                <c:pt idx="56">
                  <c:v>8.6685983607302788</c:v>
                </c:pt>
                <c:pt idx="57">
                  <c:v>8.6691257185819008</c:v>
                </c:pt>
                <c:pt idx="58">
                  <c:v>8.669539806173443</c:v>
                </c:pt>
                <c:pt idx="59">
                  <c:v>8.6698649192401476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6-478F-A09A-90B467EB2A49}"/>
            </c:ext>
          </c:extLst>
        </c:ser>
        <c:ser>
          <c:idx val="1"/>
          <c:order val="1"/>
          <c:tx>
            <c:v>Exact Solution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Sheet1!$B$10:$B$68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Sheet1!$S$10:$S$69</c:f>
              <c:numCache>
                <c:formatCode>0.000</c:formatCode>
                <c:ptCount val="60"/>
                <c:pt idx="0">
                  <c:v>3.5</c:v>
                </c:pt>
                <c:pt idx="1">
                  <c:v>3.5345446138668595</c:v>
                </c:pt>
                <c:pt idx="2">
                  <c:v>3.5768014885377517</c:v>
                </c:pt>
                <c:pt idx="3">
                  <c:v>3.6280554868106365</c:v>
                </c:pt>
                <c:pt idx="4">
                  <c:v>3.689614629344907</c:v>
                </c:pt>
                <c:pt idx="5">
                  <c:v>3.762731235230957</c:v>
                </c:pt>
                <c:pt idx="6">
                  <c:v>3.8485065792857274</c:v>
                </c:pt>
                <c:pt idx="7">
                  <c:v>3.9477902582357007</c:v>
                </c:pt>
                <c:pt idx="8">
                  <c:v>4.0610902227731556</c:v>
                </c:pt>
                <c:pt idx="9">
                  <c:v>4.1885104903636092</c:v>
                </c:pt>
                <c:pt idx="10">
                  <c:v>4.3297293581437364</c:v>
                </c:pt>
                <c:pt idx="11">
                  <c:v>4.4840221645320462</c:v>
                </c:pt>
                <c:pt idx="12">
                  <c:v>4.6503223038765977</c:v>
                </c:pt>
                <c:pt idx="13">
                  <c:v>4.8273061405707107</c:v>
                </c:pt>
                <c:pt idx="14">
                  <c:v>5.013484328082713</c:v>
                </c:pt>
                <c:pt idx="15">
                  <c:v>5.2072840177384281</c:v>
                </c:pt>
                <c:pt idx="16">
                  <c:v>5.4071117130929576</c:v>
                </c:pt>
                <c:pt idx="17">
                  <c:v>5.6113926153850269</c:v>
                </c:pt>
                <c:pt idx="18">
                  <c:v>5.8185873592124606</c:v>
                </c:pt>
                <c:pt idx="19">
                  <c:v>6.0271903088154248</c:v>
                </c:pt>
                <c:pt idx="20">
                  <c:v>6.2357152315672133</c:v>
                </c:pt>
                <c:pt idx="21">
                  <c:v>6.4426747659049894</c:v>
                </c:pt>
                <c:pt idx="22">
                  <c:v>6.646560234419292</c:v>
                </c:pt>
                <c:pt idx="23">
                  <c:v>6.8458283482683635</c:v>
                </c:pt>
                <c:pt idx="24">
                  <c:v>7.0389011874919989</c:v>
                </c:pt>
                <c:pt idx="25">
                  <c:v>7.224185161059788</c:v>
                </c:pt>
                <c:pt idx="26">
                  <c:v>7.4001128572780583</c:v>
                </c:pt>
                <c:pt idx="27">
                  <c:v>7.5652082318480884</c:v>
                </c:pt>
                <c:pt idx="28">
                  <c:v>7.7181703637761361</c:v>
                </c:pt>
                <c:pt idx="29">
                  <c:v>7.8579649007679162</c:v>
                </c:pt>
                <c:pt idx="30">
                  <c:v>7.9839072733591845</c:v>
                </c:pt>
                <c:pt idx="31">
                  <c:v>8.0957202556620054</c:v>
                </c:pt>
                <c:pt idx="32">
                  <c:v>8.193552162701085</c:v>
                </c:pt>
                <c:pt idx="33">
                  <c:v>8.2779504330391251</c:v>
                </c:pt>
                <c:pt idx="34">
                  <c:v>8.3497957085604355</c:v>
                </c:pt>
                <c:pt idx="35">
                  <c:v>8.4102099208727168</c:v>
                </c:pt>
                <c:pt idx="36">
                  <c:v>8.4604555234405829</c:v>
                </c:pt>
                <c:pt idx="37">
                  <c:v>8.5018414587619731</c:v>
                </c:pt>
                <c:pt idx="38">
                  <c:v>8.5356464374925345</c:v>
                </c:pt>
                <c:pt idx="39">
                  <c:v>8.5630641314553699</c:v>
                </c:pt>
                <c:pt idx="40">
                  <c:v>8.5851699187326993</c:v>
                </c:pt>
                <c:pt idx="41">
                  <c:v>8.6029057496393762</c:v>
                </c:pt>
                <c:pt idx="42">
                  <c:v>8.6170784724554839</c:v>
                </c:pt>
                <c:pt idx="43">
                  <c:v>8.6283670321310044</c:v>
                </c:pt>
                <c:pt idx="44">
                  <c:v>8.6373347229749964</c:v>
                </c:pt>
                <c:pt idx="45">
                  <c:v>8.6444436664682947</c:v>
                </c:pt>
                <c:pt idx="46">
                  <c:v>8.6500696178456113</c:v>
                </c:pt>
                <c:pt idx="47">
                  <c:v>8.6545159566104175</c:v>
                </c:pt>
                <c:pt idx="48">
                  <c:v>8.6580262619139301</c:v>
                </c:pt>
                <c:pt idx="49">
                  <c:v>8.6607952380671911</c:v>
                </c:pt>
                <c:pt idx="50">
                  <c:v>8.6629779795301403</c:v>
                </c:pt>
                <c:pt idx="51">
                  <c:v>8.6646976894988548</c:v>
                </c:pt>
                <c:pt idx="52">
                  <c:v>8.6660520254487992</c:v>
                </c:pt>
                <c:pt idx="53">
                  <c:v>8.6671182637294617</c:v>
                </c:pt>
                <c:pt idx="54">
                  <c:v>8.6679574708294211</c:v>
                </c:pt>
                <c:pt idx="55">
                  <c:v>8.6686178525029796</c:v>
                </c:pt>
                <c:pt idx="56">
                  <c:v>8.6691374305265683</c:v>
                </c:pt>
                <c:pt idx="57">
                  <c:v>8.6695461744842497</c:v>
                </c:pt>
                <c:pt idx="58">
                  <c:v>8.669867694845081</c:v>
                </c:pt>
                <c:pt idx="59">
                  <c:v>8.6701205847158711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6-478F-A09A-90B467EB2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17632"/>
        <c:axId val="1838173408"/>
      </c:scatterChart>
      <c:valAx>
        <c:axId val="16131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73408"/>
        <c:crosses val="autoZero"/>
        <c:crossBetween val="midCat"/>
      </c:valAx>
      <c:valAx>
        <c:axId val="1838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1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45721</xdr:rowOff>
    </xdr:from>
    <xdr:to>
      <xdr:col>4</xdr:col>
      <xdr:colOff>72390</xdr:colOff>
      <xdr:row>7</xdr:row>
      <xdr:rowOff>7621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C2DF36B-3CFD-4E4D-8BB7-1303D6E3B6EE}"/>
                </a:ext>
              </a:extLst>
            </xdr:cNvPr>
            <xdr:cNvSpPr txBox="1"/>
          </xdr:nvSpPr>
          <xdr:spPr>
            <a:xfrm>
              <a:off x="205740" y="228601"/>
              <a:ext cx="2305050" cy="10591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num>
                      <m:den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𝑑𝑡</m:t>
                        </m:r>
                      </m:den>
                    </m:f>
                    <m:r>
                      <a:rPr kumimoji="0" lang="en-US" sz="10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FF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sup>
                        </m:sSup>
                      </m:den>
                    </m:f>
                    <m:sSub>
                      <m:sSubPr>
                        <m:ctrlP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𝑚𝑎𝑥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kumimoji="0" lang="en-US" sz="1000" b="0" i="1" u="none" strike="noStrike" kern="120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000" b="0" i="1" u="none" strike="noStrike" kern="120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0" lang="en-US" sz="1000" b="0" i="1" u="none" strike="noStrike" kern="120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0" lang="en-US" sz="1000" b="0" i="1" u="none" strike="noStrike" kern="1200" cap="none" spc="0" normalizeH="0" baseline="0" noProof="0" smtClean="0">
                                        <a:ln>
                                          <a:noFill/>
                                        </a:ln>
                                        <a:solidFill>
                                          <a:srgbClr val="FF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0" lang="en-US" sz="1000" b="0" i="1" u="none" strike="noStrike" kern="1200" cap="none" spc="0" normalizeH="0" baseline="0" noProof="0" smtClean="0">
                                        <a:ln>
                                          <a:noFill/>
                                        </a:ln>
                                        <a:solidFill>
                                          <a:srgbClr val="FF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0" lang="en-US" sz="1000" b="0" i="1" u="none" strike="noStrike" kern="1200" cap="none" spc="0" normalizeH="0" baseline="0" noProof="0" smtClean="0">
                                        <a:ln>
                                          <a:noFill/>
                                        </a:ln>
                                        <a:solidFill>
                                          <a:srgbClr val="FF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e>
                    </m:d>
                  </m:oMath>
                </m:oMathPara>
              </a14:m>
              <a:endParaRPr kumimoji="0" lang="en-US" sz="1000" b="0" i="0" u="none" strike="noStrike" kern="1200" cap="none" spc="0" normalizeH="0" baseline="0" noProof="0" dirty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w Cen MT" panose="020B0602020104020603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:endParaRPr kumimoji="0" lang="en-US" sz="1000" b="0" i="0" u="none" strike="noStrike" kern="1200" cap="none" spc="0" normalizeH="0" baseline="0" noProof="0" dirty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w Cen MT" panose="020B0602020104020603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𝑑𝑄</m:t>
                        </m:r>
                      </m:num>
                      <m:den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𝑑𝑡</m:t>
                        </m:r>
                      </m:den>
                    </m:f>
                    <m:r>
                      <a:rPr kumimoji="0" lang="en-US" sz="1000" b="0" i="1" u="none" strike="noStrike" kern="1200" cap="none" spc="0" normalizeH="0" baseline="0" noProof="0" smtClean="0">
                        <a:ln>
                          <a:noFill/>
                        </a:ln>
                        <a:solidFill>
                          <a:srgbClr val="FF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C2DF36B-3CFD-4E4D-8BB7-1303D6E3B6EE}"/>
                </a:ext>
              </a:extLst>
            </xdr:cNvPr>
            <xdr:cNvSpPr txBox="1"/>
          </xdr:nvSpPr>
          <xdr:spPr>
            <a:xfrm>
              <a:off x="205740" y="228601"/>
              <a:ext cx="2305050" cy="10591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𝑑𝑦/𝑑𝑡=1/(1+𝑒^(−𝑄) )</a:t>
              </a: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𝜇_𝑚𝑎𝑥 [1−𝑒^((𝑦−𝑦_𝑚𝑎𝑥 ) ) ]</a:t>
              </a:r>
              <a:endParaRPr kumimoji="0" lang="en-US" sz="1000" b="0" i="0" u="none" strike="noStrike" kern="1200" cap="none" spc="0" normalizeH="0" baseline="0" noProof="0" dirty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w Cen MT" panose="020B0602020104020603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:endParaRPr kumimoji="0" lang="en-US" sz="1000" b="0" i="0" u="none" strike="noStrike" kern="1200" cap="none" spc="0" normalizeH="0" baseline="0" noProof="0" dirty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w Cen MT" panose="020B0602020104020603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𝑑𝑄/𝑑𝑡=</a:t>
              </a: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_𝑚𝑎𝑥</a:t>
              </a:r>
              <a:endParaRPr lang="en-US" sz="1000"/>
            </a:p>
          </xdr:txBody>
        </xdr:sp>
      </mc:Fallback>
    </mc:AlternateContent>
    <xdr:clientData/>
  </xdr:twoCellAnchor>
  <xdr:twoCellAnchor>
    <xdr:from>
      <xdr:col>23</xdr:col>
      <xdr:colOff>327660</xdr:colOff>
      <xdr:row>3</xdr:row>
      <xdr:rowOff>30480</xdr:rowOff>
    </xdr:from>
    <xdr:to>
      <xdr:col>29</xdr:col>
      <xdr:colOff>144780</xdr:colOff>
      <xdr:row>10</xdr:row>
      <xdr:rowOff>22860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6A3E2BB-2925-4F01-8B50-8BCEEC560323}"/>
                </a:ext>
              </a:extLst>
            </xdr:cNvPr>
            <xdr:cNvSpPr txBox="1"/>
          </xdr:nvSpPr>
          <xdr:spPr>
            <a:xfrm>
              <a:off x="14561820" y="579120"/>
              <a:ext cx="3474720" cy="127254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𝝀</m:t>
                    </m:r>
                    <m:r>
                      <a:rPr lang="en-US" sz="11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189.285×</m:t>
                    </m:r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𝑒𝑥𝑝</m:t>
                    </m:r>
                    <m:d>
                      <m:dPr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−0.110×</m:t>
                        </m:r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𝑇</m:t>
                        </m:r>
                      </m:e>
                    </m:d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−3.617</m:t>
                    </m:r>
                  </m:oMath>
                </m:oMathPara>
              </a14:m>
              <a:endPara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100" i="1">
                        <a:solidFill>
                          <a:srgbClr val="000000"/>
                        </a:solidFill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8.676</m:t>
                        </m:r>
                      </m:num>
                      <m:den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1+</m:t>
                        </m:r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𝑒𝑥𝑝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𝑇</m:t>
                                </m:r>
                                <m:r>
                                  <a:rPr lang="en-US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−3.52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2.876</m:t>
                                </m:r>
                              </m:den>
                            </m:f>
                          </m:e>
                        </m:d>
                      </m:den>
                    </m:f>
                    <m:rad>
                      <m:radPr>
                        <m:degHide m:val="on"/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𝜇</m:t>
                        </m:r>
                      </m:e>
                    </m:rad>
                    <m:r>
                      <a:rPr lang="en-US" sz="1100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=0.0169</m:t>
                    </m:r>
                    <m:d>
                      <m:dPr>
                        <m:ctrlP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𝑇</m:t>
                        </m:r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+4.012</m:t>
                        </m:r>
                      </m:e>
                    </m:d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𝑜𝑟</m:t>
                    </m:r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𝜇</m:t>
                    </m:r>
                    <m:r>
                      <a:rPr lang="en-U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0.0169(</m:t>
                            </m:r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+4.012)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b="0">
                <a:effectLst/>
                <a:ea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6A3E2BB-2925-4F01-8B50-8BCEEC560323}"/>
                </a:ext>
              </a:extLst>
            </xdr:cNvPr>
            <xdr:cNvSpPr txBox="1"/>
          </xdr:nvSpPr>
          <xdr:spPr>
            <a:xfrm>
              <a:off x="14561820" y="579120"/>
              <a:ext cx="3474720" cy="127254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 b="1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𝝀</a:t>
              </a:r>
              <a:r>
                <a:rPr lang="en-US" sz="11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=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189.285×𝑒𝑥𝑝</a:t>
              </a:r>
              <a:r>
                <a:rPr lang="en-US" sz="11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−0.110×𝑇)−3.617</a:t>
              </a:r>
              <a:endPara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/>
              <a:r>
                <a:rPr lang="en-US" sz="11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𝜇=0.0169</a:t>
              </a:r>
              <a:r>
                <a:rPr lang="en-US" sz="1100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𝑇+4.012)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  𝑜𝑟 </a:t>
              </a:r>
              <a:r>
                <a:rPr lang="en-U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𝜇=(0.0169(𝑇+4.012))^2</a:t>
              </a:r>
              <a:endParaRPr lang="en-US" sz="1100" i="0">
                <a:effectLst/>
                <a:latin typeface="Cambria Math" panose="02040503050406030204" pitchFamily="18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/>
              <a:r>
                <a:rPr lang="en-US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𝑦_𝑚𝑎𝑥=8.676/(1+𝑒𝑥𝑝(−(𝑇−3.52)/2.876) )</a:t>
              </a:r>
              <a:endParaRPr lang="en-US" sz="1100"/>
            </a:p>
            <a:p>
              <a:pPr/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205740</xdr:colOff>
      <xdr:row>1</xdr:row>
      <xdr:rowOff>45721</xdr:rowOff>
    </xdr:from>
    <xdr:to>
      <xdr:col>4</xdr:col>
      <xdr:colOff>72390</xdr:colOff>
      <xdr:row>7</xdr:row>
      <xdr:rowOff>7621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7D57FB2-F099-432D-8A08-B1C960D3ADA8}"/>
                </a:ext>
              </a:extLst>
            </xdr:cNvPr>
            <xdr:cNvSpPr txBox="1"/>
          </xdr:nvSpPr>
          <xdr:spPr>
            <a:xfrm>
              <a:off x="205740" y="228601"/>
              <a:ext cx="2305050" cy="10591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num>
                      <m:den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𝑑𝑡</m:t>
                        </m:r>
                      </m:den>
                    </m:f>
                    <m:r>
                      <a:rPr kumimoji="0" lang="en-US" sz="1000" b="0" i="1" u="none" strike="noStrike" kern="1200" cap="none" spc="0" normalizeH="0" baseline="0" noProof="0">
                        <a:ln>
                          <a:noFill/>
                        </a:ln>
                        <a:solidFill>
                          <a:srgbClr val="FF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p>
                          <m:sSupPr>
                            <m:ctrlP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sup>
                        </m:sSup>
                      </m:den>
                    </m:f>
                    <m:sSub>
                      <m:sSubPr>
                        <m:ctrlP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𝑚𝑎𝑥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kumimoji="0" lang="en-US" sz="1000" b="0" i="1" u="none" strike="noStrike" kern="120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rgbClr val="FF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d>
                              <m:dPr>
                                <m:ctrlPr>
                                  <a:rPr kumimoji="0" lang="en-US" sz="1000" b="0" i="1" u="none" strike="noStrike" kern="120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kumimoji="0" lang="en-US" sz="1000" b="0" i="1" u="none" strike="noStrike" kern="120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𝑦</m:t>
                                </m:r>
                                <m:r>
                                  <a:rPr kumimoji="0" lang="en-US" sz="1000" b="0" i="1" u="none" strike="noStrike" kern="1200" cap="none" spc="0" normalizeH="0" baseline="0" noProof="0" smtClean="0">
                                    <a:ln>
                                      <a:noFill/>
                                    </a:ln>
                                    <a:solidFill>
                                      <a:srgbClr val="FF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0" lang="en-US" sz="1000" b="0" i="1" u="none" strike="noStrike" kern="1200" cap="none" spc="0" normalizeH="0" baseline="0" noProof="0" smtClean="0">
                                        <a:ln>
                                          <a:noFill/>
                                        </a:ln>
                                        <a:solidFill>
                                          <a:srgbClr val="FF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0" lang="en-US" sz="1000" b="0" i="1" u="none" strike="noStrike" kern="1200" cap="none" spc="0" normalizeH="0" baseline="0" noProof="0" smtClean="0">
                                        <a:ln>
                                          <a:noFill/>
                                        </a:ln>
                                        <a:solidFill>
                                          <a:srgbClr val="FF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0" lang="en-US" sz="1000" b="0" i="1" u="none" strike="noStrike" kern="1200" cap="none" spc="0" normalizeH="0" baseline="0" noProof="0" smtClean="0">
                                        <a:ln>
                                          <a:noFill/>
                                        </a:ln>
                                        <a:solidFill>
                                          <a:srgbClr val="FF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e>
                    </m:d>
                  </m:oMath>
                </m:oMathPara>
              </a14:m>
              <a:endParaRPr kumimoji="0" lang="en-US" sz="1000" b="0" i="0" u="none" strike="noStrike" kern="1200" cap="none" spc="0" normalizeH="0" baseline="0" noProof="0" dirty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w Cen MT" panose="020B0602020104020603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:endParaRPr kumimoji="0" lang="en-US" sz="1000" b="0" i="0" u="none" strike="noStrike" kern="1200" cap="none" spc="0" normalizeH="0" baseline="0" noProof="0" dirty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w Cen MT" panose="020B0602020104020603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𝑑𝑄</m:t>
                        </m:r>
                      </m:num>
                      <m:den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𝑑𝑡</m:t>
                        </m:r>
                      </m:den>
                    </m:f>
                    <m:r>
                      <a:rPr kumimoji="0" lang="en-US" sz="1000" b="0" i="1" u="none" strike="noStrike" kern="1200" cap="none" spc="0" normalizeH="0" baseline="0" noProof="0" smtClean="0">
                        <a:ln>
                          <a:noFill/>
                        </a:ln>
                        <a:solidFill>
                          <a:srgbClr val="FF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kumimoji="0" lang="en-US" sz="1000" b="0" i="1" u="none" strike="noStrike" kern="1200" cap="none" spc="0" normalizeH="0" baseline="0" noProof="0" smtClean="0">
                            <a:ln>
                              <a:noFill/>
                            </a:ln>
                            <a:solidFill>
                              <a:srgbClr val="FF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7D57FB2-F099-432D-8A08-B1C960D3ADA8}"/>
                </a:ext>
              </a:extLst>
            </xdr:cNvPr>
            <xdr:cNvSpPr txBox="1"/>
          </xdr:nvSpPr>
          <xdr:spPr>
            <a:xfrm>
              <a:off x="205740" y="228601"/>
              <a:ext cx="2305050" cy="10591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𝑑𝑦/𝑑𝑡=1/(1+𝑒^(−𝑄) )</a:t>
              </a: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𝜇_𝑚𝑎𝑥 [1−𝑒^((𝑦−𝑦_𝑚𝑎𝑥 ) ) ]</a:t>
              </a:r>
              <a:endParaRPr kumimoji="0" lang="en-US" sz="1000" b="0" i="0" u="none" strike="noStrike" kern="1200" cap="none" spc="0" normalizeH="0" baseline="0" noProof="0" dirty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w Cen MT" panose="020B0602020104020603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:endParaRPr kumimoji="0" lang="en-US" sz="1000" b="0" i="0" u="none" strike="noStrike" kern="1200" cap="none" spc="0" normalizeH="0" baseline="0" noProof="0" dirty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w Cen MT" panose="020B0602020104020603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rtl="0" eaLnBrk="1" fontAlgn="auto" latinLnBrk="0" hangingPunct="1">
                <a:lnSpc>
                  <a:spcPct val="90000"/>
                </a:lnSpc>
                <a:spcBef>
                  <a:spcPts val="1200"/>
                </a:spcBef>
                <a:spcAft>
                  <a:spcPts val="200"/>
                </a:spcAft>
                <a:buClr>
                  <a:srgbClr val="1CADE4"/>
                </a:buClr>
                <a:buSzPct val="100000"/>
                <a:buFont typeface="Tw Cen MT" panose="020B0602020104020603" pitchFamily="34" charset="0"/>
                <a:buNone/>
                <a:tabLst/>
                <a:defRPr/>
              </a:pP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𝑑𝑄/𝑑𝑡=</a:t>
              </a: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kumimoji="0" lang="en-US" sz="1000" b="0" i="0" u="none" strike="noStrike" kern="120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_𝑚𝑎𝑥</a:t>
              </a:r>
              <a:endParaRPr lang="en-US" sz="1000"/>
            </a:p>
          </xdr:txBody>
        </xdr:sp>
      </mc:Fallback>
    </mc:AlternateContent>
    <xdr:clientData/>
  </xdr:twoCellAnchor>
  <xdr:twoCellAnchor>
    <xdr:from>
      <xdr:col>4</xdr:col>
      <xdr:colOff>571500</xdr:colOff>
      <xdr:row>0</xdr:row>
      <xdr:rowOff>137160</xdr:rowOff>
    </xdr:from>
    <xdr:to>
      <xdr:col>10</xdr:col>
      <xdr:colOff>271335</xdr:colOff>
      <xdr:row>3</xdr:row>
      <xdr:rowOff>22860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999923F-FB17-4A9C-B18D-E6891F3772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25" r="24923" b="-1"/>
        <a:stretch/>
      </xdr:blipFill>
      <xdr:spPr bwMode="auto">
        <a:xfrm>
          <a:off x="3009900" y="137160"/>
          <a:ext cx="3357435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533400</xdr:colOff>
      <xdr:row>3</xdr:row>
      <xdr:rowOff>38100</xdr:rowOff>
    </xdr:from>
    <xdr:to>
      <xdr:col>11</xdr:col>
      <xdr:colOff>495300</xdr:colOff>
      <xdr:row>5</xdr:row>
      <xdr:rowOff>60960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FDF15D-97C1-40C8-B4DC-1853F9CEF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86740"/>
          <a:ext cx="422910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431590</xdr:colOff>
      <xdr:row>6</xdr:row>
      <xdr:rowOff>78793</xdr:rowOff>
    </xdr:from>
    <xdr:to>
      <xdr:col>49</xdr:col>
      <xdr:colOff>101652</xdr:colOff>
      <xdr:row>21</xdr:row>
      <xdr:rowOff>111786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9F806D-D369-4046-9C4C-7F1DC3372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23</xdr:col>
      <xdr:colOff>457200</xdr:colOff>
      <xdr:row>1</xdr:row>
      <xdr:rowOff>30480</xdr:rowOff>
    </xdr:from>
    <xdr:ext cx="33909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F59F3CE-C233-4064-8744-838FFB1A6A31}"/>
                </a:ext>
              </a:extLst>
            </xdr:cNvPr>
            <xdr:cNvSpPr txBox="1"/>
          </xdr:nvSpPr>
          <xdr:spPr>
            <a:xfrm>
              <a:off x="14691360" y="213360"/>
              <a:ext cx="3390900" cy="17536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</m:rad>
                    <m:r>
                      <a:rPr lang="en-US" sz="1100" b="0" i="0">
                        <a:latin typeface="Cambria Math" panose="02040503050406030204" pitchFamily="18" charset="0"/>
                      </a:rPr>
                      <m:t>=0.0169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+4.012</m:t>
                        </m:r>
                      </m:e>
                    </m:d>
                    <m:r>
                      <a:rPr lang="en-U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0.0169 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+4.012)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F59F3CE-C233-4064-8744-838FFB1A6A31}"/>
                </a:ext>
              </a:extLst>
            </xdr:cNvPr>
            <xdr:cNvSpPr txBox="1"/>
          </xdr:nvSpPr>
          <xdr:spPr>
            <a:xfrm>
              <a:off x="14691360" y="213360"/>
              <a:ext cx="3390900" cy="17536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√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</a:rPr>
                <a:t>=0.0169(T+4.012)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=(0.0169 (𝑇+4.012))^2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21</xdr:col>
      <xdr:colOff>0</xdr:colOff>
      <xdr:row>16</xdr:row>
      <xdr:rowOff>87630</xdr:rowOff>
    </xdr:from>
    <xdr:to>
      <xdr:col>28</xdr:col>
      <xdr:colOff>419100</xdr:colOff>
      <xdr:row>36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FB2917-9D39-4BBA-BC5E-6B1AF84E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23</xdr:col>
      <xdr:colOff>312420</xdr:colOff>
      <xdr:row>8</xdr:row>
      <xdr:rowOff>91440</xdr:rowOff>
    </xdr:from>
    <xdr:ext cx="239116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5D6DF33-7520-417E-9A96-0A73122F3E9F}"/>
                </a:ext>
              </a:extLst>
            </xdr:cNvPr>
            <xdr:cNvSpPr txBox="1"/>
          </xdr:nvSpPr>
          <xdr:spPr>
            <a:xfrm>
              <a:off x="14546580" y="1554480"/>
              <a:ext cx="2391167" cy="175369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𝑄𝑜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=0.0064×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−0.2046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+0.1647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5D6DF33-7520-417E-9A96-0A73122F3E9F}"/>
                </a:ext>
              </a:extLst>
            </xdr:cNvPr>
            <xdr:cNvSpPr txBox="1"/>
          </xdr:nvSpPr>
          <xdr:spPr>
            <a:xfrm>
              <a:off x="14546580" y="1554480"/>
              <a:ext cx="2391167" cy="175369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𝑄𝑜=0.0064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×𝑇^2−0.2046𝑇+0.1647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11</xdr:col>
      <xdr:colOff>617220</xdr:colOff>
      <xdr:row>0</xdr:row>
      <xdr:rowOff>99060</xdr:rowOff>
    </xdr:from>
    <xdr:to>
      <xdr:col>19</xdr:col>
      <xdr:colOff>449580</xdr:colOff>
      <xdr:row>7</xdr:row>
      <xdr:rowOff>160020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5517F11-41F3-43FC-B6F9-18F5A5BC6D67}"/>
            </a:ext>
          </a:extLst>
        </xdr:cNvPr>
        <xdr:cNvSpPr txBox="1"/>
      </xdr:nvSpPr>
      <xdr:spPr>
        <a:xfrm>
          <a:off x="7322820" y="99060"/>
          <a:ext cx="4922520" cy="13411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 R-K you</a:t>
          </a:r>
          <a:r>
            <a:rPr lang="en-US" sz="1100" baseline="0"/>
            <a:t> need to follw the steps described here</a:t>
          </a:r>
        </a:p>
        <a:p>
          <a:r>
            <a:rPr lang="en-US" sz="1100" baseline="0"/>
            <a:t>Make sure that you use the equation to calculate Qo at t =0  - see the equation in the box located on the right side - this is just the initial condition value</a:t>
          </a:r>
        </a:p>
        <a:p>
          <a:r>
            <a:rPr lang="en-US" sz="1100" baseline="0"/>
            <a:t>The plot compares the exact solution (analytical Barinyi eq) with the RK solution</a:t>
          </a:r>
        </a:p>
        <a:p>
          <a:r>
            <a:rPr lang="en-US" sz="1100" baseline="0"/>
            <a:t>Th other plot - right side- shows the T pertubartion by a sine function and the results</a:t>
          </a:r>
        </a:p>
        <a:p>
          <a:r>
            <a:rPr lang="en-US" sz="1100" baseline="0"/>
            <a:t>We cannot validate because we do not have experiments but it should be fine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154832</xdr:colOff>
      <xdr:row>29</xdr:row>
      <xdr:rowOff>72717</xdr:rowOff>
    </xdr:from>
    <xdr:to>
      <xdr:col>25</xdr:col>
      <xdr:colOff>551569</xdr:colOff>
      <xdr:row>63</xdr:row>
      <xdr:rowOff>131884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513374-17A9-4D22-8398-B724A2B7DF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3" t="32043" r="34695" b="19573"/>
        <a:stretch/>
      </xdr:blipFill>
      <xdr:spPr>
        <a:xfrm>
          <a:off x="2593232" y="5376237"/>
          <a:ext cx="13198337" cy="6277087"/>
        </a:xfrm>
        <a:prstGeom prst="rect">
          <a:avLst/>
        </a:prstGeom>
      </xdr:spPr>
    </xdr:pic>
    <xdr:clientData/>
  </xdr:twoCellAnchor>
  <xdr:twoCellAnchor editAs="oneCell">
    <xdr:from>
      <xdr:col>26</xdr:col>
      <xdr:colOff>468922</xdr:colOff>
      <xdr:row>28</xdr:row>
      <xdr:rowOff>115848</xdr:rowOff>
    </xdr:from>
    <xdr:to>
      <xdr:col>50</xdr:col>
      <xdr:colOff>323360</xdr:colOff>
      <xdr:row>68</xdr:row>
      <xdr:rowOff>39009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EB0EB-BCDD-4AEE-B481-B007161A52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684" t="28375" r="34819" b="18089"/>
        <a:stretch/>
      </xdr:blipFill>
      <xdr:spPr>
        <a:xfrm>
          <a:off x="16318522" y="5236488"/>
          <a:ext cx="14484838" cy="7238361"/>
        </a:xfrm>
        <a:prstGeom prst="rect">
          <a:avLst/>
        </a:prstGeom>
      </xdr:spPr>
    </xdr:pic>
    <xdr:clientData/>
  </xdr:twoCellAnchor>
  <xdr:twoCellAnchor editAs="oneCell">
    <xdr:from>
      <xdr:col>4</xdr:col>
      <xdr:colOff>154832</xdr:colOff>
      <xdr:row>29</xdr:row>
      <xdr:rowOff>72717</xdr:rowOff>
    </xdr:from>
    <xdr:to>
      <xdr:col>25</xdr:col>
      <xdr:colOff>551569</xdr:colOff>
      <xdr:row>63</xdr:row>
      <xdr:rowOff>131884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495B9F-810E-4D1D-83AC-D855832832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3" t="32043" r="34695" b="19573"/>
        <a:stretch/>
      </xdr:blipFill>
      <xdr:spPr>
        <a:xfrm>
          <a:off x="2593232" y="5376237"/>
          <a:ext cx="13198337" cy="6277087"/>
        </a:xfrm>
        <a:prstGeom prst="rect">
          <a:avLst/>
        </a:prstGeom>
      </xdr:spPr>
    </xdr:pic>
    <xdr:clientData/>
  </xdr:twoCellAnchor>
  <xdr:twoCellAnchor editAs="oneCell">
    <xdr:from>
      <xdr:col>26</xdr:col>
      <xdr:colOff>468922</xdr:colOff>
      <xdr:row>28</xdr:row>
      <xdr:rowOff>115848</xdr:rowOff>
    </xdr:from>
    <xdr:to>
      <xdr:col>50</xdr:col>
      <xdr:colOff>323360</xdr:colOff>
      <xdr:row>68</xdr:row>
      <xdr:rowOff>39009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D8377A-4376-4504-8865-6BC188AD8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684" t="28375" r="34819" b="18089"/>
        <a:stretch/>
      </xdr:blipFill>
      <xdr:spPr>
        <a:xfrm>
          <a:off x="16318522" y="5236488"/>
          <a:ext cx="14484838" cy="7238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E1C3-77CA-4689-BDAE-F3A86EFE2613}">
  <dimension ref="A1:BD971"/>
  <sheetViews>
    <sheetView tabSelected="1" topLeftCell="AE40" zoomScaleNormal="100" workbookViewId="0">
      <selection activeCell="H10" sqref="H10"/>
    </sheetView>
  </sheetViews>
  <sheetFormatPr defaultRowHeight="15" x14ac:dyDescent="0.25"/>
  <cols>
    <col min="9" max="9" width="8.85546875" style="12"/>
    <col min="12" max="12" width="12" style="1" bestFit="1" customWidth="1"/>
    <col min="33" max="33" width="16.85546875" customWidth="1"/>
    <col min="41" max="41" width="11.7109375" bestFit="1" customWidth="1"/>
  </cols>
  <sheetData>
    <row r="1" spans="1:52" x14ac:dyDescent="0.25">
      <c r="I1"/>
      <c r="U1" s="4" t="s">
        <v>3</v>
      </c>
      <c r="V1" s="4" t="s">
        <v>16</v>
      </c>
      <c r="W1" s="4" t="s">
        <v>17</v>
      </c>
    </row>
    <row r="2" spans="1:52" x14ac:dyDescent="0.25">
      <c r="F2" s="13"/>
      <c r="G2" s="14"/>
      <c r="H2" s="15"/>
      <c r="I2" s="15"/>
      <c r="J2" s="15"/>
      <c r="K2" s="15"/>
      <c r="U2" s="2">
        <v>4</v>
      </c>
      <c r="V2">
        <v>-0.5</v>
      </c>
      <c r="W2">
        <f>0.0064*U2^2-0.205*U2+0.1647</f>
        <v>-0.55289999999999995</v>
      </c>
      <c r="AB2" t="s">
        <v>16</v>
      </c>
    </row>
    <row r="3" spans="1:52" x14ac:dyDescent="0.25">
      <c r="F3" s="13"/>
      <c r="G3" s="14"/>
      <c r="H3" s="15"/>
      <c r="I3" s="15"/>
      <c r="J3" s="16"/>
      <c r="K3" s="15"/>
      <c r="U3" s="2">
        <v>10</v>
      </c>
      <c r="V3">
        <v>-1.4</v>
      </c>
      <c r="W3">
        <f t="shared" ref="W3:W8" si="0">0.0064*U3^2-0.205*U3+0.1647</f>
        <v>-1.2452999999999996</v>
      </c>
    </row>
    <row r="4" spans="1:52" x14ac:dyDescent="0.25">
      <c r="F4" s="13"/>
      <c r="G4" s="14"/>
      <c r="H4" s="15"/>
      <c r="I4" s="15"/>
      <c r="J4" s="16"/>
      <c r="K4" s="15"/>
      <c r="U4" s="2">
        <v>15</v>
      </c>
      <c r="V4">
        <v>-1.4</v>
      </c>
      <c r="W4">
        <f t="shared" si="0"/>
        <v>-1.4702999999999995</v>
      </c>
    </row>
    <row r="5" spans="1:52" x14ac:dyDescent="0.25">
      <c r="F5" s="13"/>
      <c r="G5" s="14"/>
      <c r="H5" s="15"/>
      <c r="I5" s="15"/>
      <c r="J5" s="16"/>
      <c r="K5" s="15"/>
      <c r="U5" s="2">
        <v>20</v>
      </c>
      <c r="V5">
        <v>-1.2</v>
      </c>
      <c r="W5">
        <f t="shared" si="0"/>
        <v>-1.3752999999999995</v>
      </c>
    </row>
    <row r="6" spans="1:52" x14ac:dyDescent="0.25">
      <c r="F6" s="15"/>
      <c r="G6" s="15"/>
      <c r="H6" s="15"/>
      <c r="I6" s="15"/>
      <c r="J6" s="15"/>
      <c r="K6" s="15"/>
      <c r="U6" s="2">
        <v>25</v>
      </c>
      <c r="V6">
        <v>-0.9</v>
      </c>
      <c r="W6">
        <f t="shared" si="0"/>
        <v>-0.96029999999999993</v>
      </c>
    </row>
    <row r="7" spans="1:52" x14ac:dyDescent="0.25">
      <c r="F7" s="17" t="s">
        <v>0</v>
      </c>
      <c r="G7" s="18">
        <v>1</v>
      </c>
      <c r="I7"/>
      <c r="R7" t="s">
        <v>1</v>
      </c>
      <c r="U7" s="2">
        <v>30</v>
      </c>
      <c r="V7">
        <v>-0.4</v>
      </c>
      <c r="W7">
        <f t="shared" si="0"/>
        <v>-0.22529999999999878</v>
      </c>
      <c r="AY7" s="4" t="s">
        <v>2</v>
      </c>
      <c r="AZ7" s="4" t="s">
        <v>3</v>
      </c>
    </row>
    <row r="8" spans="1:52" x14ac:dyDescent="0.25">
      <c r="I8"/>
      <c r="U8" s="2">
        <v>35</v>
      </c>
      <c r="V8">
        <v>1</v>
      </c>
      <c r="W8">
        <f t="shared" si="0"/>
        <v>0.82970000000000099</v>
      </c>
      <c r="AE8" s="4" t="s">
        <v>2</v>
      </c>
      <c r="AF8" s="4" t="s">
        <v>3</v>
      </c>
      <c r="AG8" s="4" t="s">
        <v>4</v>
      </c>
      <c r="AH8" s="4" t="s">
        <v>5</v>
      </c>
      <c r="AI8" s="4" t="s">
        <v>6</v>
      </c>
      <c r="AJ8" s="4" t="s">
        <v>7</v>
      </c>
      <c r="AK8" s="4" t="s">
        <v>8</v>
      </c>
      <c r="AL8" s="5" t="s">
        <v>9</v>
      </c>
      <c r="AM8" s="4" t="s">
        <v>10</v>
      </c>
      <c r="AN8" s="4" t="s">
        <v>11</v>
      </c>
      <c r="AO8" s="6" t="s">
        <v>12</v>
      </c>
      <c r="AY8">
        <v>0.05</v>
      </c>
      <c r="AZ8" s="7">
        <f>18*SIN(PI()/5*AY8)+25</f>
        <v>25.565393663406308</v>
      </c>
    </row>
    <row r="9" spans="1:52" x14ac:dyDescent="0.25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5" t="s">
        <v>9</v>
      </c>
      <c r="J9" s="4" t="s">
        <v>10</v>
      </c>
      <c r="K9" s="4" t="s">
        <v>11</v>
      </c>
      <c r="L9" s="6" t="s">
        <v>12</v>
      </c>
      <c r="M9" s="6"/>
      <c r="O9" s="4" t="s">
        <v>13</v>
      </c>
      <c r="P9" s="4" t="s">
        <v>14</v>
      </c>
      <c r="Q9" s="4" t="s">
        <v>1</v>
      </c>
      <c r="R9" s="4" t="s">
        <v>15</v>
      </c>
      <c r="S9" s="4" t="s">
        <v>9</v>
      </c>
      <c r="AE9">
        <f>B10</f>
        <v>0</v>
      </c>
      <c r="AF9" s="7">
        <f>10*SIN(PI()/20*AE9)+15</f>
        <v>15</v>
      </c>
      <c r="AK9" s="3">
        <f>0.0064*AF9^2-0.205*AF9+0.1647</f>
        <v>-1.4702999999999995</v>
      </c>
      <c r="AL9" s="8">
        <v>3.5</v>
      </c>
      <c r="AM9" s="9">
        <f>(0.0169*(AF9+4.012))^2</f>
        <v>0.10323548928784</v>
      </c>
      <c r="AN9">
        <f>8.676/(1+EXP(-(AF9-3.52)/2.876))</f>
        <v>8.518667695556875</v>
      </c>
      <c r="AO9" s="1">
        <f>IF(AL9=AN9,AN9,AL9)</f>
        <v>3.5</v>
      </c>
      <c r="AY9">
        <f>AY8+0.1</f>
        <v>0.15000000000000002</v>
      </c>
      <c r="AZ9" s="7">
        <f t="shared" ref="AZ9:AZ72" si="1">18*SIN(PI()/5*AY9)+25</f>
        <v>26.693949639733258</v>
      </c>
    </row>
    <row r="10" spans="1:52" x14ac:dyDescent="0.25">
      <c r="A10">
        <v>0</v>
      </c>
      <c r="B10">
        <v>0</v>
      </c>
      <c r="C10" s="7">
        <v>25</v>
      </c>
      <c r="H10" s="3">
        <f>0.0064*C10^2-0.205*C10+0.1647</f>
        <v>-0.96029999999999993</v>
      </c>
      <c r="I10" s="8">
        <v>3.5</v>
      </c>
      <c r="J10" s="9">
        <f>(0.0169*(C10+4.012))^2</f>
        <v>0.24039683568783998</v>
      </c>
      <c r="K10">
        <f>8.676/(1+EXP(-(C10-3.52)/2.876))</f>
        <v>8.6710517259851745</v>
      </c>
      <c r="L10" s="1">
        <f>IF(I10=K10,K10,I10)</f>
        <v>3.5</v>
      </c>
      <c r="M10" s="1"/>
      <c r="O10" s="9">
        <f t="shared" ref="O10:O73" si="2">189.285*EXP(-0.11*C10)-3.617</f>
        <v>8.4835852085116414</v>
      </c>
      <c r="P10">
        <f>IF(O10&gt;0,O10,0)</f>
        <v>8.4835852085116414</v>
      </c>
      <c r="Q10">
        <f t="shared" ref="Q10:Q69" si="3">J10*P10</f>
        <v>2.0394270394143628</v>
      </c>
      <c r="R10" s="10">
        <f>B10+(1/J10)*LN(EXP(-B10*J10)+EXP(-Q10)-EXP(-J10*B10-(Q10)))</f>
        <v>0</v>
      </c>
      <c r="S10" s="11">
        <f>$I$10+J10*R10-LN(1+(EXP(J10*R10)-1)/(EXP(K10-$I$10)))</f>
        <v>3.5</v>
      </c>
      <c r="W10" s="11"/>
      <c r="AE10">
        <f t="shared" ref="AE10:AE73" si="4">B11</f>
        <v>1</v>
      </c>
      <c r="AF10" s="7">
        <f>10*SIN(PI()/20*AE10)+15</f>
        <v>16.564344650402308</v>
      </c>
      <c r="AG10" s="9">
        <f>(AM9/(1+EXP(-AK9)))*(1-EXP(AL9-AN9))</f>
        <v>1.9166804973861952E-2</v>
      </c>
      <c r="AH10" s="9">
        <f>(AM9/(1+EXP(-(AK9+(AG10*AE10/2)))))*(1-EXP(AL9+(AG10*$G$7/2)-AN9))</f>
        <v>1.9315368357089389E-2</v>
      </c>
      <c r="AI10" s="9">
        <f>(AM9/(1+EXP(-(AK9+(AH10*$G$7/2)))))*(1-EXP(AL9+(AH10*$G$7/2)-AN9))</f>
        <v>1.9316523265314793E-2</v>
      </c>
      <c r="AJ10" s="9">
        <f>(AM9/(1+EXP(-(AK9+(AI10*$G$7/2)))))*(1-EXP(AL9+(AI10*$G$7/2)-AN9))</f>
        <v>1.9316532243592366E-2</v>
      </c>
      <c r="AK10">
        <f>AK9+((AG10+(2*AH10)+(2*AI10)+AJ10)*$G$7/6)</f>
        <v>-1.4510088132562891</v>
      </c>
      <c r="AL10" s="12">
        <f>AL9+((AG10+(2*AH10)+(2*AI10)+AJ10)*$G$7/6)</f>
        <v>3.5192911867437107</v>
      </c>
      <c r="AM10" s="9">
        <f t="shared" ref="AM10:AM73" si="5">(0.0169*(AF10+4.012))^2</f>
        <v>0.1209232637991548</v>
      </c>
      <c r="AN10">
        <f t="shared" ref="AN10:AN73" si="6">8.676/(1+EXP(-(AF10-3.52)/2.876))</f>
        <v>8.5839744235646922</v>
      </c>
      <c r="AO10" s="1">
        <f t="shared" ref="AO10:AO73" si="7">IF(AL10=AN10,AN10,AL10)</f>
        <v>3.5192911867437107</v>
      </c>
      <c r="AY10">
        <f t="shared" ref="AY10:AY72" si="8">AY9+0.1</f>
        <v>0.25</v>
      </c>
      <c r="AZ10" s="7">
        <f t="shared" si="1"/>
        <v>27.815820370724154</v>
      </c>
    </row>
    <row r="11" spans="1:52" x14ac:dyDescent="0.25">
      <c r="A11">
        <v>1</v>
      </c>
      <c r="B11">
        <f>B10+$G$7</f>
        <v>1</v>
      </c>
      <c r="C11" s="7">
        <f>C10</f>
        <v>25</v>
      </c>
      <c r="D11" s="9">
        <f>(J10/(1+EXP(-H10)))*(1-EXP(I10-K10))</f>
        <v>6.616831462156704E-2</v>
      </c>
      <c r="E11" s="9">
        <f>(J10/(1+EXP(-(H10+(D11*B11/2)))))*(1-EXP(I10+(D11*$G$7/2)-K10))</f>
        <v>6.7750060952176602E-2</v>
      </c>
      <c r="F11" s="9">
        <f>(J10/(1+EXP(-(H10+(E11*$G$7/2)))))*(1-EXP(I10+(E11*$G$7/2)-K10))</f>
        <v>6.7788142693104139E-2</v>
      </c>
      <c r="G11" s="9">
        <f>(J10/(1+EXP(-(H10+(F11*$G$7/2)))))*(1-EXP(I10+(F11*$G$7/2)-K10))</f>
        <v>6.7789059694387713E-2</v>
      </c>
      <c r="H11">
        <f>H10+((D11+(2*E11)+(2*F11)+G11)*$G$7/6)</f>
        <v>-0.89279436973224724</v>
      </c>
      <c r="I11" s="12">
        <f>I10+((D11+(AM92*E11)+(2*F11)+G11)*$G$7/6)</f>
        <v>3.5449222766170272</v>
      </c>
      <c r="J11" s="9">
        <f t="shared" ref="J11:J74" si="9">(0.0169*(C11+4.012))^2</f>
        <v>0.24039683568783998</v>
      </c>
      <c r="K11">
        <f t="shared" ref="K11:K74" si="10">8.676/(1+EXP(-(C11-3.52)/2.876))</f>
        <v>8.6710517259851745</v>
      </c>
      <c r="L11" s="1">
        <f t="shared" ref="L11:L74" si="11">IF(I11=K11,K11,I11)</f>
        <v>3.5449222766170272</v>
      </c>
      <c r="M11" s="1"/>
      <c r="O11" s="9">
        <f t="shared" si="2"/>
        <v>8.4835852085116414</v>
      </c>
      <c r="P11">
        <f t="shared" ref="P11:P74" si="12">IF(O11&gt;0,O11,0)</f>
        <v>8.4835852085116414</v>
      </c>
      <c r="Q11">
        <f t="shared" si="3"/>
        <v>2.0394270394143628</v>
      </c>
      <c r="R11" s="10">
        <f t="shared" ref="R11:R74" si="13">B11+(1/J11)*LN(EXP(-B11*J11)+EXP(-Q11)-EXP(-J11*B11-(Q11)))</f>
        <v>0.14453337616335693</v>
      </c>
      <c r="S11" s="11">
        <f t="shared" ref="S11:S73" si="14">$I$10+J11*R11-LN(1+(EXP(J11*R11)-1)/(EXP(K11-$I$10)))</f>
        <v>3.5345446138668595</v>
      </c>
      <c r="V11" t="s">
        <v>18</v>
      </c>
      <c r="W11" s="11"/>
      <c r="AE11">
        <f t="shared" si="4"/>
        <v>2</v>
      </c>
      <c r="AF11" s="7">
        <f t="shared" ref="AF10:AF73" si="15">10*SIN(PI()/20*AE11)+15</f>
        <v>18.090169943749473</v>
      </c>
      <c r="AG11" s="9">
        <f>(AM10/(1+EXP(-AK10)))*(1-EXP(AL10-AN10))</f>
        <v>2.2811847765482375E-2</v>
      </c>
      <c r="AH11" s="9">
        <f t="shared" ref="AH11:AH73" si="16">(AM10/(1+EXP(-(AK10+(AG11*AE11/2)))))*(1-EXP(AL10+(AG11*$G$7/2)-AN10))</f>
        <v>2.3234727155927413E-2</v>
      </c>
      <c r="AI11" s="9">
        <f t="shared" ref="AI11:AI73" si="17">(AM10/(1+EXP(-(AK10+(AH11*$G$7/2)))))*(1-EXP(AL10+(AH11*$G$7/2)-AN10))</f>
        <v>2.3025613146418603E-2</v>
      </c>
      <c r="AJ11" s="9">
        <f t="shared" ref="AJ11:AJ73" si="18">(AM10/(1+EXP(-(AK10+(AI11*$G$7/2)))))*(1-EXP(AL10+(AI11*$G$7/2)-AN10))</f>
        <v>2.3023682570259687E-2</v>
      </c>
      <c r="AK11">
        <f>AK10+((AG11+(2*AH11)+(2*AI11)+AJ11)*$G$7/6)</f>
        <v>-1.4279494447662167</v>
      </c>
      <c r="AL11" s="12">
        <f t="shared" ref="AL11:AL73" si="19">AL10+((AG11+(2*AH11)+(2*AI11)+AJ11)*$G$7/6)</f>
        <v>3.5423505552337828</v>
      </c>
      <c r="AM11" s="9">
        <f t="shared" si="5"/>
        <v>0.13952217473227468</v>
      </c>
      <c r="AN11">
        <f t="shared" si="6"/>
        <v>8.6216249295663392</v>
      </c>
      <c r="AO11" s="1">
        <f t="shared" si="7"/>
        <v>3.5423505552337828</v>
      </c>
      <c r="AY11">
        <f t="shared" si="8"/>
        <v>0.35</v>
      </c>
      <c r="AZ11" s="7">
        <f t="shared" si="1"/>
        <v>28.926578345137766</v>
      </c>
    </row>
    <row r="12" spans="1:52" x14ac:dyDescent="0.25">
      <c r="A12">
        <f t="shared" ref="A12:A75" si="20">1+A11</f>
        <v>2</v>
      </c>
      <c r="B12">
        <f>B11+$G$7</f>
        <v>2</v>
      </c>
      <c r="C12" s="7">
        <f t="shared" ref="C12:C75" si="21">C11</f>
        <v>25</v>
      </c>
      <c r="D12" s="9">
        <f t="shared" ref="D12:D75" si="22">(J11/(1+EXP(-H11)))*(1-EXP(I11-K11))</f>
        <v>6.9428500267064139E-2</v>
      </c>
      <c r="E12" s="9">
        <f t="shared" ref="E12:E75" si="23">(J11/(1+EXP(-(H11+(D12*B12/2)))))*(1-EXP(I11+(D12*$G$7/2)-K11))</f>
        <v>7.2882022541054331E-2</v>
      </c>
      <c r="F12" s="9">
        <f t="shared" ref="F12:F75" si="24">(J11/(1+EXP(-(H11+(E12*$G$7/2)))))*(1-EXP(I11+(E12*$G$7/2)-K11))</f>
        <v>7.1221290500938977E-2</v>
      </c>
      <c r="G12" s="9">
        <f t="shared" ref="G12:G75" si="25">(J11/(1+EXP(-(H11+(F12*$G$7/2)))))*(1-EXP(I11+(F12*$G$7/2)-K11))</f>
        <v>7.1180153573815103E-2</v>
      </c>
      <c r="H12">
        <f t="shared" ref="H12:H75" si="26">H11+((D12+(2*E12)+(2*F12)+G12)*$G$7/6)</f>
        <v>-0.82132515641143622</v>
      </c>
      <c r="I12" s="12">
        <f t="shared" ref="I12:I75" si="27">I11+((D12+(2*E12)+(2*F12)+G12)*$G$7/6)</f>
        <v>3.616391489937838</v>
      </c>
      <c r="J12" s="9">
        <f t="shared" si="9"/>
        <v>0.24039683568783998</v>
      </c>
      <c r="K12">
        <f t="shared" si="10"/>
        <v>8.6710517259851745</v>
      </c>
      <c r="L12" s="1">
        <f t="shared" si="11"/>
        <v>3.616391489937838</v>
      </c>
      <c r="M12" s="1"/>
      <c r="O12" s="9">
        <f t="shared" si="2"/>
        <v>8.4835852085116414</v>
      </c>
      <c r="P12">
        <f t="shared" si="12"/>
        <v>8.4835852085116414</v>
      </c>
      <c r="Q12">
        <f t="shared" si="3"/>
        <v>2.0394270394143628</v>
      </c>
      <c r="R12" s="10">
        <f t="shared" si="13"/>
        <v>0.32137482241687576</v>
      </c>
      <c r="S12" s="11">
        <f t="shared" si="14"/>
        <v>3.5768014885377517</v>
      </c>
      <c r="W12" s="11"/>
      <c r="AE12">
        <f t="shared" si="4"/>
        <v>3</v>
      </c>
      <c r="AF12" s="7">
        <f t="shared" si="15"/>
        <v>19.539904997395467</v>
      </c>
      <c r="AG12" s="9">
        <f t="shared" ref="AG11:AG73" si="28">(AM11/(1+EXP(-AK11)))*(1-EXP(AL11-AN11))</f>
        <v>2.6818180525287224E-2</v>
      </c>
      <c r="AH12" s="9">
        <f t="shared" si="16"/>
        <v>2.7696742007678871E-2</v>
      </c>
      <c r="AI12" s="9">
        <f t="shared" si="17"/>
        <v>2.7116639138684291E-2</v>
      </c>
      <c r="AJ12" s="9">
        <f t="shared" si="18"/>
        <v>2.7110362755539432E-2</v>
      </c>
      <c r="AK12">
        <f t="shared" ref="AK11:AK73" si="29">AK11+((AG12+(2*AH12)+(2*AI12)+AJ12)*$G$7/6)</f>
        <v>-1.4006902271706245</v>
      </c>
      <c r="AL12" s="12">
        <f t="shared" si="19"/>
        <v>3.569609772829375</v>
      </c>
      <c r="AM12" s="9">
        <f t="shared" si="5"/>
        <v>0.15842564752650121</v>
      </c>
      <c r="AN12">
        <f t="shared" si="6"/>
        <v>8.643072439954496</v>
      </c>
      <c r="AO12" s="1">
        <f t="shared" si="7"/>
        <v>3.569609772829375</v>
      </c>
      <c r="AY12">
        <f t="shared" si="8"/>
        <v>0.44999999999999996</v>
      </c>
      <c r="AZ12" s="7">
        <f t="shared" si="1"/>
        <v>30.021839908706127</v>
      </c>
    </row>
    <row r="13" spans="1:52" x14ac:dyDescent="0.25">
      <c r="A13">
        <f t="shared" si="20"/>
        <v>3</v>
      </c>
      <c r="B13">
        <f t="shared" ref="B13:B76" si="30">B12+$G$7</f>
        <v>3</v>
      </c>
      <c r="C13" s="7">
        <f t="shared" si="21"/>
        <v>25</v>
      </c>
      <c r="D13" s="9">
        <f t="shared" si="22"/>
        <v>7.2968517640858571E-2</v>
      </c>
      <c r="E13" s="9">
        <f t="shared" si="23"/>
        <v>7.8611487174043607E-2</v>
      </c>
      <c r="F13" s="9">
        <f t="shared" si="24"/>
        <v>7.4956239678717632E-2</v>
      </c>
      <c r="G13" s="9">
        <f t="shared" si="25"/>
        <v>7.4863192578044274E-2</v>
      </c>
      <c r="H13">
        <f t="shared" si="26"/>
        <v>-0.74549729575736534</v>
      </c>
      <c r="I13" s="12">
        <f t="shared" si="27"/>
        <v>3.692219350591909</v>
      </c>
      <c r="J13" s="9">
        <f t="shared" si="9"/>
        <v>0.24039683568783998</v>
      </c>
      <c r="K13">
        <f t="shared" si="10"/>
        <v>8.6710517259851745</v>
      </c>
      <c r="L13" s="1">
        <f t="shared" si="11"/>
        <v>3.692219350591909</v>
      </c>
      <c r="M13" s="1"/>
      <c r="O13" s="9">
        <f t="shared" si="2"/>
        <v>8.4835852085116414</v>
      </c>
      <c r="P13">
        <f t="shared" si="12"/>
        <v>8.4835852085116414</v>
      </c>
      <c r="Q13">
        <f t="shared" si="3"/>
        <v>2.0394270394143628</v>
      </c>
      <c r="R13" s="10">
        <f t="shared" si="13"/>
        <v>0.53593055251915933</v>
      </c>
      <c r="S13" s="11">
        <f t="shared" si="14"/>
        <v>3.6280554868106365</v>
      </c>
      <c r="W13" s="11"/>
      <c r="AE13">
        <f t="shared" si="4"/>
        <v>4</v>
      </c>
      <c r="AF13" s="7">
        <f t="shared" si="15"/>
        <v>20.877852522924734</v>
      </c>
      <c r="AG13" s="9">
        <f t="shared" si="28"/>
        <v>3.1125700527055794E-2</v>
      </c>
      <c r="AH13" s="9">
        <f t="shared" si="16"/>
        <v>3.2706300226760306E-2</v>
      </c>
      <c r="AI13" s="9">
        <f t="shared" si="17"/>
        <v>3.1532814280467308E-2</v>
      </c>
      <c r="AJ13" s="9">
        <f t="shared" si="18"/>
        <v>3.1518139760773292E-2</v>
      </c>
      <c r="AK13">
        <f t="shared" si="29"/>
        <v>-1.3688365489535772</v>
      </c>
      <c r="AL13" s="12">
        <f t="shared" si="19"/>
        <v>3.6014634510464223</v>
      </c>
      <c r="AM13" s="9">
        <f t="shared" si="5"/>
        <v>0.17693675410744253</v>
      </c>
      <c r="AN13">
        <f t="shared" si="6"/>
        <v>8.6552921764365323</v>
      </c>
      <c r="AO13" s="1">
        <f t="shared" si="7"/>
        <v>3.6014634510464223</v>
      </c>
      <c r="AY13">
        <f t="shared" si="8"/>
        <v>0.54999999999999993</v>
      </c>
      <c r="AZ13" s="7">
        <f t="shared" si="1"/>
        <v>31.097282564415245</v>
      </c>
    </row>
    <row r="14" spans="1:52" x14ac:dyDescent="0.25">
      <c r="A14">
        <f t="shared" si="20"/>
        <v>4</v>
      </c>
      <c r="B14">
        <f t="shared" si="30"/>
        <v>4</v>
      </c>
      <c r="C14" s="7">
        <f t="shared" si="21"/>
        <v>25</v>
      </c>
      <c r="D14" s="9">
        <f t="shared" si="22"/>
        <v>7.6828070920927735E-2</v>
      </c>
      <c r="E14" s="9">
        <f t="shared" si="23"/>
        <v>8.5019953655362954E-2</v>
      </c>
      <c r="F14" s="9">
        <f t="shared" si="24"/>
        <v>7.9035810426313233E-2</v>
      </c>
      <c r="G14" s="9">
        <f t="shared" si="25"/>
        <v>7.8879424750984153E-2</v>
      </c>
      <c r="H14">
        <f t="shared" si="26"/>
        <v>-0.66486079178482127</v>
      </c>
      <c r="I14" s="12">
        <f t="shared" si="27"/>
        <v>3.7728558545644528</v>
      </c>
      <c r="J14" s="9">
        <f t="shared" si="9"/>
        <v>0.24039683568783998</v>
      </c>
      <c r="K14">
        <f t="shared" si="10"/>
        <v>8.6710517259851745</v>
      </c>
      <c r="L14" s="1">
        <f t="shared" si="11"/>
        <v>3.7728558545644528</v>
      </c>
      <c r="M14" s="1"/>
      <c r="O14" s="9">
        <f t="shared" si="2"/>
        <v>8.4835852085116414</v>
      </c>
      <c r="P14">
        <f t="shared" si="12"/>
        <v>8.4835852085116414</v>
      </c>
      <c r="Q14">
        <f t="shared" si="3"/>
        <v>2.0394270394143628</v>
      </c>
      <c r="R14" s="10">
        <f t="shared" si="13"/>
        <v>0.79371972105695576</v>
      </c>
      <c r="S14" s="11">
        <f t="shared" si="14"/>
        <v>3.689614629344907</v>
      </c>
      <c r="W14" s="11"/>
      <c r="AE14">
        <f t="shared" si="4"/>
        <v>5</v>
      </c>
      <c r="AF14" s="7">
        <f t="shared" si="15"/>
        <v>22.071067811865476</v>
      </c>
      <c r="AG14" s="9">
        <f t="shared" si="28"/>
        <v>3.5655054084327377E-2</v>
      </c>
      <c r="AH14" s="9">
        <f t="shared" si="16"/>
        <v>3.8251450457526696E-2</v>
      </c>
      <c r="AI14" s="9">
        <f t="shared" si="17"/>
        <v>3.6197281219498653E-2</v>
      </c>
      <c r="AJ14" s="9">
        <f t="shared" si="18"/>
        <v>3.616801122304393E-2</v>
      </c>
      <c r="AK14">
        <f t="shared" si="29"/>
        <v>-1.3320497941766736</v>
      </c>
      <c r="AL14" s="12">
        <f t="shared" si="19"/>
        <v>3.6382502058233261</v>
      </c>
      <c r="AM14" s="9">
        <f t="shared" si="5"/>
        <v>0.19430803066648805</v>
      </c>
      <c r="AN14">
        <f t="shared" si="6"/>
        <v>8.6623131525586281</v>
      </c>
      <c r="AO14" s="1">
        <f t="shared" si="7"/>
        <v>3.6382502058233261</v>
      </c>
      <c r="AY14">
        <f t="shared" si="8"/>
        <v>0.64999999999999991</v>
      </c>
      <c r="AZ14" s="7">
        <f t="shared" si="1"/>
        <v>32.148662031426049</v>
      </c>
    </row>
    <row r="15" spans="1:52" x14ac:dyDescent="0.25">
      <c r="A15">
        <f t="shared" si="20"/>
        <v>5</v>
      </c>
      <c r="B15">
        <f t="shared" si="30"/>
        <v>5</v>
      </c>
      <c r="C15" s="7">
        <f t="shared" si="21"/>
        <v>25</v>
      </c>
      <c r="D15" s="9">
        <f t="shared" si="22"/>
        <v>8.1041321707394989E-2</v>
      </c>
      <c r="E15" s="9">
        <f t="shared" si="23"/>
        <v>9.2179751447596894E-2</v>
      </c>
      <c r="F15" s="9">
        <f t="shared" si="24"/>
        <v>8.3496166117761131E-2</v>
      </c>
      <c r="G15" s="9">
        <f t="shared" si="25"/>
        <v>8.326354200176958E-2</v>
      </c>
      <c r="H15">
        <f t="shared" si="26"/>
        <v>-0.57891800864484111</v>
      </c>
      <c r="I15" s="12">
        <f t="shared" si="27"/>
        <v>3.858798637704433</v>
      </c>
      <c r="J15" s="9">
        <f t="shared" si="9"/>
        <v>0.24039683568783998</v>
      </c>
      <c r="K15">
        <f t="shared" si="10"/>
        <v>8.6710517259851745</v>
      </c>
      <c r="L15" s="1">
        <f t="shared" si="11"/>
        <v>3.858798637704433</v>
      </c>
      <c r="M15" s="1"/>
      <c r="O15" s="9">
        <f t="shared" si="2"/>
        <v>8.4835852085116414</v>
      </c>
      <c r="P15">
        <f t="shared" si="12"/>
        <v>8.4835852085116414</v>
      </c>
      <c r="Q15">
        <f t="shared" si="3"/>
        <v>2.0394270394143628</v>
      </c>
      <c r="R15" s="10">
        <f t="shared" si="13"/>
        <v>1.1000508419228514</v>
      </c>
      <c r="S15" s="11">
        <f t="shared" si="14"/>
        <v>3.762731235230957</v>
      </c>
      <c r="W15" s="11"/>
      <c r="AE15">
        <f t="shared" si="4"/>
        <v>6</v>
      </c>
      <c r="AF15" s="7">
        <f t="shared" si="15"/>
        <v>23.090169943749473</v>
      </c>
      <c r="AG15" s="9">
        <f t="shared" si="28"/>
        <v>4.0308606150950145E-2</v>
      </c>
      <c r="AH15" s="9">
        <f t="shared" si="16"/>
        <v>4.4294826950827482E-2</v>
      </c>
      <c r="AI15" s="9">
        <f t="shared" si="17"/>
        <v>4.1013389734826336E-2</v>
      </c>
      <c r="AJ15" s="9">
        <f t="shared" si="18"/>
        <v>4.0960877583624558E-2</v>
      </c>
      <c r="AK15">
        <f t="shared" si="29"/>
        <v>-1.2900688079923599</v>
      </c>
      <c r="AL15" s="12">
        <f t="shared" si="19"/>
        <v>3.68023119200764</v>
      </c>
      <c r="AM15" s="9">
        <f t="shared" si="5"/>
        <v>0.20978843230861752</v>
      </c>
      <c r="AN15">
        <f t="shared" si="6"/>
        <v>8.6663923555515812</v>
      </c>
      <c r="AO15" s="1">
        <f t="shared" si="7"/>
        <v>3.68023119200764</v>
      </c>
      <c r="AY15">
        <f t="shared" si="8"/>
        <v>0.74999999999999989</v>
      </c>
      <c r="AZ15" s="7">
        <f t="shared" si="1"/>
        <v>33.171828995311841</v>
      </c>
    </row>
    <row r="16" spans="1:52" x14ac:dyDescent="0.25">
      <c r="A16">
        <f t="shared" si="20"/>
        <v>6</v>
      </c>
      <c r="B16">
        <f t="shared" si="30"/>
        <v>6</v>
      </c>
      <c r="C16" s="7">
        <f t="shared" si="21"/>
        <v>25</v>
      </c>
      <c r="D16" s="9">
        <f t="shared" si="22"/>
        <v>8.5644166835871144E-2</v>
      </c>
      <c r="E16" s="9">
        <f t="shared" si="23"/>
        <v>0.10015569830662291</v>
      </c>
      <c r="F16" s="9">
        <f t="shared" si="24"/>
        <v>8.8374281760216958E-2</v>
      </c>
      <c r="G16" s="9">
        <f t="shared" si="25"/>
        <v>8.8051429940619902E-2</v>
      </c>
      <c r="H16">
        <f t="shared" si="26"/>
        <v>-0.48712541582647934</v>
      </c>
      <c r="I16" s="12">
        <f t="shared" si="27"/>
        <v>3.9505912305227948</v>
      </c>
      <c r="J16" s="9">
        <f t="shared" si="9"/>
        <v>0.24039683568783998</v>
      </c>
      <c r="K16">
        <f t="shared" si="10"/>
        <v>8.6710517259851745</v>
      </c>
      <c r="L16" s="1">
        <f t="shared" si="11"/>
        <v>3.9505912305227948</v>
      </c>
      <c r="M16" s="1"/>
      <c r="O16" s="9">
        <f t="shared" si="2"/>
        <v>8.4835852085116414</v>
      </c>
      <c r="P16">
        <f t="shared" si="12"/>
        <v>8.4835852085116414</v>
      </c>
      <c r="Q16">
        <f t="shared" si="3"/>
        <v>2.0394270394143628</v>
      </c>
      <c r="R16" s="10">
        <f t="shared" si="13"/>
        <v>1.4596308164120844</v>
      </c>
      <c r="S16" s="11">
        <f t="shared" si="14"/>
        <v>3.8485065792857274</v>
      </c>
      <c r="W16" s="11"/>
      <c r="AE16">
        <f t="shared" si="4"/>
        <v>7</v>
      </c>
      <c r="AF16" s="7">
        <f t="shared" si="15"/>
        <v>23.910065241883679</v>
      </c>
      <c r="AG16" s="9">
        <f t="shared" si="28"/>
        <v>4.497162711410637E-2</v>
      </c>
      <c r="AH16" s="9">
        <f t="shared" si="16"/>
        <v>5.0761768899390818E-2</v>
      </c>
      <c r="AI16" s="9">
        <f t="shared" si="17"/>
        <v>4.5865023359442515E-2</v>
      </c>
      <c r="AJ16" s="9">
        <f t="shared" si="18"/>
        <v>4.577830234736633E-2</v>
      </c>
      <c r="AK16">
        <f t="shared" si="29"/>
        <v>-1.2427348889958367</v>
      </c>
      <c r="AL16" s="12">
        <f t="shared" si="19"/>
        <v>3.7275651110041634</v>
      </c>
      <c r="AM16" s="9">
        <f t="shared" si="5"/>
        <v>0.22267347375471933</v>
      </c>
      <c r="AN16">
        <f t="shared" si="6"/>
        <v>8.6687735205247396</v>
      </c>
      <c r="AO16" s="1">
        <f t="shared" si="7"/>
        <v>3.7275651110041634</v>
      </c>
      <c r="AY16">
        <f t="shared" si="8"/>
        <v>0.84999999999999987</v>
      </c>
      <c r="AZ16" s="7">
        <f t="shared" si="1"/>
        <v>34.162745483506683</v>
      </c>
    </row>
    <row r="17" spans="1:52" x14ac:dyDescent="0.25">
      <c r="A17">
        <f t="shared" si="20"/>
        <v>7</v>
      </c>
      <c r="B17">
        <f t="shared" si="30"/>
        <v>7</v>
      </c>
      <c r="C17" s="7">
        <f t="shared" si="21"/>
        <v>25</v>
      </c>
      <c r="D17" s="9">
        <f t="shared" si="22"/>
        <v>9.0672802385757284E-2</v>
      </c>
      <c r="E17" s="9">
        <f t="shared" si="23"/>
        <v>0.10899390949652359</v>
      </c>
      <c r="F17" s="9">
        <f t="shared" si="24"/>
        <v>9.3705715476681689E-2</v>
      </c>
      <c r="G17" s="9">
        <f t="shared" si="25"/>
        <v>9.3278384044193474E-2</v>
      </c>
      <c r="H17">
        <f t="shared" si="26"/>
        <v>-0.38890034309708577</v>
      </c>
      <c r="I17" s="12">
        <f t="shared" si="27"/>
        <v>4.0488163032521882</v>
      </c>
      <c r="J17" s="9">
        <f t="shared" si="9"/>
        <v>0.24039683568783998</v>
      </c>
      <c r="K17">
        <f t="shared" si="10"/>
        <v>8.6710517259851745</v>
      </c>
      <c r="L17" s="1">
        <f t="shared" si="11"/>
        <v>4.0488163032521882</v>
      </c>
      <c r="M17" s="1"/>
      <c r="O17" s="9">
        <f t="shared" si="2"/>
        <v>8.4835852085116414</v>
      </c>
      <c r="P17">
        <f t="shared" si="12"/>
        <v>8.4835852085116414</v>
      </c>
      <c r="Q17">
        <f t="shared" si="3"/>
        <v>2.0394270394143628</v>
      </c>
      <c r="R17" s="10">
        <f t="shared" si="13"/>
        <v>1.8761534265478739</v>
      </c>
      <c r="S17" s="11">
        <f t="shared" si="14"/>
        <v>3.9477902582357007</v>
      </c>
      <c r="W17" s="11"/>
      <c r="AE17">
        <f t="shared" si="4"/>
        <v>8</v>
      </c>
      <c r="AF17" s="7">
        <f t="shared" si="15"/>
        <v>24.510565162951536</v>
      </c>
      <c r="AG17" s="9">
        <f t="shared" si="28"/>
        <v>4.9513648383998181E-2</v>
      </c>
      <c r="AH17" s="9">
        <f t="shared" si="16"/>
        <v>5.7525821834662962E-2</v>
      </c>
      <c r="AI17" s="9">
        <f t="shared" si="17"/>
        <v>5.0616985279497838E-2</v>
      </c>
      <c r="AJ17" s="9">
        <f t="shared" si="18"/>
        <v>5.0483590048331813E-2</v>
      </c>
      <c r="AK17">
        <f t="shared" si="29"/>
        <v>-1.1900210802190614</v>
      </c>
      <c r="AL17" s="12">
        <f t="shared" si="19"/>
        <v>3.7802789197809386</v>
      </c>
      <c r="AM17" s="9">
        <f t="shared" si="5"/>
        <v>0.23235422359164232</v>
      </c>
      <c r="AN17">
        <f t="shared" si="6"/>
        <v>8.6701343574012633</v>
      </c>
      <c r="AO17" s="1">
        <f t="shared" si="7"/>
        <v>3.7802789197809386</v>
      </c>
      <c r="AY17">
        <f t="shared" si="8"/>
        <v>0.94999999999999984</v>
      </c>
      <c r="AZ17" s="7">
        <f t="shared" si="1"/>
        <v>35.117500801338352</v>
      </c>
    </row>
    <row r="18" spans="1:52" x14ac:dyDescent="0.25">
      <c r="A18">
        <f t="shared" si="20"/>
        <v>8</v>
      </c>
      <c r="B18">
        <f t="shared" si="30"/>
        <v>8</v>
      </c>
      <c r="C18" s="7">
        <f t="shared" si="21"/>
        <v>25</v>
      </c>
      <c r="D18" s="9">
        <f t="shared" si="22"/>
        <v>9.6161278590702198E-2</v>
      </c>
      <c r="E18" s="9">
        <f t="shared" si="23"/>
        <v>0.11870547191163783</v>
      </c>
      <c r="F18" s="9">
        <f t="shared" si="24"/>
        <v>9.9521042330294088E-2</v>
      </c>
      <c r="G18" s="9">
        <f t="shared" si="25"/>
        <v>9.8976182520718908E-2</v>
      </c>
      <c r="H18">
        <f t="shared" si="26"/>
        <v>-0.2836352614978716</v>
      </c>
      <c r="I18" s="12">
        <f t="shared" si="27"/>
        <v>4.154081384851402</v>
      </c>
      <c r="J18" s="9">
        <f t="shared" si="9"/>
        <v>0.24039683568783998</v>
      </c>
      <c r="K18">
        <f t="shared" si="10"/>
        <v>8.6710517259851745</v>
      </c>
      <c r="L18" s="1">
        <f t="shared" si="11"/>
        <v>4.154081384851402</v>
      </c>
      <c r="M18" s="1"/>
      <c r="O18" s="9">
        <f t="shared" si="2"/>
        <v>8.4835852085116414</v>
      </c>
      <c r="P18">
        <f t="shared" si="12"/>
        <v>8.4835852085116414</v>
      </c>
      <c r="Q18">
        <f t="shared" si="3"/>
        <v>2.0394270394143628</v>
      </c>
      <c r="R18" s="10">
        <f t="shared" si="13"/>
        <v>2.3519340382539768</v>
      </c>
      <c r="S18" s="11">
        <f t="shared" si="14"/>
        <v>4.0610902227731556</v>
      </c>
      <c r="W18" s="11"/>
      <c r="AE18">
        <f t="shared" si="4"/>
        <v>9</v>
      </c>
      <c r="AF18" s="7">
        <f t="shared" si="15"/>
        <v>24.876883405951379</v>
      </c>
      <c r="AG18" s="9">
        <f t="shared" si="28"/>
        <v>5.3790119246931667E-2</v>
      </c>
      <c r="AH18" s="9">
        <f t="shared" si="16"/>
        <v>6.4393693508162098E-2</v>
      </c>
      <c r="AI18" s="9">
        <f t="shared" si="17"/>
        <v>5.5115737389217045E-2</v>
      </c>
      <c r="AJ18" s="9">
        <f t="shared" si="18"/>
        <v>5.4923406190131252E-2</v>
      </c>
      <c r="AK18">
        <f t="shared" si="29"/>
        <v>-1.1320656823470912</v>
      </c>
      <c r="AL18" s="12">
        <f t="shared" si="19"/>
        <v>3.8382343176529088</v>
      </c>
      <c r="AM18" s="9">
        <f t="shared" si="5"/>
        <v>0.23836084779266606</v>
      </c>
      <c r="AN18">
        <f t="shared" si="6"/>
        <v>8.6708354283800482</v>
      </c>
      <c r="AO18" s="1">
        <f t="shared" si="7"/>
        <v>3.8382343176529088</v>
      </c>
      <c r="AY18">
        <f t="shared" si="8"/>
        <v>1.0499999999999998</v>
      </c>
      <c r="AZ18" s="7">
        <f t="shared" si="1"/>
        <v>36.032326965753576</v>
      </c>
    </row>
    <row r="19" spans="1:52" x14ac:dyDescent="0.25">
      <c r="A19">
        <f t="shared" si="20"/>
        <v>9</v>
      </c>
      <c r="B19">
        <f t="shared" si="30"/>
        <v>9</v>
      </c>
      <c r="C19" s="7">
        <f t="shared" si="21"/>
        <v>25</v>
      </c>
      <c r="D19" s="9">
        <f t="shared" si="22"/>
        <v>0.10213765781678559</v>
      </c>
      <c r="E19" s="9">
        <f t="shared" si="23"/>
        <v>0.12924485939697869</v>
      </c>
      <c r="F19" s="9">
        <f t="shared" si="24"/>
        <v>0.10584057740534783</v>
      </c>
      <c r="G19" s="9">
        <f t="shared" si="25"/>
        <v>0.10516861874696794</v>
      </c>
      <c r="H19">
        <f t="shared" si="26"/>
        <v>-0.17072240313647052</v>
      </c>
      <c r="I19" s="12">
        <f t="shared" si="27"/>
        <v>4.2669942432128032</v>
      </c>
      <c r="J19" s="9">
        <f t="shared" si="9"/>
        <v>0.24039683568783998</v>
      </c>
      <c r="K19">
        <f t="shared" si="10"/>
        <v>8.6710517259851745</v>
      </c>
      <c r="L19" s="1">
        <f t="shared" si="11"/>
        <v>4.2669942432128032</v>
      </c>
      <c r="M19" s="1"/>
      <c r="O19" s="9">
        <f t="shared" si="2"/>
        <v>8.4835852085116414</v>
      </c>
      <c r="P19">
        <f t="shared" si="12"/>
        <v>8.4835852085116414</v>
      </c>
      <c r="Q19">
        <f t="shared" si="3"/>
        <v>2.0394270394143628</v>
      </c>
      <c r="R19" s="10">
        <f t="shared" si="13"/>
        <v>2.8876617388968047</v>
      </c>
      <c r="S19" s="11">
        <f t="shared" si="14"/>
        <v>4.1885104903636092</v>
      </c>
      <c r="W19" s="11"/>
      <c r="AE19">
        <f t="shared" si="4"/>
        <v>10</v>
      </c>
      <c r="AF19" s="7">
        <f t="shared" si="15"/>
        <v>25</v>
      </c>
      <c r="AG19" s="9">
        <f t="shared" si="28"/>
        <v>5.76447561987872E-2</v>
      </c>
      <c r="AH19" s="9">
        <f t="shared" si="16"/>
        <v>7.1093669979581997E-2</v>
      </c>
      <c r="AI19" s="9">
        <f t="shared" si="17"/>
        <v>5.9191190581399496E-2</v>
      </c>
      <c r="AJ19" s="9">
        <f t="shared" si="18"/>
        <v>5.8930435688748777E-2</v>
      </c>
      <c r="AK19">
        <f t="shared" si="29"/>
        <v>-1.0692081968455081</v>
      </c>
      <c r="AL19" s="12">
        <f t="shared" si="19"/>
        <v>3.9010918031544919</v>
      </c>
      <c r="AM19" s="9">
        <f t="shared" si="5"/>
        <v>0.24039683568783998</v>
      </c>
      <c r="AN19">
        <f t="shared" si="6"/>
        <v>8.6710517259851745</v>
      </c>
      <c r="AO19" s="1">
        <f t="shared" si="7"/>
        <v>3.9010918031544919</v>
      </c>
      <c r="AY19">
        <f t="shared" si="8"/>
        <v>1.1499999999999999</v>
      </c>
      <c r="AZ19" s="7">
        <f t="shared" si="1"/>
        <v>36.90361357582573</v>
      </c>
    </row>
    <row r="20" spans="1:52" x14ac:dyDescent="0.25">
      <c r="A20">
        <f t="shared" si="20"/>
        <v>10</v>
      </c>
      <c r="B20">
        <f t="shared" si="30"/>
        <v>10</v>
      </c>
      <c r="C20" s="7">
        <f t="shared" si="21"/>
        <v>25</v>
      </c>
      <c r="D20" s="9">
        <f t="shared" si="22"/>
        <v>0.10861839846072233</v>
      </c>
      <c r="E20" s="9">
        <f t="shared" si="23"/>
        <v>0.14048509044147506</v>
      </c>
      <c r="F20" s="9">
        <f t="shared" si="24"/>
        <v>0.11266718786262231</v>
      </c>
      <c r="G20" s="9">
        <f t="shared" si="25"/>
        <v>0.11186514918155806</v>
      </c>
      <c r="H20">
        <f t="shared" si="26"/>
        <v>-4.9591052428058002E-2</v>
      </c>
      <c r="I20" s="12">
        <f t="shared" si="27"/>
        <v>4.3881255939212158</v>
      </c>
      <c r="J20" s="9">
        <f t="shared" si="9"/>
        <v>0.24039683568783998</v>
      </c>
      <c r="K20">
        <f t="shared" si="10"/>
        <v>8.6710517259851745</v>
      </c>
      <c r="L20" s="1">
        <f t="shared" si="11"/>
        <v>4.3881255939212158</v>
      </c>
      <c r="M20" s="1"/>
      <c r="O20" s="9">
        <f t="shared" si="2"/>
        <v>8.4835852085116414</v>
      </c>
      <c r="P20">
        <f t="shared" si="12"/>
        <v>8.4835852085116414</v>
      </c>
      <c r="Q20">
        <f t="shared" si="3"/>
        <v>2.0394270394143628</v>
      </c>
      <c r="R20" s="10">
        <f t="shared" si="13"/>
        <v>3.482322769960204</v>
      </c>
      <c r="S20" s="11">
        <f t="shared" si="14"/>
        <v>4.3297293581437364</v>
      </c>
      <c r="W20" s="11"/>
      <c r="AE20">
        <f t="shared" si="4"/>
        <v>11</v>
      </c>
      <c r="AF20" s="7">
        <f t="shared" si="15"/>
        <v>24.876883405951379</v>
      </c>
      <c r="AG20" s="9">
        <f t="shared" si="28"/>
        <v>6.091329191060179E-2</v>
      </c>
      <c r="AH20" s="9">
        <f t="shared" si="16"/>
        <v>7.7273606158624566E-2</v>
      </c>
      <c r="AI20" s="9">
        <f t="shared" si="17"/>
        <v>6.2660705735900213E-2</v>
      </c>
      <c r="AJ20" s="9">
        <f t="shared" si="18"/>
        <v>6.2327894548619665E-2</v>
      </c>
      <c r="AK20">
        <f t="shared" si="29"/>
        <v>-1.0020232284707962</v>
      </c>
      <c r="AL20" s="12">
        <f t="shared" si="19"/>
        <v>3.9682767715292036</v>
      </c>
      <c r="AM20" s="9">
        <f t="shared" si="5"/>
        <v>0.23836084779266606</v>
      </c>
      <c r="AN20">
        <f t="shared" si="6"/>
        <v>8.6708354283800482</v>
      </c>
      <c r="AO20" s="1">
        <f t="shared" si="7"/>
        <v>3.9682767715292036</v>
      </c>
      <c r="AY20">
        <f t="shared" si="8"/>
        <v>1.25</v>
      </c>
      <c r="AZ20" s="7">
        <f t="shared" si="1"/>
        <v>37.727922061357859</v>
      </c>
    </row>
    <row r="21" spans="1:52" x14ac:dyDescent="0.25">
      <c r="A21">
        <f t="shared" si="20"/>
        <v>11</v>
      </c>
      <c r="B21">
        <f t="shared" si="30"/>
        <v>11</v>
      </c>
      <c r="C21" s="7">
        <f t="shared" si="21"/>
        <v>25</v>
      </c>
      <c r="D21" s="9">
        <f t="shared" si="22"/>
        <v>0.1156007684265392</v>
      </c>
      <c r="E21" s="9">
        <f t="shared" si="23"/>
        <v>0.1521953007218507</v>
      </c>
      <c r="F21" s="9">
        <f t="shared" si="24"/>
        <v>0.11997744718772092</v>
      </c>
      <c r="G21" s="9">
        <f t="shared" si="25"/>
        <v>0.11905257423548117</v>
      </c>
      <c r="H21">
        <f t="shared" si="26"/>
        <v>8.0242087318802613E-2</v>
      </c>
      <c r="I21" s="12">
        <f t="shared" si="27"/>
        <v>4.5179587336680767</v>
      </c>
      <c r="J21" s="9">
        <f t="shared" si="9"/>
        <v>0.24039683568783998</v>
      </c>
      <c r="K21">
        <f t="shared" si="10"/>
        <v>8.6710517259851745</v>
      </c>
      <c r="L21" s="1">
        <f t="shared" si="11"/>
        <v>4.5179587336680767</v>
      </c>
      <c r="M21" s="1"/>
      <c r="O21" s="9">
        <f t="shared" si="2"/>
        <v>8.4835852085116414</v>
      </c>
      <c r="P21">
        <f t="shared" si="12"/>
        <v>8.4835852085116414</v>
      </c>
      <c r="Q21">
        <f t="shared" si="3"/>
        <v>2.0394270394143628</v>
      </c>
      <c r="R21" s="10">
        <f t="shared" si="13"/>
        <v>4.1333127252930639</v>
      </c>
      <c r="S21" s="11">
        <f t="shared" si="14"/>
        <v>4.4840221645320462</v>
      </c>
      <c r="W21" s="11"/>
      <c r="AE21">
        <f t="shared" si="4"/>
        <v>12</v>
      </c>
      <c r="AF21" s="7">
        <f t="shared" si="15"/>
        <v>24.510565162951536</v>
      </c>
      <c r="AG21" s="9">
        <f t="shared" si="28"/>
        <v>6.3429627794686069E-2</v>
      </c>
      <c r="AH21" s="9">
        <f t="shared" si="16"/>
        <v>8.251584698705984E-2</v>
      </c>
      <c r="AI21" s="9">
        <f t="shared" si="17"/>
        <v>6.5336804210102059E-2</v>
      </c>
      <c r="AJ21" s="9">
        <f t="shared" si="18"/>
        <v>6.4936973563665762E-2</v>
      </c>
      <c r="AK21">
        <f t="shared" si="29"/>
        <v>-0.93134457784535019</v>
      </c>
      <c r="AL21" s="12">
        <f t="shared" si="19"/>
        <v>4.0389554221546495</v>
      </c>
      <c r="AM21" s="9">
        <f t="shared" si="5"/>
        <v>0.23235422359164232</v>
      </c>
      <c r="AN21">
        <f t="shared" si="6"/>
        <v>8.6701343574012633</v>
      </c>
      <c r="AO21" s="1">
        <f t="shared" si="7"/>
        <v>4.0389554221546495</v>
      </c>
      <c r="AY21">
        <f t="shared" si="8"/>
        <v>1.35</v>
      </c>
      <c r="AZ21" s="7">
        <f t="shared" si="1"/>
        <v>38.501999253348274</v>
      </c>
    </row>
    <row r="22" spans="1:52" x14ac:dyDescent="0.25">
      <c r="A22">
        <f t="shared" si="20"/>
        <v>12</v>
      </c>
      <c r="B22">
        <f t="shared" si="30"/>
        <v>12</v>
      </c>
      <c r="C22" s="7">
        <f t="shared" si="21"/>
        <v>25</v>
      </c>
      <c r="D22" s="9">
        <f t="shared" si="22"/>
        <v>0.12305356344337022</v>
      </c>
      <c r="E22" s="9">
        <f t="shared" si="23"/>
        <v>0.1640308429926246</v>
      </c>
      <c r="F22" s="9">
        <f t="shared" si="24"/>
        <v>0.12771217547489705</v>
      </c>
      <c r="G22" s="9">
        <f t="shared" si="25"/>
        <v>0.12668525962873645</v>
      </c>
      <c r="H22">
        <f t="shared" si="26"/>
        <v>0.21911289731999425</v>
      </c>
      <c r="I22" s="12">
        <f t="shared" si="27"/>
        <v>4.6568295436692679</v>
      </c>
      <c r="J22" s="9">
        <f t="shared" si="9"/>
        <v>0.24039683568783998</v>
      </c>
      <c r="K22">
        <f t="shared" si="10"/>
        <v>8.6710517259851745</v>
      </c>
      <c r="L22" s="1">
        <f t="shared" si="11"/>
        <v>4.6568295436692679</v>
      </c>
      <c r="M22" s="1"/>
      <c r="O22" s="9">
        <f t="shared" si="2"/>
        <v>8.4835852085116414</v>
      </c>
      <c r="P22">
        <f t="shared" si="12"/>
        <v>8.4835852085116414</v>
      </c>
      <c r="Q22">
        <f t="shared" si="3"/>
        <v>2.0394270394143628</v>
      </c>
      <c r="R22" s="10">
        <f t="shared" si="13"/>
        <v>4.8367120453753367</v>
      </c>
      <c r="S22" s="11">
        <f t="shared" si="14"/>
        <v>4.6503223038765977</v>
      </c>
      <c r="W22" s="11"/>
      <c r="AE22">
        <f t="shared" si="4"/>
        <v>13</v>
      </c>
      <c r="AF22" s="7">
        <f t="shared" si="15"/>
        <v>23.910065241883679</v>
      </c>
      <c r="AG22" s="9">
        <f t="shared" si="28"/>
        <v>6.5035495218203246E-2</v>
      </c>
      <c r="AH22" s="9">
        <f t="shared" si="16"/>
        <v>8.6375084448958278E-2</v>
      </c>
      <c r="AI22" s="9">
        <f t="shared" si="17"/>
        <v>6.7039976078520094E-2</v>
      </c>
      <c r="AJ22" s="9">
        <f t="shared" si="18"/>
        <v>6.6588293127398626E-2</v>
      </c>
      <c r="AK22">
        <f t="shared" si="29"/>
        <v>-0.85826892627859042</v>
      </c>
      <c r="AL22" s="12">
        <f t="shared" si="19"/>
        <v>4.1120310737214094</v>
      </c>
      <c r="AM22" s="9">
        <f t="shared" si="5"/>
        <v>0.22267347375471933</v>
      </c>
      <c r="AN22">
        <f t="shared" si="6"/>
        <v>8.6687735205247396</v>
      </c>
      <c r="AO22" s="1">
        <f t="shared" si="7"/>
        <v>4.1120310737214094</v>
      </c>
      <c r="AY22">
        <f t="shared" si="8"/>
        <v>1.4500000000000002</v>
      </c>
      <c r="AZ22" s="7">
        <f t="shared" si="1"/>
        <v>39.222790222762427</v>
      </c>
    </row>
    <row r="23" spans="1:52" x14ac:dyDescent="0.25">
      <c r="A23">
        <f t="shared" si="20"/>
        <v>13</v>
      </c>
      <c r="B23">
        <f t="shared" si="30"/>
        <v>13</v>
      </c>
      <c r="C23" s="7">
        <f t="shared" si="21"/>
        <v>25</v>
      </c>
      <c r="D23" s="9">
        <f t="shared" si="22"/>
        <v>0.13090723676258761</v>
      </c>
      <c r="E23" s="9">
        <f t="shared" si="23"/>
        <v>0.17554837367918991</v>
      </c>
      <c r="F23" s="9">
        <f t="shared" si="24"/>
        <v>0.13576838392046986</v>
      </c>
      <c r="G23" s="9">
        <f t="shared" si="25"/>
        <v>0.13467535609726819</v>
      </c>
      <c r="H23">
        <f t="shared" si="26"/>
        <v>0.36714891532985683</v>
      </c>
      <c r="I23" s="12">
        <f t="shared" si="27"/>
        <v>4.8048655616791303</v>
      </c>
      <c r="J23" s="9">
        <f t="shared" si="9"/>
        <v>0.24039683568783998</v>
      </c>
      <c r="K23">
        <f t="shared" si="10"/>
        <v>8.6710517259851745</v>
      </c>
      <c r="L23" s="1">
        <f t="shared" si="11"/>
        <v>4.8048655616791303</v>
      </c>
      <c r="M23" s="1"/>
      <c r="O23" s="9">
        <f t="shared" si="2"/>
        <v>8.4835852085116414</v>
      </c>
      <c r="P23">
        <f t="shared" si="12"/>
        <v>8.4835852085116414</v>
      </c>
      <c r="Q23">
        <f t="shared" si="3"/>
        <v>2.0394270394143628</v>
      </c>
      <c r="R23" s="10">
        <f t="shared" si="13"/>
        <v>5.5876658881545547</v>
      </c>
      <c r="S23" s="11">
        <f t="shared" si="14"/>
        <v>4.8273061405707107</v>
      </c>
      <c r="W23" s="11"/>
      <c r="AE23">
        <f t="shared" si="4"/>
        <v>14</v>
      </c>
      <c r="AF23" s="7">
        <f t="shared" si="15"/>
        <v>23.090169943749473</v>
      </c>
      <c r="AG23" s="9">
        <f t="shared" si="28"/>
        <v>6.5594353409858711E-2</v>
      </c>
      <c r="AH23" s="9">
        <f t="shared" si="16"/>
        <v>8.8439567829119506E-2</v>
      </c>
      <c r="AI23" s="9">
        <f t="shared" si="17"/>
        <v>6.7617024589261776E-2</v>
      </c>
      <c r="AJ23" s="9">
        <f t="shared" si="18"/>
        <v>6.7137881868641683E-2</v>
      </c>
      <c r="AK23">
        <f t="shared" si="29"/>
        <v>-0.78412802292604655</v>
      </c>
      <c r="AL23" s="12">
        <f t="shared" si="19"/>
        <v>4.1861719770739532</v>
      </c>
      <c r="AM23" s="9">
        <f t="shared" si="5"/>
        <v>0.20978843230861752</v>
      </c>
      <c r="AN23">
        <f t="shared" si="6"/>
        <v>8.6663923555515812</v>
      </c>
      <c r="AO23" s="1">
        <f t="shared" si="7"/>
        <v>4.1861719770739532</v>
      </c>
      <c r="AY23">
        <f t="shared" si="8"/>
        <v>1.5500000000000003</v>
      </c>
      <c r="AZ23" s="7">
        <f t="shared" si="1"/>
        <v>39.887450336942116</v>
      </c>
    </row>
    <row r="24" spans="1:52" x14ac:dyDescent="0.25">
      <c r="A24">
        <f t="shared" si="20"/>
        <v>14</v>
      </c>
      <c r="B24">
        <f t="shared" si="30"/>
        <v>14</v>
      </c>
      <c r="C24" s="7">
        <f t="shared" si="21"/>
        <v>25</v>
      </c>
      <c r="D24" s="9">
        <f t="shared" si="22"/>
        <v>0.1390456005825432</v>
      </c>
      <c r="E24" s="9">
        <f t="shared" si="23"/>
        <v>0.18625401630671262</v>
      </c>
      <c r="F24" s="9">
        <f t="shared" si="24"/>
        <v>0.14399531229087584</v>
      </c>
      <c r="G24" s="9">
        <f t="shared" si="25"/>
        <v>0.14288555685821308</v>
      </c>
      <c r="H24">
        <f t="shared" si="26"/>
        <v>0.52422055110251231</v>
      </c>
      <c r="I24" s="12">
        <f t="shared" si="27"/>
        <v>4.9619371974517854</v>
      </c>
      <c r="J24" s="9">
        <f t="shared" si="9"/>
        <v>0.24039683568783998</v>
      </c>
      <c r="K24">
        <f t="shared" si="10"/>
        <v>8.6710517259851745</v>
      </c>
      <c r="L24" s="1">
        <f t="shared" si="11"/>
        <v>4.9619371974517854</v>
      </c>
      <c r="M24" s="1"/>
      <c r="O24" s="9">
        <f t="shared" si="2"/>
        <v>8.4835852085116414</v>
      </c>
      <c r="P24">
        <f t="shared" si="12"/>
        <v>8.4835852085116414</v>
      </c>
      <c r="Q24">
        <f t="shared" si="3"/>
        <v>2.0394270394143628</v>
      </c>
      <c r="R24" s="10">
        <f t="shared" si="13"/>
        <v>6.3807964104344146</v>
      </c>
      <c r="S24" s="11">
        <f t="shared" si="14"/>
        <v>5.013484328082713</v>
      </c>
      <c r="W24" s="11"/>
      <c r="AE24">
        <f t="shared" si="4"/>
        <v>15</v>
      </c>
      <c r="AF24" s="7">
        <f t="shared" si="15"/>
        <v>22.071067811865476</v>
      </c>
      <c r="AG24" s="9">
        <f t="shared" si="28"/>
        <v>6.5009119051555167E-2</v>
      </c>
      <c r="AH24" s="9">
        <f t="shared" si="16"/>
        <v>8.8406442112417438E-2</v>
      </c>
      <c r="AI24" s="9">
        <f t="shared" si="17"/>
        <v>6.696342925281995E-2</v>
      </c>
      <c r="AJ24" s="9">
        <f t="shared" si="18"/>
        <v>6.64868144271335E-2</v>
      </c>
      <c r="AK24">
        <f t="shared" si="29"/>
        <v>-0.71042207689118597</v>
      </c>
      <c r="AL24" s="12">
        <f t="shared" si="19"/>
        <v>4.2598779231088137</v>
      </c>
      <c r="AM24" s="9">
        <f t="shared" si="5"/>
        <v>0.19430803066648805</v>
      </c>
      <c r="AN24">
        <f t="shared" si="6"/>
        <v>8.6623131525586281</v>
      </c>
      <c r="AO24" s="1">
        <f t="shared" si="7"/>
        <v>4.2598779231088137</v>
      </c>
      <c r="AY24">
        <f t="shared" si="8"/>
        <v>1.6500000000000004</v>
      </c>
      <c r="AZ24" s="7">
        <f t="shared" si="1"/>
        <v>40.493356486070986</v>
      </c>
    </row>
    <row r="25" spans="1:52" x14ac:dyDescent="0.25">
      <c r="A25">
        <f t="shared" si="20"/>
        <v>15</v>
      </c>
      <c r="B25">
        <f t="shared" si="30"/>
        <v>15</v>
      </c>
      <c r="C25" s="7">
        <f t="shared" si="21"/>
        <v>25</v>
      </c>
      <c r="D25" s="9">
        <f t="shared" si="22"/>
        <v>0.14730204398308974</v>
      </c>
      <c r="E25" s="9">
        <f t="shared" si="23"/>
        <v>0.19567896408112334</v>
      </c>
      <c r="F25" s="9">
        <f t="shared" si="24"/>
        <v>0.15219693680703508</v>
      </c>
      <c r="G25" s="9">
        <f t="shared" si="25"/>
        <v>0.15112753253521033</v>
      </c>
      <c r="H25">
        <f t="shared" si="26"/>
        <v>0.68991744748494843</v>
      </c>
      <c r="I25" s="12">
        <f t="shared" si="27"/>
        <v>5.1276340938342218</v>
      </c>
      <c r="J25" s="9">
        <f t="shared" si="9"/>
        <v>0.24039683568783998</v>
      </c>
      <c r="K25">
        <f t="shared" si="10"/>
        <v>8.6710517259851745</v>
      </c>
      <c r="L25" s="1">
        <f t="shared" si="11"/>
        <v>5.1276340938342218</v>
      </c>
      <c r="M25" s="1"/>
      <c r="O25" s="9">
        <f t="shared" si="2"/>
        <v>8.4835852085116414</v>
      </c>
      <c r="P25">
        <f t="shared" si="12"/>
        <v>8.4835852085116414</v>
      </c>
      <c r="Q25">
        <f t="shared" si="3"/>
        <v>2.0394270394143628</v>
      </c>
      <c r="R25" s="10">
        <f t="shared" si="13"/>
        <v>7.2105836498113902</v>
      </c>
      <c r="S25" s="11">
        <f t="shared" si="14"/>
        <v>5.2072840177384281</v>
      </c>
      <c r="W25" s="11"/>
      <c r="AE25">
        <f t="shared" si="4"/>
        <v>16</v>
      </c>
      <c r="AF25" s="7">
        <f t="shared" si="15"/>
        <v>20.877852522924734</v>
      </c>
      <c r="AG25" s="9">
        <f t="shared" si="28"/>
        <v>6.3241429088137388E-2</v>
      </c>
      <c r="AH25" s="9">
        <f t="shared" si="16"/>
        <v>8.6151958530371997E-2</v>
      </c>
      <c r="AI25" s="9">
        <f t="shared" si="17"/>
        <v>6.504568787046075E-2</v>
      </c>
      <c r="AJ25" s="9">
        <f t="shared" si="18"/>
        <v>6.4601572202266658E-2</v>
      </c>
      <c r="AK25">
        <f t="shared" si="29"/>
        <v>-0.63871569454250776</v>
      </c>
      <c r="AL25" s="12">
        <f t="shared" si="19"/>
        <v>4.3315843054574916</v>
      </c>
      <c r="AM25" s="9">
        <f t="shared" si="5"/>
        <v>0.17693675410744253</v>
      </c>
      <c r="AN25">
        <f t="shared" si="6"/>
        <v>8.6552921764365323</v>
      </c>
      <c r="AO25" s="1">
        <f t="shared" si="7"/>
        <v>4.3315843054574916</v>
      </c>
      <c r="AY25">
        <f t="shared" si="8"/>
        <v>1.7500000000000004</v>
      </c>
      <c r="AZ25" s="7">
        <f t="shared" si="1"/>
        <v>41.038117435390618</v>
      </c>
    </row>
    <row r="26" spans="1:52" x14ac:dyDescent="0.25">
      <c r="A26">
        <f t="shared" si="20"/>
        <v>16</v>
      </c>
      <c r="B26">
        <f t="shared" si="30"/>
        <v>16</v>
      </c>
      <c r="C26" s="7">
        <f t="shared" si="21"/>
        <v>25</v>
      </c>
      <c r="D26" s="9">
        <f t="shared" si="22"/>
        <v>0.15546297477990978</v>
      </c>
      <c r="E26" s="9">
        <f t="shared" si="23"/>
        <v>0.20345908877781987</v>
      </c>
      <c r="F26" s="9">
        <f t="shared" si="24"/>
        <v>0.16014171029292129</v>
      </c>
      <c r="G26" s="9">
        <f t="shared" si="25"/>
        <v>0.15916850506725874</v>
      </c>
      <c r="H26">
        <f t="shared" si="26"/>
        <v>0.86355629381639021</v>
      </c>
      <c r="I26" s="12">
        <f t="shared" si="27"/>
        <v>5.3012729401656635</v>
      </c>
      <c r="J26" s="9">
        <f t="shared" si="9"/>
        <v>0.24039683568783998</v>
      </c>
      <c r="K26">
        <f t="shared" si="10"/>
        <v>8.6710517259851745</v>
      </c>
      <c r="L26" s="1">
        <f t="shared" si="11"/>
        <v>5.3012729401656635</v>
      </c>
      <c r="M26" s="1"/>
      <c r="O26" s="9">
        <f t="shared" si="2"/>
        <v>8.4835852085116414</v>
      </c>
      <c r="P26">
        <f t="shared" si="12"/>
        <v>8.4835852085116414</v>
      </c>
      <c r="Q26">
        <f t="shared" si="3"/>
        <v>2.0394270394143628</v>
      </c>
      <c r="R26" s="10">
        <f t="shared" si="13"/>
        <v>8.0716728761630794</v>
      </c>
      <c r="S26" s="11">
        <f t="shared" si="14"/>
        <v>5.4071117130929576</v>
      </c>
      <c r="W26" s="11"/>
      <c r="AE26">
        <f t="shared" si="4"/>
        <v>17</v>
      </c>
      <c r="AF26" s="7">
        <f t="shared" si="15"/>
        <v>19.539904997395467</v>
      </c>
      <c r="AG26" s="9">
        <f t="shared" si="28"/>
        <v>6.0328059075968721E-2</v>
      </c>
      <c r="AH26" s="9">
        <f t="shared" si="16"/>
        <v>8.177324578694331E-2</v>
      </c>
      <c r="AI26" s="9">
        <f t="shared" si="17"/>
        <v>6.1917676920696184E-2</v>
      </c>
      <c r="AJ26" s="9">
        <f t="shared" si="18"/>
        <v>6.1530174513704912E-2</v>
      </c>
      <c r="AK26">
        <f t="shared" si="29"/>
        <v>-0.57050901470834903</v>
      </c>
      <c r="AL26" s="12">
        <f t="shared" si="19"/>
        <v>4.3997909852916504</v>
      </c>
      <c r="AM26" s="9">
        <f t="shared" si="5"/>
        <v>0.15842564752650121</v>
      </c>
      <c r="AN26">
        <f t="shared" si="6"/>
        <v>8.643072439954496</v>
      </c>
      <c r="AO26" s="1">
        <f t="shared" si="7"/>
        <v>4.3997909852916504</v>
      </c>
      <c r="AY26">
        <f t="shared" si="8"/>
        <v>1.8500000000000005</v>
      </c>
      <c r="AZ26" s="7">
        <f t="shared" si="1"/>
        <v>41.519583262311663</v>
      </c>
    </row>
    <row r="27" spans="1:52" x14ac:dyDescent="0.25">
      <c r="A27">
        <f t="shared" si="20"/>
        <v>17</v>
      </c>
      <c r="B27">
        <f t="shared" si="30"/>
        <v>17</v>
      </c>
      <c r="C27" s="7">
        <f t="shared" si="21"/>
        <v>25</v>
      </c>
      <c r="D27" s="9">
        <f t="shared" si="22"/>
        <v>0.16327945394437093</v>
      </c>
      <c r="E27" s="9">
        <f t="shared" si="23"/>
        <v>0.20938681183960839</v>
      </c>
      <c r="F27" s="9">
        <f t="shared" si="24"/>
        <v>0.16757795148605506</v>
      </c>
      <c r="G27" s="9">
        <f t="shared" si="25"/>
        <v>0.16674614329636087</v>
      </c>
      <c r="H27">
        <f t="shared" si="26"/>
        <v>1.0442154811317332</v>
      </c>
      <c r="I27" s="12">
        <f t="shared" si="27"/>
        <v>5.4819321274810067</v>
      </c>
      <c r="J27" s="9">
        <f t="shared" si="9"/>
        <v>0.24039683568783998</v>
      </c>
      <c r="K27">
        <f t="shared" si="10"/>
        <v>8.6710517259851745</v>
      </c>
      <c r="L27" s="1">
        <f t="shared" si="11"/>
        <v>5.4819321274810067</v>
      </c>
      <c r="M27" s="1"/>
      <c r="O27" s="9">
        <f t="shared" si="2"/>
        <v>8.4835852085116414</v>
      </c>
      <c r="P27">
        <f t="shared" si="12"/>
        <v>8.4835852085116414</v>
      </c>
      <c r="Q27">
        <f t="shared" si="3"/>
        <v>2.0394270394143628</v>
      </c>
      <c r="R27" s="10">
        <f t="shared" si="13"/>
        <v>8.959091092129329</v>
      </c>
      <c r="S27" s="11">
        <f t="shared" si="14"/>
        <v>5.6113926153850269</v>
      </c>
      <c r="W27" s="11"/>
      <c r="AE27">
        <f t="shared" si="4"/>
        <v>18</v>
      </c>
      <c r="AF27" s="7">
        <f t="shared" si="15"/>
        <v>18.090169943749476</v>
      </c>
      <c r="AG27" s="9">
        <f t="shared" si="28"/>
        <v>5.6389005509674572E-2</v>
      </c>
      <c r="AH27" s="9">
        <f t="shared" si="16"/>
        <v>7.5584923261610495E-2</v>
      </c>
      <c r="AI27" s="9">
        <f t="shared" si="17"/>
        <v>5.7725119666028252E-2</v>
      </c>
      <c r="AJ27" s="9">
        <f t="shared" si="18"/>
        <v>5.7408412145982239E-2</v>
      </c>
      <c r="AK27">
        <f t="shared" si="29"/>
        <v>-0.50710609745652668</v>
      </c>
      <c r="AL27" s="12">
        <f t="shared" si="19"/>
        <v>4.4631939025434724</v>
      </c>
      <c r="AM27" s="9">
        <f t="shared" si="5"/>
        <v>0.13952217473227471</v>
      </c>
      <c r="AN27">
        <f t="shared" si="6"/>
        <v>8.6216249295663392</v>
      </c>
      <c r="AO27" s="1">
        <f t="shared" si="7"/>
        <v>4.4631939025434724</v>
      </c>
      <c r="AY27">
        <f t="shared" si="8"/>
        <v>1.9500000000000006</v>
      </c>
      <c r="AZ27" s="7">
        <f t="shared" si="1"/>
        <v>41.935853841176062</v>
      </c>
    </row>
    <row r="28" spans="1:52" x14ac:dyDescent="0.25">
      <c r="A28">
        <f t="shared" si="20"/>
        <v>18</v>
      </c>
      <c r="B28">
        <f t="shared" si="30"/>
        <v>18</v>
      </c>
      <c r="C28" s="7">
        <f t="shared" si="21"/>
        <v>25</v>
      </c>
      <c r="D28" s="9">
        <f t="shared" si="22"/>
        <v>0.17048521738744479</v>
      </c>
      <c r="E28" s="9">
        <f t="shared" si="23"/>
        <v>0.2134148197887154</v>
      </c>
      <c r="F28" s="9">
        <f t="shared" si="24"/>
        <v>0.17425146896656069</v>
      </c>
      <c r="G28" s="9">
        <f t="shared" si="25"/>
        <v>0.17358889393679144</v>
      </c>
      <c r="H28">
        <f t="shared" si="26"/>
        <v>1.2307832626041979</v>
      </c>
      <c r="I28" s="12">
        <f t="shared" si="27"/>
        <v>5.6684999089534713</v>
      </c>
      <c r="J28" s="9">
        <f t="shared" si="9"/>
        <v>0.24039683568783998</v>
      </c>
      <c r="K28">
        <f t="shared" si="10"/>
        <v>8.6710517259851745</v>
      </c>
      <c r="L28" s="1">
        <f t="shared" si="11"/>
        <v>5.6684999089534713</v>
      </c>
      <c r="M28" s="1"/>
      <c r="O28" s="9">
        <f t="shared" si="2"/>
        <v>8.4835852085116414</v>
      </c>
      <c r="P28">
        <f t="shared" si="12"/>
        <v>8.4835852085116414</v>
      </c>
      <c r="Q28">
        <f t="shared" si="3"/>
        <v>2.0394270394143628</v>
      </c>
      <c r="R28" s="10">
        <f t="shared" si="13"/>
        <v>9.8683754480124897</v>
      </c>
      <c r="S28" s="11">
        <f t="shared" si="14"/>
        <v>5.8185873592124606</v>
      </c>
      <c r="W28" s="11"/>
      <c r="AE28">
        <f t="shared" si="4"/>
        <v>19</v>
      </c>
      <c r="AF28" s="7">
        <f t="shared" si="15"/>
        <v>16.564344650402308</v>
      </c>
      <c r="AG28" s="9">
        <f t="shared" si="28"/>
        <v>5.1622717763089944E-2</v>
      </c>
      <c r="AH28" s="9">
        <f t="shared" si="16"/>
        <v>6.8069249276743807E-2</v>
      </c>
      <c r="AI28" s="9">
        <f t="shared" si="17"/>
        <v>5.2694844141221504E-2</v>
      </c>
      <c r="AJ28" s="9">
        <f t="shared" si="18"/>
        <v>5.245209857399185E-2</v>
      </c>
      <c r="AK28">
        <f t="shared" si="29"/>
        <v>-0.44950559692769126</v>
      </c>
      <c r="AL28" s="12">
        <f t="shared" si="19"/>
        <v>4.5207944030723075</v>
      </c>
      <c r="AM28" s="9">
        <f t="shared" si="5"/>
        <v>0.1209232637991548</v>
      </c>
      <c r="AN28">
        <f t="shared" si="6"/>
        <v>8.5839744235646922</v>
      </c>
      <c r="AO28" s="1">
        <f t="shared" si="7"/>
        <v>4.5207944030723075</v>
      </c>
      <c r="AY28">
        <f t="shared" si="8"/>
        <v>2.0500000000000007</v>
      </c>
      <c r="AZ28" s="7">
        <f t="shared" si="1"/>
        <v>42.285286342184975</v>
      </c>
    </row>
    <row r="29" spans="1:52" x14ac:dyDescent="0.25">
      <c r="A29">
        <f t="shared" si="20"/>
        <v>19</v>
      </c>
      <c r="B29">
        <f t="shared" si="30"/>
        <v>19</v>
      </c>
      <c r="C29" s="7">
        <f t="shared" si="21"/>
        <v>25</v>
      </c>
      <c r="D29" s="9">
        <f t="shared" si="22"/>
        <v>0.17681688632606973</v>
      </c>
      <c r="E29" s="9">
        <f t="shared" si="23"/>
        <v>0.21561575002842753</v>
      </c>
      <c r="F29" s="9">
        <f t="shared" si="24"/>
        <v>0.17992160659946765</v>
      </c>
      <c r="G29" s="9">
        <f t="shared" si="25"/>
        <v>0.17943670451836541</v>
      </c>
      <c r="H29">
        <f t="shared" si="26"/>
        <v>1.4220046466209022</v>
      </c>
      <c r="I29" s="12">
        <f t="shared" si="27"/>
        <v>5.8597212929701756</v>
      </c>
      <c r="J29" s="9">
        <f t="shared" si="9"/>
        <v>0.24039683568783998</v>
      </c>
      <c r="K29">
        <f t="shared" si="10"/>
        <v>8.6710517259851745</v>
      </c>
      <c r="L29" s="1">
        <f t="shared" si="11"/>
        <v>5.8597212929701756</v>
      </c>
      <c r="M29" s="1"/>
      <c r="O29" s="9">
        <f t="shared" si="2"/>
        <v>8.4835852085116414</v>
      </c>
      <c r="P29">
        <f t="shared" si="12"/>
        <v>8.4835852085116414</v>
      </c>
      <c r="Q29">
        <f t="shared" si="3"/>
        <v>2.0394270394143628</v>
      </c>
      <c r="R29" s="10">
        <f t="shared" si="13"/>
        <v>10.795628422750154</v>
      </c>
      <c r="S29" s="11">
        <f t="shared" si="14"/>
        <v>6.0271903088154248</v>
      </c>
      <c r="W29" s="11"/>
      <c r="AE29">
        <f t="shared" si="4"/>
        <v>20</v>
      </c>
      <c r="AF29" s="7">
        <f t="shared" si="15"/>
        <v>15.000000000000002</v>
      </c>
      <c r="AG29" s="9">
        <f t="shared" si="28"/>
        <v>4.6287192178057046E-2</v>
      </c>
      <c r="AH29" s="9">
        <f t="shared" si="16"/>
        <v>5.9794657312396839E-2</v>
      </c>
      <c r="AI29" s="9">
        <f t="shared" si="17"/>
        <v>4.7109782044800888E-2</v>
      </c>
      <c r="AJ29" s="9">
        <f t="shared" si="18"/>
        <v>4.6934964800312576E-2</v>
      </c>
      <c r="AK29">
        <f t="shared" si="29"/>
        <v>-0.39833375764556378</v>
      </c>
      <c r="AL29" s="12">
        <f t="shared" si="19"/>
        <v>4.5719662423544349</v>
      </c>
      <c r="AM29" s="9">
        <f t="shared" si="5"/>
        <v>0.10323548928784</v>
      </c>
      <c r="AN29">
        <f t="shared" si="6"/>
        <v>8.518667695556875</v>
      </c>
      <c r="AO29" s="1">
        <f t="shared" si="7"/>
        <v>4.5719662423544349</v>
      </c>
      <c r="AY29">
        <f t="shared" si="8"/>
        <v>2.1500000000000008</v>
      </c>
      <c r="AZ29" s="7">
        <f t="shared" si="1"/>
        <v>42.566501714897456</v>
      </c>
    </row>
    <row r="30" spans="1:52" x14ac:dyDescent="0.25">
      <c r="A30">
        <f t="shared" si="20"/>
        <v>20</v>
      </c>
      <c r="B30">
        <f t="shared" si="30"/>
        <v>20</v>
      </c>
      <c r="C30" s="7">
        <f t="shared" si="21"/>
        <v>25</v>
      </c>
      <c r="D30" s="9">
        <f t="shared" si="22"/>
        <v>0.18203153130783342</v>
      </c>
      <c r="E30" s="9">
        <f t="shared" si="23"/>
        <v>0.21612120115762964</v>
      </c>
      <c r="F30" s="9">
        <f t="shared" si="24"/>
        <v>0.18437288361017862</v>
      </c>
      <c r="G30" s="9">
        <f t="shared" si="25"/>
        <v>0.18405717778762354</v>
      </c>
      <c r="H30">
        <f t="shared" si="26"/>
        <v>1.6165174597260812</v>
      </c>
      <c r="I30" s="12">
        <f t="shared" si="27"/>
        <v>6.0542341060753548</v>
      </c>
      <c r="J30" s="9">
        <f t="shared" si="9"/>
        <v>0.24039683568783998</v>
      </c>
      <c r="K30">
        <f t="shared" si="10"/>
        <v>8.6710517259851745</v>
      </c>
      <c r="L30" s="1">
        <f t="shared" si="11"/>
        <v>6.0542341060753548</v>
      </c>
      <c r="M30" s="1"/>
      <c r="O30" s="9">
        <f t="shared" si="2"/>
        <v>8.4835852085116414</v>
      </c>
      <c r="P30">
        <f t="shared" si="12"/>
        <v>8.4835852085116414</v>
      </c>
      <c r="Q30">
        <f t="shared" si="3"/>
        <v>2.0394270394143628</v>
      </c>
      <c r="R30" s="10">
        <f t="shared" si="13"/>
        <v>11.737519193246891</v>
      </c>
      <c r="S30" s="11">
        <f t="shared" si="14"/>
        <v>6.2357152315672133</v>
      </c>
      <c r="W30" s="11"/>
      <c r="AE30">
        <f t="shared" si="4"/>
        <v>21</v>
      </c>
      <c r="AF30" s="7">
        <f t="shared" si="15"/>
        <v>13.435655349597692</v>
      </c>
      <c r="AG30" s="9">
        <f t="shared" si="28"/>
        <v>4.0669860859347436E-2</v>
      </c>
      <c r="AH30" s="9">
        <f t="shared" si="16"/>
        <v>5.1326147609278519E-2</v>
      </c>
      <c r="AI30" s="9">
        <f t="shared" si="17"/>
        <v>4.1274699418932831E-2</v>
      </c>
      <c r="AJ30" s="9">
        <f t="shared" si="18"/>
        <v>4.1156104873412411E-2</v>
      </c>
      <c r="AK30">
        <f t="shared" si="29"/>
        <v>-0.35382914768070001</v>
      </c>
      <c r="AL30" s="12">
        <f t="shared" si="19"/>
        <v>4.6164708523192983</v>
      </c>
      <c r="AM30" s="9">
        <f t="shared" si="5"/>
        <v>8.6945589614619276E-2</v>
      </c>
      <c r="AN30">
        <f t="shared" si="6"/>
        <v>8.408459963280162</v>
      </c>
      <c r="AO30" s="1">
        <f t="shared" si="7"/>
        <v>4.6164708523192983</v>
      </c>
      <c r="AY30">
        <f t="shared" si="8"/>
        <v>2.2500000000000009</v>
      </c>
      <c r="AZ30" s="7">
        <f t="shared" si="1"/>
        <v>42.778390130712481</v>
      </c>
    </row>
    <row r="31" spans="1:52" x14ac:dyDescent="0.25">
      <c r="A31">
        <f t="shared" si="20"/>
        <v>21</v>
      </c>
      <c r="B31">
        <f t="shared" si="30"/>
        <v>21</v>
      </c>
      <c r="C31" s="7">
        <f t="shared" si="21"/>
        <v>25</v>
      </c>
      <c r="D31" s="9">
        <f t="shared" si="22"/>
        <v>0.18591815507654416</v>
      </c>
      <c r="E31" s="9">
        <f t="shared" si="23"/>
        <v>0.21506560299704244</v>
      </c>
      <c r="F31" s="9">
        <f t="shared" si="24"/>
        <v>0.18742110974499918</v>
      </c>
      <c r="G31" s="9">
        <f t="shared" si="25"/>
        <v>0.18725440945194835</v>
      </c>
      <c r="H31">
        <f t="shared" si="26"/>
        <v>1.8128751247281771</v>
      </c>
      <c r="I31" s="12">
        <f t="shared" si="27"/>
        <v>6.2505917710774508</v>
      </c>
      <c r="J31" s="9">
        <f t="shared" si="9"/>
        <v>0.24039683568783998</v>
      </c>
      <c r="K31">
        <f t="shared" si="10"/>
        <v>8.6710517259851745</v>
      </c>
      <c r="L31" s="1">
        <f t="shared" si="11"/>
        <v>6.2505917710774508</v>
      </c>
      <c r="M31" s="1"/>
      <c r="O31" s="9">
        <f t="shared" si="2"/>
        <v>8.4835852085116414</v>
      </c>
      <c r="P31">
        <f t="shared" si="12"/>
        <v>8.4835852085116414</v>
      </c>
      <c r="Q31">
        <f t="shared" si="3"/>
        <v>2.0394270394143628</v>
      </c>
      <c r="R31" s="10">
        <f t="shared" si="13"/>
        <v>12.691249981335865</v>
      </c>
      <c r="S31" s="11">
        <f t="shared" si="14"/>
        <v>6.4426747659049894</v>
      </c>
      <c r="W31" s="11"/>
      <c r="AE31">
        <f t="shared" si="4"/>
        <v>22</v>
      </c>
      <c r="AF31" s="7">
        <f t="shared" si="15"/>
        <v>11.909830056250527</v>
      </c>
      <c r="AG31" s="9">
        <f t="shared" si="28"/>
        <v>3.5052378845977998E-2</v>
      </c>
      <c r="AH31" s="9">
        <f t="shared" si="16"/>
        <v>4.3149292293105608E-2</v>
      </c>
      <c r="AI31" s="9">
        <f t="shared" si="17"/>
        <v>3.5479668792109814E-2</v>
      </c>
      <c r="AJ31" s="9">
        <f t="shared" si="18"/>
        <v>3.5403662100454064E-2</v>
      </c>
      <c r="AK31">
        <f t="shared" si="29"/>
        <v>-0.31587682049455618</v>
      </c>
      <c r="AL31" s="12">
        <f t="shared" si="19"/>
        <v>4.654423179505442</v>
      </c>
      <c r="AM31" s="9">
        <f t="shared" si="5"/>
        <v>7.2403469467062415E-2</v>
      </c>
      <c r="AN31">
        <f t="shared" si="6"/>
        <v>8.2308304972828346</v>
      </c>
      <c r="AO31" s="1">
        <f t="shared" si="7"/>
        <v>4.654423179505442</v>
      </c>
      <c r="AY31">
        <f t="shared" si="8"/>
        <v>2.350000000000001</v>
      </c>
      <c r="AZ31" s="7">
        <f t="shared" si="1"/>
        <v>42.920115362855441</v>
      </c>
    </row>
    <row r="32" spans="1:52" x14ac:dyDescent="0.25">
      <c r="A32">
        <f t="shared" si="20"/>
        <v>22</v>
      </c>
      <c r="B32">
        <f t="shared" si="30"/>
        <v>22</v>
      </c>
      <c r="C32" s="7">
        <f t="shared" si="21"/>
        <v>25</v>
      </c>
      <c r="D32" s="9">
        <f t="shared" si="22"/>
        <v>0.1883022258128286</v>
      </c>
      <c r="E32" s="9">
        <f t="shared" si="23"/>
        <v>0.21254981744634846</v>
      </c>
      <c r="F32" s="9">
        <f t="shared" si="24"/>
        <v>0.18891464685219075</v>
      </c>
      <c r="G32" s="9">
        <f t="shared" si="25"/>
        <v>0.18887079573525242</v>
      </c>
      <c r="H32">
        <f t="shared" si="26"/>
        <v>2.0095587830857036</v>
      </c>
      <c r="I32" s="12">
        <f t="shared" si="27"/>
        <v>6.4472754294349777</v>
      </c>
      <c r="J32" s="9">
        <f t="shared" si="9"/>
        <v>0.24039683568783998</v>
      </c>
      <c r="K32">
        <f t="shared" si="10"/>
        <v>8.6710517259851745</v>
      </c>
      <c r="L32" s="1">
        <f t="shared" si="11"/>
        <v>6.4472754294349777</v>
      </c>
      <c r="M32" s="1"/>
      <c r="O32" s="9">
        <f t="shared" si="2"/>
        <v>8.4835852085116414</v>
      </c>
      <c r="P32">
        <f t="shared" si="12"/>
        <v>8.4835852085116414</v>
      </c>
      <c r="Q32">
        <f t="shared" si="3"/>
        <v>2.0394270394143628</v>
      </c>
      <c r="R32" s="10">
        <f t="shared" si="13"/>
        <v>13.654502846031187</v>
      </c>
      <c r="S32" s="11">
        <f t="shared" si="14"/>
        <v>6.646560234419292</v>
      </c>
      <c r="W32" s="11"/>
      <c r="AE32">
        <f t="shared" si="4"/>
        <v>23</v>
      </c>
      <c r="AF32" s="7">
        <f t="shared" si="15"/>
        <v>10.460095002604533</v>
      </c>
      <c r="AG32" s="9">
        <f t="shared" si="28"/>
        <v>2.9677021413733105E-2</v>
      </c>
      <c r="AH32" s="9">
        <f t="shared" si="16"/>
        <v>3.5620654192120862E-2</v>
      </c>
      <c r="AI32" s="9">
        <f t="shared" si="17"/>
        <v>2.9967608037696627E-2</v>
      </c>
      <c r="AJ32" s="9">
        <f t="shared" si="18"/>
        <v>2.9921476070844756E-2</v>
      </c>
      <c r="AK32">
        <f t="shared" si="29"/>
        <v>-0.28408098350385402</v>
      </c>
      <c r="AL32" s="12">
        <f t="shared" si="19"/>
        <v>4.6862190164961444</v>
      </c>
      <c r="AM32" s="9">
        <f t="shared" si="5"/>
        <v>5.9818596458453444E-2</v>
      </c>
      <c r="AN32">
        <f t="shared" si="6"/>
        <v>7.9630177175192314</v>
      </c>
      <c r="AO32" s="1">
        <f t="shared" si="7"/>
        <v>4.6862190164961444</v>
      </c>
      <c r="AY32">
        <f t="shared" si="8"/>
        <v>2.4500000000000011</v>
      </c>
      <c r="AZ32" s="7">
        <f t="shared" si="1"/>
        <v>42.991118086583171</v>
      </c>
    </row>
    <row r="33" spans="1:52" x14ac:dyDescent="0.25">
      <c r="A33">
        <f t="shared" si="20"/>
        <v>23</v>
      </c>
      <c r="B33">
        <f t="shared" si="30"/>
        <v>23</v>
      </c>
      <c r="C33" s="7">
        <f t="shared" si="21"/>
        <v>25</v>
      </c>
      <c r="D33" s="9">
        <f t="shared" si="22"/>
        <v>0.18904490532304019</v>
      </c>
      <c r="E33" s="9">
        <f t="shared" si="23"/>
        <v>0.20862710916632468</v>
      </c>
      <c r="F33" s="9">
        <f t="shared" si="24"/>
        <v>0.18873294110675182</v>
      </c>
      <c r="G33" s="9">
        <f t="shared" si="25"/>
        <v>0.18878454566509539</v>
      </c>
      <c r="H33">
        <f t="shared" si="26"/>
        <v>2.2049837083414183</v>
      </c>
      <c r="I33" s="12">
        <f t="shared" si="27"/>
        <v>6.6427003546906924</v>
      </c>
      <c r="J33" s="9">
        <f t="shared" si="9"/>
        <v>0.24039683568783998</v>
      </c>
      <c r="K33">
        <f t="shared" si="10"/>
        <v>8.6710517259851745</v>
      </c>
      <c r="L33" s="1">
        <f t="shared" si="11"/>
        <v>6.6427003546906924</v>
      </c>
      <c r="M33" s="1"/>
      <c r="O33" s="9">
        <f t="shared" si="2"/>
        <v>8.4835852085116414</v>
      </c>
      <c r="P33">
        <f t="shared" si="12"/>
        <v>8.4835852085116414</v>
      </c>
      <c r="Q33">
        <f t="shared" si="3"/>
        <v>2.0394270394143628</v>
      </c>
      <c r="R33" s="10">
        <f t="shared" si="13"/>
        <v>14.625378271003484</v>
      </c>
      <c r="S33" s="11">
        <f t="shared" si="14"/>
        <v>6.8458283482683635</v>
      </c>
      <c r="W33" s="11"/>
      <c r="AE33">
        <f t="shared" si="4"/>
        <v>24</v>
      </c>
      <c r="AF33" s="7">
        <f t="shared" si="15"/>
        <v>9.12214747707527</v>
      </c>
      <c r="AG33" s="9">
        <f t="shared" si="28"/>
        <v>2.4719565450841231E-2</v>
      </c>
      <c r="AH33" s="9">
        <f t="shared" si="16"/>
        <v>2.8946773824103062E-2</v>
      </c>
      <c r="AI33" s="9">
        <f t="shared" si="17"/>
        <v>2.4909643853540338E-2</v>
      </c>
      <c r="AJ33" s="9">
        <f t="shared" si="18"/>
        <v>2.4883136282393973E-2</v>
      </c>
      <c r="AK33">
        <f t="shared" si="29"/>
        <v>-0.25786172732243368</v>
      </c>
      <c r="AL33" s="12">
        <f t="shared" si="19"/>
        <v>4.7124382726775647</v>
      </c>
      <c r="AM33" s="9">
        <f t="shared" si="5"/>
        <v>4.9269390091894599E-2</v>
      </c>
      <c r="AN33">
        <f t="shared" si="6"/>
        <v>7.5933825780411297</v>
      </c>
      <c r="AO33" s="1">
        <f t="shared" si="7"/>
        <v>4.7124382726775647</v>
      </c>
      <c r="AY33">
        <f t="shared" si="8"/>
        <v>2.5500000000000012</v>
      </c>
      <c r="AZ33" s="7">
        <f t="shared" si="1"/>
        <v>42.991118086583171</v>
      </c>
    </row>
    <row r="34" spans="1:52" x14ac:dyDescent="0.25">
      <c r="A34">
        <f t="shared" si="20"/>
        <v>24</v>
      </c>
      <c r="B34">
        <f t="shared" si="30"/>
        <v>24</v>
      </c>
      <c r="C34" s="7">
        <f t="shared" si="21"/>
        <v>25</v>
      </c>
      <c r="D34" s="9">
        <f t="shared" si="22"/>
        <v>0.18804022604006604</v>
      </c>
      <c r="E34" s="9">
        <f t="shared" si="23"/>
        <v>0.20330720540380237</v>
      </c>
      <c r="F34" s="9">
        <f t="shared" si="24"/>
        <v>0.18678526236875581</v>
      </c>
      <c r="G34" s="9">
        <f t="shared" si="25"/>
        <v>0.18690675973577719</v>
      </c>
      <c r="H34">
        <f t="shared" si="26"/>
        <v>2.397505695228245</v>
      </c>
      <c r="I34" s="12">
        <f t="shared" si="27"/>
        <v>6.8352223415775191</v>
      </c>
      <c r="J34" s="9">
        <f t="shared" si="9"/>
        <v>0.24039683568783998</v>
      </c>
      <c r="K34">
        <f t="shared" si="10"/>
        <v>8.6710517259851745</v>
      </c>
      <c r="L34" s="1">
        <f t="shared" si="11"/>
        <v>6.8352223415775191</v>
      </c>
      <c r="M34" s="1"/>
      <c r="O34" s="9">
        <f t="shared" si="2"/>
        <v>8.4835852085116414</v>
      </c>
      <c r="P34">
        <f t="shared" si="12"/>
        <v>8.4835852085116414</v>
      </c>
      <c r="Q34">
        <f t="shared" si="3"/>
        <v>2.0394270394143628</v>
      </c>
      <c r="R34" s="10">
        <f t="shared" si="13"/>
        <v>15.602333083295688</v>
      </c>
      <c r="S34" s="11">
        <f t="shared" si="14"/>
        <v>7.0389011874919989</v>
      </c>
      <c r="W34" s="11"/>
      <c r="AE34">
        <f t="shared" si="4"/>
        <v>25</v>
      </c>
      <c r="AF34" s="7">
        <f t="shared" si="15"/>
        <v>7.9289321881345254</v>
      </c>
      <c r="AG34" s="9">
        <f t="shared" si="28"/>
        <v>2.0271593033170401E-2</v>
      </c>
      <c r="AH34" s="9">
        <f t="shared" si="16"/>
        <v>2.3187160912577449E-2</v>
      </c>
      <c r="AI34" s="9">
        <f t="shared" si="17"/>
        <v>2.0390130992359309E-2</v>
      </c>
      <c r="AJ34" s="9">
        <f t="shared" si="18"/>
        <v>2.037584023361149E-2</v>
      </c>
      <c r="AK34">
        <f t="shared" si="29"/>
        <v>-0.2365613911429911</v>
      </c>
      <c r="AL34" s="12">
        <f t="shared" si="19"/>
        <v>4.7337386088570073</v>
      </c>
      <c r="AM34" s="9">
        <f t="shared" si="5"/>
        <v>4.0723947909191927E-2</v>
      </c>
      <c r="AN34">
        <f t="shared" si="6"/>
        <v>7.1355419664801829</v>
      </c>
      <c r="AO34" s="1">
        <f t="shared" si="7"/>
        <v>4.7337386088570073</v>
      </c>
      <c r="AY34">
        <f t="shared" si="8"/>
        <v>2.6500000000000012</v>
      </c>
      <c r="AZ34" s="7">
        <f t="shared" si="1"/>
        <v>42.920115362855441</v>
      </c>
    </row>
    <row r="35" spans="1:52" x14ac:dyDescent="0.25">
      <c r="A35">
        <f t="shared" si="20"/>
        <v>25</v>
      </c>
      <c r="B35">
        <f t="shared" si="30"/>
        <v>25</v>
      </c>
      <c r="C35" s="7">
        <f t="shared" si="21"/>
        <v>25</v>
      </c>
      <c r="D35" s="9">
        <f t="shared" si="22"/>
        <v>0.18521387945365678</v>
      </c>
      <c r="E35" s="9">
        <f t="shared" si="23"/>
        <v>0.19657268033927555</v>
      </c>
      <c r="F35" s="9">
        <f t="shared" si="24"/>
        <v>0.18301255607016501</v>
      </c>
      <c r="G35" s="9">
        <f t="shared" si="25"/>
        <v>0.18318170258191782</v>
      </c>
      <c r="H35">
        <f t="shared" si="26"/>
        <v>2.585433371037321</v>
      </c>
      <c r="I35" s="12">
        <f t="shared" si="27"/>
        <v>7.0231500173865946</v>
      </c>
      <c r="J35" s="9">
        <f t="shared" si="9"/>
        <v>0.24039683568783998</v>
      </c>
      <c r="K35">
        <f t="shared" si="10"/>
        <v>8.6710517259851745</v>
      </c>
      <c r="L35" s="1">
        <f t="shared" si="11"/>
        <v>7.0231500173865946</v>
      </c>
      <c r="M35" s="1"/>
      <c r="O35" s="9">
        <f t="shared" si="2"/>
        <v>8.4835852085116414</v>
      </c>
      <c r="P35">
        <f t="shared" si="12"/>
        <v>8.4835852085116414</v>
      </c>
      <c r="Q35">
        <f t="shared" si="3"/>
        <v>2.0394270394143628</v>
      </c>
      <c r="R35" s="10">
        <f t="shared" si="13"/>
        <v>16.58412219759466</v>
      </c>
      <c r="S35" s="11">
        <f t="shared" si="14"/>
        <v>7.224185161059788</v>
      </c>
      <c r="W35" s="11"/>
      <c r="AE35">
        <f t="shared" si="4"/>
        <v>26</v>
      </c>
      <c r="AF35" s="7">
        <f t="shared" si="15"/>
        <v>6.9098300562505273</v>
      </c>
      <c r="AG35" s="9">
        <f t="shared" si="28"/>
        <v>1.6337928762180983E-2</v>
      </c>
      <c r="AH35" s="9">
        <f t="shared" si="16"/>
        <v>1.8279399242431302E-2</v>
      </c>
      <c r="AI35" s="9">
        <f t="shared" si="17"/>
        <v>1.6406412268021267E-2</v>
      </c>
      <c r="AJ35" s="9">
        <f t="shared" si="18"/>
        <v>1.6399404454661409E-2</v>
      </c>
      <c r="AK35">
        <f t="shared" si="29"/>
        <v>-0.21954323177003318</v>
      </c>
      <c r="AL35" s="12">
        <f t="shared" si="19"/>
        <v>4.750756768229965</v>
      </c>
      <c r="AM35" s="9">
        <f t="shared" si="5"/>
        <v>3.4069380643405305E-2</v>
      </c>
      <c r="AN35">
        <f t="shared" si="6"/>
        <v>6.6345981612531997</v>
      </c>
      <c r="AO35" s="1">
        <f t="shared" si="7"/>
        <v>4.750756768229965</v>
      </c>
      <c r="AY35">
        <f t="shared" si="8"/>
        <v>2.7500000000000013</v>
      </c>
      <c r="AZ35" s="7">
        <f t="shared" si="1"/>
        <v>42.778390130712481</v>
      </c>
    </row>
    <row r="36" spans="1:52" x14ac:dyDescent="0.25">
      <c r="A36">
        <f t="shared" si="20"/>
        <v>26</v>
      </c>
      <c r="B36">
        <f t="shared" si="30"/>
        <v>26</v>
      </c>
      <c r="C36" s="7">
        <f t="shared" si="21"/>
        <v>25</v>
      </c>
      <c r="D36" s="9">
        <f t="shared" si="22"/>
        <v>0.18052657095744015</v>
      </c>
      <c r="E36" s="9">
        <f t="shared" si="23"/>
        <v>0.18840295506313379</v>
      </c>
      <c r="F36" s="9">
        <f t="shared" si="24"/>
        <v>0.17739438457963244</v>
      </c>
      <c r="G36" s="9">
        <f t="shared" si="25"/>
        <v>0.1775926013051666</v>
      </c>
      <c r="H36">
        <f t="shared" si="26"/>
        <v>2.767052346295344</v>
      </c>
      <c r="I36" s="12">
        <f t="shared" si="27"/>
        <v>7.2047689926446177</v>
      </c>
      <c r="J36" s="9">
        <f t="shared" si="9"/>
        <v>0.24039683568783998</v>
      </c>
      <c r="K36">
        <f t="shared" si="10"/>
        <v>8.6710517259851745</v>
      </c>
      <c r="L36" s="1">
        <f t="shared" si="11"/>
        <v>7.2047689926446177</v>
      </c>
      <c r="M36" s="1"/>
      <c r="O36" s="9">
        <f t="shared" si="2"/>
        <v>8.4835852085116414</v>
      </c>
      <c r="P36">
        <f t="shared" si="12"/>
        <v>8.4835852085116414</v>
      </c>
      <c r="Q36">
        <f t="shared" si="3"/>
        <v>2.0394270394143628</v>
      </c>
      <c r="R36" s="10">
        <f t="shared" si="13"/>
        <v>17.56974648937388</v>
      </c>
      <c r="S36" s="11">
        <f t="shared" si="14"/>
        <v>7.4001128572780583</v>
      </c>
      <c r="W36" s="11"/>
      <c r="AE36">
        <f t="shared" si="4"/>
        <v>27</v>
      </c>
      <c r="AF36" s="7">
        <f t="shared" si="15"/>
        <v>6.0899347581163212</v>
      </c>
      <c r="AG36" s="9">
        <f t="shared" si="28"/>
        <v>1.2865982200419686E-2</v>
      </c>
      <c r="AH36" s="9">
        <f t="shared" si="16"/>
        <v>1.4097883978185243E-2</v>
      </c>
      <c r="AI36" s="9">
        <f t="shared" si="17"/>
        <v>1.2899927031934193E-2</v>
      </c>
      <c r="AJ36" s="9">
        <f t="shared" si="18"/>
        <v>1.2897050572730143E-2</v>
      </c>
      <c r="AK36">
        <f t="shared" si="29"/>
        <v>-0.20625012263780174</v>
      </c>
      <c r="AL36" s="12">
        <f t="shared" si="19"/>
        <v>4.7640498773621962</v>
      </c>
      <c r="AM36" s="9">
        <f t="shared" si="5"/>
        <v>2.9146239411685926E-2</v>
      </c>
      <c r="AN36">
        <f t="shared" si="6"/>
        <v>6.1567352290577606</v>
      </c>
      <c r="AO36" s="1">
        <f t="shared" si="7"/>
        <v>4.7640498773621962</v>
      </c>
      <c r="AY36">
        <f t="shared" si="8"/>
        <v>2.8500000000000014</v>
      </c>
      <c r="AZ36" s="7">
        <f t="shared" si="1"/>
        <v>42.566501714897448</v>
      </c>
    </row>
    <row r="37" spans="1:52" x14ac:dyDescent="0.25">
      <c r="A37">
        <f t="shared" si="20"/>
        <v>27</v>
      </c>
      <c r="B37">
        <f t="shared" si="30"/>
        <v>27</v>
      </c>
      <c r="C37" s="7">
        <f t="shared" si="21"/>
        <v>25</v>
      </c>
      <c r="D37" s="9">
        <f t="shared" si="22"/>
        <v>0.17398330273958212</v>
      </c>
      <c r="E37" s="9">
        <f t="shared" si="23"/>
        <v>0.17880226320466047</v>
      </c>
      <c r="F37" s="9">
        <f t="shared" si="24"/>
        <v>0.1699612077021142</v>
      </c>
      <c r="G37" s="9">
        <f t="shared" si="25"/>
        <v>0.1701732807195222</v>
      </c>
      <c r="H37">
        <f t="shared" si="26"/>
        <v>2.9406662671741195</v>
      </c>
      <c r="I37" s="12">
        <f t="shared" si="27"/>
        <v>7.3783829135233931</v>
      </c>
      <c r="J37" s="9">
        <f t="shared" si="9"/>
        <v>0.24039683568783998</v>
      </c>
      <c r="K37">
        <f t="shared" si="10"/>
        <v>8.6710517259851745</v>
      </c>
      <c r="L37" s="1">
        <f t="shared" si="11"/>
        <v>7.3783829135233931</v>
      </c>
      <c r="M37" s="1"/>
      <c r="O37" s="9">
        <f t="shared" si="2"/>
        <v>8.4835852085116414</v>
      </c>
      <c r="P37">
        <f t="shared" si="12"/>
        <v>8.4835852085116414</v>
      </c>
      <c r="Q37">
        <f t="shared" si="3"/>
        <v>2.0394270394143628</v>
      </c>
      <c r="R37" s="10">
        <f t="shared" si="13"/>
        <v>18.558407648771329</v>
      </c>
      <c r="S37" s="11">
        <f t="shared" si="14"/>
        <v>7.5652082318480884</v>
      </c>
      <c r="W37" s="11"/>
      <c r="AE37">
        <f t="shared" si="4"/>
        <v>28</v>
      </c>
      <c r="AF37" s="7">
        <f t="shared" si="15"/>
        <v>5.4894348370484654</v>
      </c>
      <c r="AG37" s="9">
        <f t="shared" si="28"/>
        <v>9.827502932960459E-3</v>
      </c>
      <c r="AH37" s="9">
        <f t="shared" si="16"/>
        <v>1.0559931431831714E-2</v>
      </c>
      <c r="AI37" s="9">
        <f t="shared" si="17"/>
        <v>9.8388760326142081E-3</v>
      </c>
      <c r="AJ37" s="9">
        <f t="shared" si="18"/>
        <v>9.8381050508617382E-3</v>
      </c>
      <c r="AK37">
        <f t="shared" si="29"/>
        <v>-0.19617291881901605</v>
      </c>
      <c r="AL37" s="12">
        <f t="shared" si="19"/>
        <v>4.7741270811809819</v>
      </c>
      <c r="AM37" s="9">
        <f t="shared" si="5"/>
        <v>2.578408936038051E-2</v>
      </c>
      <c r="AN37">
        <f t="shared" si="6"/>
        <v>5.767850722517581</v>
      </c>
      <c r="AO37" s="1">
        <f t="shared" si="7"/>
        <v>4.7741270811809819</v>
      </c>
      <c r="AY37">
        <f t="shared" si="8"/>
        <v>2.9500000000000015</v>
      </c>
      <c r="AZ37" s="7">
        <f t="shared" si="1"/>
        <v>42.285286342184975</v>
      </c>
    </row>
    <row r="38" spans="1:52" x14ac:dyDescent="0.25">
      <c r="A38">
        <f t="shared" si="20"/>
        <v>28</v>
      </c>
      <c r="B38">
        <f t="shared" si="30"/>
        <v>28</v>
      </c>
      <c r="C38" s="7">
        <f t="shared" si="21"/>
        <v>25</v>
      </c>
      <c r="D38" s="9">
        <f t="shared" si="22"/>
        <v>0.16564772646087275</v>
      </c>
      <c r="E38" s="9">
        <f t="shared" si="23"/>
        <v>0.16782788891795586</v>
      </c>
      <c r="F38" s="9">
        <f t="shared" si="24"/>
        <v>0.16080997872756295</v>
      </c>
      <c r="G38" s="9">
        <f t="shared" si="25"/>
        <v>0.16102352293043284</v>
      </c>
      <c r="H38">
        <f t="shared" si="26"/>
        <v>3.1046574312878432</v>
      </c>
      <c r="I38" s="12">
        <f t="shared" si="27"/>
        <v>7.5423740776371169</v>
      </c>
      <c r="J38" s="9">
        <f t="shared" si="9"/>
        <v>0.24039683568783998</v>
      </c>
      <c r="K38">
        <f t="shared" si="10"/>
        <v>8.6710517259851745</v>
      </c>
      <c r="L38" s="1">
        <f t="shared" si="11"/>
        <v>7.5423740776371169</v>
      </c>
      <c r="M38" s="1"/>
      <c r="O38" s="9">
        <f t="shared" si="2"/>
        <v>8.4835852085116414</v>
      </c>
      <c r="P38">
        <f t="shared" si="12"/>
        <v>8.4835852085116414</v>
      </c>
      <c r="Q38">
        <f t="shared" si="3"/>
        <v>2.0394270394143628</v>
      </c>
      <c r="R38" s="10">
        <f t="shared" si="13"/>
        <v>19.549469982254838</v>
      </c>
      <c r="S38" s="11">
        <f t="shared" si="14"/>
        <v>7.7181703637761361</v>
      </c>
      <c r="W38" s="11"/>
      <c r="AE38">
        <f t="shared" si="4"/>
        <v>29</v>
      </c>
      <c r="AF38" s="7">
        <f t="shared" si="15"/>
        <v>5.1231165940486232</v>
      </c>
      <c r="AG38" s="9">
        <f t="shared" si="28"/>
        <v>7.3256004996579164E-3</v>
      </c>
      <c r="AH38" s="9">
        <f t="shared" si="16"/>
        <v>7.737806061288174E-3</v>
      </c>
      <c r="AI38" s="9">
        <f t="shared" si="17"/>
        <v>7.3244329667417124E-3</v>
      </c>
      <c r="AJ38" s="9">
        <f t="shared" si="18"/>
        <v>7.3244986225011145E-3</v>
      </c>
      <c r="AK38">
        <f t="shared" si="29"/>
        <v>-0.18871048928931292</v>
      </c>
      <c r="AL38" s="12">
        <f t="shared" si="19"/>
        <v>4.7815895107106847</v>
      </c>
      <c r="AM38" s="9">
        <f t="shared" si="5"/>
        <v>2.383425594491979E-2</v>
      </c>
      <c r="AN38">
        <f t="shared" si="6"/>
        <v>5.516664881117153</v>
      </c>
      <c r="AO38" s="1">
        <f t="shared" si="7"/>
        <v>4.7815895107106847</v>
      </c>
      <c r="AY38">
        <f t="shared" si="8"/>
        <v>3.0500000000000016</v>
      </c>
      <c r="AZ38" s="7">
        <f t="shared" si="1"/>
        <v>41.935853841176055</v>
      </c>
    </row>
    <row r="39" spans="1:52" x14ac:dyDescent="0.25">
      <c r="A39">
        <f t="shared" si="20"/>
        <v>29</v>
      </c>
      <c r="B39">
        <f t="shared" si="30"/>
        <v>29</v>
      </c>
      <c r="C39" s="7">
        <f t="shared" si="21"/>
        <v>25</v>
      </c>
      <c r="D39" s="9">
        <f t="shared" si="22"/>
        <v>0.15565821133021354</v>
      </c>
      <c r="E39" s="9">
        <f t="shared" si="23"/>
        <v>0.15561397751371242</v>
      </c>
      <c r="F39" s="9">
        <f t="shared" si="24"/>
        <v>0.15011870092025567</v>
      </c>
      <c r="G39" s="9">
        <f t="shared" si="25"/>
        <v>0.150323664715554</v>
      </c>
      <c r="H39">
        <f t="shared" si="26"/>
        <v>3.2575653034401273</v>
      </c>
      <c r="I39" s="12">
        <f t="shared" si="27"/>
        <v>7.6952819497894005</v>
      </c>
      <c r="J39" s="9">
        <f t="shared" si="9"/>
        <v>0.24039683568783998</v>
      </c>
      <c r="K39">
        <f t="shared" si="10"/>
        <v>8.6710517259851745</v>
      </c>
      <c r="L39" s="1">
        <f t="shared" si="11"/>
        <v>7.6952819497894005</v>
      </c>
      <c r="M39" s="1"/>
      <c r="O39" s="9">
        <f t="shared" si="2"/>
        <v>8.4835852085116414</v>
      </c>
      <c r="P39">
        <f t="shared" si="12"/>
        <v>8.4835852085116414</v>
      </c>
      <c r="Q39">
        <f t="shared" si="3"/>
        <v>2.0394270394143628</v>
      </c>
      <c r="R39" s="10">
        <f t="shared" si="13"/>
        <v>20.542428642715208</v>
      </c>
      <c r="S39" s="11">
        <f t="shared" si="14"/>
        <v>7.8579649007679162</v>
      </c>
      <c r="W39" s="11"/>
      <c r="AE39">
        <f t="shared" si="4"/>
        <v>30</v>
      </c>
      <c r="AF39" s="7">
        <f t="shared" si="15"/>
        <v>5</v>
      </c>
      <c r="AG39" s="9">
        <f t="shared" si="28"/>
        <v>5.6196541928234733E-3</v>
      </c>
      <c r="AH39" s="9">
        <f t="shared" si="16"/>
        <v>5.8644283607437097E-3</v>
      </c>
      <c r="AI39" s="9">
        <f t="shared" si="17"/>
        <v>5.6134446975350839E-3</v>
      </c>
      <c r="AJ39" s="9">
        <f t="shared" si="18"/>
        <v>5.6137123126788705E-3</v>
      </c>
      <c r="AK39">
        <f t="shared" si="29"/>
        <v>-0.18301230385230294</v>
      </c>
      <c r="AL39" s="12">
        <f t="shared" si="19"/>
        <v>4.7872876961476951</v>
      </c>
      <c r="AM39" s="9">
        <f t="shared" si="5"/>
        <v>2.3196142887839995E-2</v>
      </c>
      <c r="AN39">
        <f t="shared" si="6"/>
        <v>5.4301786759741546</v>
      </c>
      <c r="AO39" s="1">
        <f t="shared" si="7"/>
        <v>4.7872876961476951</v>
      </c>
      <c r="AY39">
        <f t="shared" si="8"/>
        <v>3.1500000000000017</v>
      </c>
      <c r="AZ39" s="7">
        <f t="shared" si="1"/>
        <v>41.519583262311656</v>
      </c>
    </row>
    <row r="40" spans="1:52" x14ac:dyDescent="0.25">
      <c r="A40">
        <f t="shared" si="20"/>
        <v>30</v>
      </c>
      <c r="B40">
        <f t="shared" si="30"/>
        <v>30</v>
      </c>
      <c r="C40" s="7">
        <f t="shared" si="21"/>
        <v>25</v>
      </c>
      <c r="D40" s="9">
        <f t="shared" si="22"/>
        <v>0.14424011601562756</v>
      </c>
      <c r="E40" s="9">
        <f t="shared" si="23"/>
        <v>0.14238521719951017</v>
      </c>
      <c r="F40" s="9">
        <f t="shared" si="24"/>
        <v>0.13815401031149632</v>
      </c>
      <c r="G40" s="9">
        <f t="shared" si="25"/>
        <v>0.13834237300341123</v>
      </c>
      <c r="H40">
        <f t="shared" si="26"/>
        <v>3.3981754607803025</v>
      </c>
      <c r="I40" s="12">
        <f t="shared" si="27"/>
        <v>7.8358921071295757</v>
      </c>
      <c r="J40" s="9">
        <f t="shared" si="9"/>
        <v>0.24039683568783998</v>
      </c>
      <c r="K40">
        <f t="shared" si="10"/>
        <v>8.6710517259851745</v>
      </c>
      <c r="L40" s="1">
        <f t="shared" si="11"/>
        <v>7.8358921071295757</v>
      </c>
      <c r="M40" s="1"/>
      <c r="O40" s="9">
        <f t="shared" si="2"/>
        <v>8.4835852085116414</v>
      </c>
      <c r="P40">
        <f t="shared" si="12"/>
        <v>8.4835852085116414</v>
      </c>
      <c r="Q40">
        <f t="shared" si="3"/>
        <v>2.0394270394143628</v>
      </c>
      <c r="R40" s="10">
        <f t="shared" si="13"/>
        <v>21.536883543533882</v>
      </c>
      <c r="S40" s="11">
        <f t="shared" si="14"/>
        <v>7.9839072733591845</v>
      </c>
      <c r="W40" s="11"/>
      <c r="AE40">
        <f t="shared" si="4"/>
        <v>31</v>
      </c>
      <c r="AF40" s="7">
        <f t="shared" si="15"/>
        <v>5.1231165940486214</v>
      </c>
      <c r="AG40" s="9">
        <f t="shared" si="28"/>
        <v>4.9982531619153243E-3</v>
      </c>
      <c r="AH40" s="9">
        <f t="shared" si="16"/>
        <v>5.1957244766719759E-3</v>
      </c>
      <c r="AI40" s="9">
        <f t="shared" si="17"/>
        <v>4.9909036842291157E-3</v>
      </c>
      <c r="AJ40" s="9">
        <f t="shared" si="18"/>
        <v>4.9911948608206691E-3</v>
      </c>
      <c r="AK40">
        <f t="shared" si="29"/>
        <v>-0.17795185312821324</v>
      </c>
      <c r="AL40" s="12">
        <f t="shared" si="19"/>
        <v>4.7923481468717846</v>
      </c>
      <c r="AM40" s="9">
        <f t="shared" si="5"/>
        <v>2.383425594491979E-2</v>
      </c>
      <c r="AN40">
        <f t="shared" si="6"/>
        <v>5.5166648811171513</v>
      </c>
      <c r="AO40" s="1">
        <f t="shared" si="7"/>
        <v>4.7923481468717846</v>
      </c>
      <c r="AY40">
        <f t="shared" si="8"/>
        <v>3.2500000000000018</v>
      </c>
      <c r="AZ40" s="7">
        <f t="shared" si="1"/>
        <v>41.03811743539061</v>
      </c>
    </row>
    <row r="41" spans="1:52" x14ac:dyDescent="0.25">
      <c r="A41">
        <f t="shared" si="20"/>
        <v>31</v>
      </c>
      <c r="B41">
        <f t="shared" si="30"/>
        <v>31</v>
      </c>
      <c r="C41" s="7">
        <f t="shared" si="21"/>
        <v>25</v>
      </c>
      <c r="D41" s="9">
        <f t="shared" si="22"/>
        <v>0.13170788072766368</v>
      </c>
      <c r="E41" s="9">
        <f t="shared" si="23"/>
        <v>0.12845502469321129</v>
      </c>
      <c r="F41" s="9">
        <f t="shared" si="24"/>
        <v>0.12526602858557456</v>
      </c>
      <c r="G41" s="9">
        <f t="shared" si="25"/>
        <v>0.12543172922381574</v>
      </c>
      <c r="H41">
        <f t="shared" si="26"/>
        <v>3.5256057468651445</v>
      </c>
      <c r="I41" s="12">
        <f t="shared" si="27"/>
        <v>7.9633223932144173</v>
      </c>
      <c r="J41" s="9">
        <f t="shared" si="9"/>
        <v>0.24039683568783998</v>
      </c>
      <c r="K41">
        <f t="shared" si="10"/>
        <v>8.6710517259851745</v>
      </c>
      <c r="L41" s="1">
        <f t="shared" si="11"/>
        <v>7.9633223932144173</v>
      </c>
      <c r="M41" s="1"/>
      <c r="O41" s="9">
        <f t="shared" si="2"/>
        <v>8.4835852085116414</v>
      </c>
      <c r="P41">
        <f t="shared" si="12"/>
        <v>8.4835852085116414</v>
      </c>
      <c r="Q41">
        <f t="shared" si="3"/>
        <v>2.0394270394143628</v>
      </c>
      <c r="R41" s="10">
        <f t="shared" si="13"/>
        <v>22.532518147452009</v>
      </c>
      <c r="S41" s="11">
        <f t="shared" si="14"/>
        <v>8.0957202556620054</v>
      </c>
      <c r="W41" s="11"/>
      <c r="AE41">
        <f t="shared" si="4"/>
        <v>32</v>
      </c>
      <c r="AF41" s="7">
        <f t="shared" si="15"/>
        <v>5.4894348370484636</v>
      </c>
      <c r="AG41" s="9">
        <f t="shared" si="28"/>
        <v>5.5964235710698803E-3</v>
      </c>
      <c r="AH41" s="9">
        <f t="shared" si="16"/>
        <v>5.8546536209930109E-3</v>
      </c>
      <c r="AI41" s="9">
        <f t="shared" si="17"/>
        <v>5.5898887712746669E-3</v>
      </c>
      <c r="AJ41" s="9">
        <f t="shared" si="18"/>
        <v>5.5901862838133812E-3</v>
      </c>
      <c r="AK41">
        <f t="shared" si="29"/>
        <v>-0.17227257068831014</v>
      </c>
      <c r="AL41" s="12">
        <f t="shared" si="19"/>
        <v>4.7980274293116878</v>
      </c>
      <c r="AM41" s="9">
        <f t="shared" si="5"/>
        <v>2.578408936038051E-2</v>
      </c>
      <c r="AN41">
        <f t="shared" si="6"/>
        <v>5.7678507225175801</v>
      </c>
      <c r="AO41" s="1">
        <f t="shared" si="7"/>
        <v>4.7980274293116878</v>
      </c>
      <c r="AY41">
        <f t="shared" si="8"/>
        <v>3.3500000000000019</v>
      </c>
      <c r="AZ41" s="7">
        <f t="shared" si="1"/>
        <v>40.493356486070979</v>
      </c>
    </row>
    <row r="42" spans="1:52" x14ac:dyDescent="0.25">
      <c r="A42">
        <f t="shared" si="20"/>
        <v>32</v>
      </c>
      <c r="B42">
        <f t="shared" si="30"/>
        <v>32</v>
      </c>
      <c r="C42" s="7">
        <f t="shared" si="21"/>
        <v>25</v>
      </c>
      <c r="D42" s="9">
        <f t="shared" si="22"/>
        <v>0.11845194075576146</v>
      </c>
      <c r="E42" s="9">
        <f t="shared" si="23"/>
        <v>0.11420553525176581</v>
      </c>
      <c r="F42" s="9">
        <f t="shared" si="24"/>
        <v>0.11186734539504169</v>
      </c>
      <c r="G42" s="9">
        <f t="shared" si="25"/>
        <v>0.11200637941491026</v>
      </c>
      <c r="H42">
        <f t="shared" si="26"/>
        <v>3.639373093775859</v>
      </c>
      <c r="I42" s="12">
        <f t="shared" si="27"/>
        <v>8.0770897401251318</v>
      </c>
      <c r="J42" s="9">
        <f t="shared" si="9"/>
        <v>0.24039683568783998</v>
      </c>
      <c r="K42">
        <f t="shared" si="10"/>
        <v>8.6710517259851745</v>
      </c>
      <c r="L42" s="1">
        <f t="shared" si="11"/>
        <v>8.0770897401251318</v>
      </c>
      <c r="M42" s="1"/>
      <c r="O42" s="9">
        <f t="shared" si="2"/>
        <v>8.4835852085116414</v>
      </c>
      <c r="P42">
        <f t="shared" si="12"/>
        <v>8.4835852085116414</v>
      </c>
      <c r="Q42">
        <f t="shared" si="3"/>
        <v>2.0394270394143628</v>
      </c>
      <c r="R42" s="10">
        <f t="shared" si="13"/>
        <v>23.529082347439736</v>
      </c>
      <c r="S42" s="11">
        <f t="shared" si="14"/>
        <v>8.193552162701085</v>
      </c>
      <c r="W42" s="11"/>
      <c r="AE42">
        <f t="shared" si="4"/>
        <v>33</v>
      </c>
      <c r="AF42" s="7">
        <f t="shared" si="15"/>
        <v>6.0899347581163212</v>
      </c>
      <c r="AG42" s="9">
        <f t="shared" si="28"/>
        <v>7.316288555519748E-3</v>
      </c>
      <c r="AH42" s="9">
        <f t="shared" si="16"/>
        <v>7.7803000611679956E-3</v>
      </c>
      <c r="AI42" s="9">
        <f t="shared" si="17"/>
        <v>7.3142926926556742E-3</v>
      </c>
      <c r="AJ42" s="9">
        <f t="shared" si="18"/>
        <v>7.314416077307301E-3</v>
      </c>
      <c r="AK42">
        <f t="shared" si="29"/>
        <v>-0.16480258899823108</v>
      </c>
      <c r="AL42" s="12">
        <f t="shared" si="19"/>
        <v>4.8054974110017667</v>
      </c>
      <c r="AM42" s="9">
        <f t="shared" si="5"/>
        <v>2.9146239411685926E-2</v>
      </c>
      <c r="AN42">
        <f t="shared" si="6"/>
        <v>6.1567352290577606</v>
      </c>
      <c r="AO42" s="1">
        <f t="shared" si="7"/>
        <v>4.8054974110017667</v>
      </c>
      <c r="AY42">
        <f t="shared" si="8"/>
        <v>3.450000000000002</v>
      </c>
      <c r="AZ42" s="7">
        <f t="shared" si="1"/>
        <v>39.887450336942102</v>
      </c>
    </row>
    <row r="43" spans="1:52" x14ac:dyDescent="0.25">
      <c r="A43">
        <f t="shared" si="20"/>
        <v>33</v>
      </c>
      <c r="B43">
        <f t="shared" si="30"/>
        <v>33</v>
      </c>
      <c r="C43" s="7">
        <f t="shared" si="21"/>
        <v>25</v>
      </c>
      <c r="D43" s="9">
        <f t="shared" si="22"/>
        <v>0.1049093898702603</v>
      </c>
      <c r="E43" s="9">
        <f t="shared" si="23"/>
        <v>0.10005152147919401</v>
      </c>
      <c r="F43" s="9">
        <f t="shared" si="24"/>
        <v>9.8397680383432343E-2</v>
      </c>
      <c r="G43" s="9">
        <f t="shared" si="25"/>
        <v>9.8508223205150736E-2</v>
      </c>
      <c r="H43">
        <f t="shared" si="26"/>
        <v>3.7394257632426364</v>
      </c>
      <c r="I43" s="12">
        <f t="shared" si="27"/>
        <v>8.1771424095919087</v>
      </c>
      <c r="J43" s="9">
        <f t="shared" si="9"/>
        <v>0.24039683568783998</v>
      </c>
      <c r="K43">
        <f t="shared" si="10"/>
        <v>8.6710517259851745</v>
      </c>
      <c r="L43" s="1">
        <f t="shared" si="11"/>
        <v>8.1771424095919087</v>
      </c>
      <c r="M43" s="1"/>
      <c r="O43" s="9">
        <f t="shared" si="2"/>
        <v>8.4835852085116414</v>
      </c>
      <c r="P43">
        <f t="shared" si="12"/>
        <v>8.4835852085116414</v>
      </c>
      <c r="Q43">
        <f t="shared" si="3"/>
        <v>2.0394270394143628</v>
      </c>
      <c r="R43" s="10">
        <f t="shared" si="13"/>
        <v>24.526378729314683</v>
      </c>
      <c r="S43" s="11">
        <f t="shared" si="14"/>
        <v>8.2779504330391251</v>
      </c>
      <c r="W43" s="11"/>
      <c r="AE43">
        <f t="shared" si="4"/>
        <v>34</v>
      </c>
      <c r="AF43" s="7">
        <f t="shared" si="15"/>
        <v>6.9098300562505237</v>
      </c>
      <c r="AG43" s="9">
        <f t="shared" si="28"/>
        <v>9.9119406511797466E-3</v>
      </c>
      <c r="AH43" s="9">
        <f t="shared" si="16"/>
        <v>1.0801054447400834E-2</v>
      </c>
      <c r="AI43" s="9">
        <f t="shared" si="17"/>
        <v>9.9221046682003277E-3</v>
      </c>
      <c r="AJ43" s="9">
        <f t="shared" si="18"/>
        <v>9.9212849840806597E-3</v>
      </c>
      <c r="AK43">
        <f t="shared" si="29"/>
        <v>-0.15458933168715397</v>
      </c>
      <c r="AL43" s="12">
        <f t="shared" si="19"/>
        <v>4.8157106683128434</v>
      </c>
      <c r="AM43" s="9">
        <f t="shared" si="5"/>
        <v>3.4069380643405284E-2</v>
      </c>
      <c r="AN43">
        <f t="shared" si="6"/>
        <v>6.6345981612531979</v>
      </c>
      <c r="AO43" s="1">
        <f t="shared" si="7"/>
        <v>4.8157106683128434</v>
      </c>
      <c r="AY43">
        <f t="shared" si="8"/>
        <v>3.550000000000002</v>
      </c>
      <c r="AZ43" s="7">
        <f t="shared" si="1"/>
        <v>39.222790222762413</v>
      </c>
    </row>
    <row r="44" spans="1:52" x14ac:dyDescent="0.25">
      <c r="A44">
        <f t="shared" si="20"/>
        <v>34</v>
      </c>
      <c r="B44">
        <f t="shared" si="30"/>
        <v>34</v>
      </c>
      <c r="C44" s="7">
        <f t="shared" si="21"/>
        <v>25</v>
      </c>
      <c r="D44" s="9">
        <f t="shared" si="22"/>
        <v>9.1522714879003514E-2</v>
      </c>
      <c r="E44" s="9">
        <f t="shared" si="23"/>
        <v>8.6395616449465376E-2</v>
      </c>
      <c r="F44" s="9">
        <f t="shared" si="24"/>
        <v>8.5280831141747865E-2</v>
      </c>
      <c r="G44" s="9">
        <f t="shared" si="25"/>
        <v>8.5363226895786889E-2</v>
      </c>
      <c r="H44">
        <f t="shared" si="26"/>
        <v>3.8261322360688395</v>
      </c>
      <c r="I44" s="12">
        <f t="shared" si="27"/>
        <v>8.2638488824181113</v>
      </c>
      <c r="J44" s="9">
        <f t="shared" si="9"/>
        <v>0.24039683568783998</v>
      </c>
      <c r="K44">
        <f t="shared" si="10"/>
        <v>8.6710517259851745</v>
      </c>
      <c r="L44" s="1">
        <f t="shared" si="11"/>
        <v>8.2638488824181113</v>
      </c>
      <c r="M44" s="1"/>
      <c r="O44" s="9">
        <f t="shared" si="2"/>
        <v>8.4835852085116414</v>
      </c>
      <c r="P44">
        <f t="shared" si="12"/>
        <v>8.4835852085116414</v>
      </c>
      <c r="Q44">
        <f t="shared" si="3"/>
        <v>2.0394270394143628</v>
      </c>
      <c r="R44" s="10">
        <f t="shared" si="13"/>
        <v>25.5242515969992</v>
      </c>
      <c r="S44" s="11">
        <f t="shared" si="14"/>
        <v>8.3497957085604355</v>
      </c>
      <c r="W44" s="11"/>
      <c r="AE44">
        <f t="shared" si="4"/>
        <v>35</v>
      </c>
      <c r="AF44" s="7">
        <f t="shared" si="15"/>
        <v>7.9289321881345227</v>
      </c>
      <c r="AG44" s="9">
        <f t="shared" si="28"/>
        <v>1.3170635716014028E-2</v>
      </c>
      <c r="AH44" s="9">
        <f t="shared" si="16"/>
        <v>1.479393391632843E-2</v>
      </c>
      <c r="AI44" s="9">
        <f t="shared" si="17"/>
        <v>1.3204111986012044E-2</v>
      </c>
      <c r="AJ44" s="9">
        <f t="shared" si="18"/>
        <v>1.3200527068355358E-2</v>
      </c>
      <c r="AK44">
        <f t="shared" si="29"/>
        <v>-0.14086145592231225</v>
      </c>
      <c r="AL44" s="12">
        <f t="shared" si="19"/>
        <v>4.8294385440776848</v>
      </c>
      <c r="AM44" s="9">
        <f t="shared" si="5"/>
        <v>4.0723947909191906E-2</v>
      </c>
      <c r="AN44">
        <f t="shared" si="6"/>
        <v>7.1355419664801829</v>
      </c>
      <c r="AO44" s="1">
        <f t="shared" si="7"/>
        <v>4.8294385440776848</v>
      </c>
      <c r="AY44">
        <f t="shared" si="8"/>
        <v>3.6500000000000021</v>
      </c>
      <c r="AZ44" s="7">
        <f t="shared" si="1"/>
        <v>38.501999253348259</v>
      </c>
    </row>
    <row r="45" spans="1:52" x14ac:dyDescent="0.25">
      <c r="A45">
        <f t="shared" si="20"/>
        <v>35</v>
      </c>
      <c r="B45">
        <f t="shared" si="30"/>
        <v>35</v>
      </c>
      <c r="C45" s="7">
        <f t="shared" si="21"/>
        <v>25</v>
      </c>
      <c r="D45" s="9">
        <f t="shared" si="22"/>
        <v>7.869546515857094E-2</v>
      </c>
      <c r="E45" s="9">
        <f t="shared" si="23"/>
        <v>7.3585346747987904E-2</v>
      </c>
      <c r="F45" s="9">
        <f t="shared" si="24"/>
        <v>7.288355715909528E-2</v>
      </c>
      <c r="G45" s="9">
        <f t="shared" si="25"/>
        <v>7.2940064490813042E-2</v>
      </c>
      <c r="H45">
        <f t="shared" si="26"/>
        <v>3.9002277923127644</v>
      </c>
      <c r="I45" s="12">
        <f t="shared" si="27"/>
        <v>8.3379444386620367</v>
      </c>
      <c r="J45" s="9">
        <f t="shared" si="9"/>
        <v>0.24039683568783998</v>
      </c>
      <c r="K45">
        <f t="shared" si="10"/>
        <v>8.6710517259851745</v>
      </c>
      <c r="L45" s="1">
        <f t="shared" si="11"/>
        <v>8.3379444386620367</v>
      </c>
      <c r="M45" s="1"/>
      <c r="O45" s="9">
        <f t="shared" si="2"/>
        <v>8.4835852085116414</v>
      </c>
      <c r="P45">
        <f t="shared" si="12"/>
        <v>8.4835852085116414</v>
      </c>
      <c r="Q45">
        <f t="shared" si="3"/>
        <v>2.0394270394143628</v>
      </c>
      <c r="R45" s="10">
        <f t="shared" si="13"/>
        <v>26.522578235087323</v>
      </c>
      <c r="S45" s="11">
        <f t="shared" si="14"/>
        <v>8.4102099208727168</v>
      </c>
      <c r="W45" s="11"/>
      <c r="AE45">
        <f t="shared" si="4"/>
        <v>36</v>
      </c>
      <c r="AF45" s="7">
        <f t="shared" si="15"/>
        <v>9.1221474770752664</v>
      </c>
      <c r="AG45" s="9">
        <f t="shared" si="28"/>
        <v>1.7043857289255834E-2</v>
      </c>
      <c r="AH45" s="9">
        <f t="shared" si="16"/>
        <v>1.9831618077137809E-2</v>
      </c>
      <c r="AI45" s="9">
        <f t="shared" si="17"/>
        <v>1.7115433847935957E-2</v>
      </c>
      <c r="AJ45" s="9">
        <f t="shared" si="18"/>
        <v>1.7105649869669819E-2</v>
      </c>
      <c r="AK45">
        <f t="shared" si="29"/>
        <v>-0.12285418742080005</v>
      </c>
      <c r="AL45" s="12">
        <f t="shared" si="19"/>
        <v>4.8474458125791973</v>
      </c>
      <c r="AM45" s="9">
        <f t="shared" si="5"/>
        <v>4.9269390091894558E-2</v>
      </c>
      <c r="AN45">
        <f t="shared" si="6"/>
        <v>7.5933825780411279</v>
      </c>
      <c r="AO45" s="1">
        <f t="shared" si="7"/>
        <v>4.8474458125791973</v>
      </c>
      <c r="AY45">
        <f t="shared" si="8"/>
        <v>3.7500000000000022</v>
      </c>
      <c r="AZ45" s="7">
        <f t="shared" si="1"/>
        <v>37.727922061357845</v>
      </c>
    </row>
    <row r="46" spans="1:52" x14ac:dyDescent="0.25">
      <c r="A46">
        <f t="shared" si="20"/>
        <v>36</v>
      </c>
      <c r="B46">
        <f t="shared" si="30"/>
        <v>36</v>
      </c>
      <c r="C46" s="7">
        <f t="shared" si="21"/>
        <v>25</v>
      </c>
      <c r="D46" s="9">
        <f t="shared" si="22"/>
        <v>6.675509182018427E-2</v>
      </c>
      <c r="E46" s="9">
        <f t="shared" si="23"/>
        <v>6.1881751121376373E-2</v>
      </c>
      <c r="F46" s="9">
        <f t="shared" si="24"/>
        <v>6.1485488922935976E-2</v>
      </c>
      <c r="G46" s="9">
        <f t="shared" si="25"/>
        <v>6.1519782272645963E-2</v>
      </c>
      <c r="H46">
        <f t="shared" si="26"/>
        <v>3.9627293513430071</v>
      </c>
      <c r="I46" s="12">
        <f t="shared" si="27"/>
        <v>8.4004459976922785</v>
      </c>
      <c r="J46" s="9">
        <f t="shared" si="9"/>
        <v>0.24039683568783998</v>
      </c>
      <c r="K46">
        <f t="shared" si="10"/>
        <v>8.6710517259851745</v>
      </c>
      <c r="L46" s="1">
        <f t="shared" si="11"/>
        <v>8.4004459976922785</v>
      </c>
      <c r="M46" s="1"/>
      <c r="O46" s="9">
        <f t="shared" si="2"/>
        <v>8.4835852085116414</v>
      </c>
      <c r="P46">
        <f t="shared" si="12"/>
        <v>8.4835852085116414</v>
      </c>
      <c r="Q46">
        <f t="shared" si="3"/>
        <v>2.0394270394143628</v>
      </c>
      <c r="R46" s="10">
        <f t="shared" si="13"/>
        <v>27.521261971326652</v>
      </c>
      <c r="S46" s="11">
        <f t="shared" si="14"/>
        <v>8.4604555234405829</v>
      </c>
      <c r="W46" s="11"/>
      <c r="AE46">
        <f t="shared" si="4"/>
        <v>37</v>
      </c>
      <c r="AF46" s="7">
        <f t="shared" si="15"/>
        <v>10.460095002604531</v>
      </c>
      <c r="AG46" s="9">
        <f t="shared" si="28"/>
        <v>2.1639112344052972E-2</v>
      </c>
      <c r="AH46" s="9">
        <f t="shared" si="16"/>
        <v>2.6211816157792757E-2</v>
      </c>
      <c r="AI46" s="9">
        <f t="shared" si="17"/>
        <v>2.176995360766526E-2</v>
      </c>
      <c r="AJ46" s="9">
        <f t="shared" si="18"/>
        <v>2.1747810609356148E-2</v>
      </c>
      <c r="AK46">
        <f t="shared" si="29"/>
        <v>-9.9629110340079194E-2</v>
      </c>
      <c r="AL46" s="12">
        <f t="shared" si="19"/>
        <v>4.8706708896599178</v>
      </c>
      <c r="AM46" s="9">
        <f t="shared" si="5"/>
        <v>5.9818596458453416E-2</v>
      </c>
      <c r="AN46">
        <f t="shared" si="6"/>
        <v>7.9630177175192296</v>
      </c>
      <c r="AO46" s="1">
        <f t="shared" si="7"/>
        <v>4.8706708896599178</v>
      </c>
      <c r="AY46">
        <f t="shared" si="8"/>
        <v>3.8500000000000023</v>
      </c>
      <c r="AZ46" s="7">
        <f t="shared" si="1"/>
        <v>36.903613575825716</v>
      </c>
    </row>
    <row r="47" spans="1:52" x14ac:dyDescent="0.25">
      <c r="A47">
        <f t="shared" si="20"/>
        <v>37</v>
      </c>
      <c r="B47">
        <f t="shared" si="30"/>
        <v>37</v>
      </c>
      <c r="C47" s="7">
        <f t="shared" si="21"/>
        <v>25</v>
      </c>
      <c r="D47" s="9">
        <f t="shared" si="22"/>
        <v>5.5930640695769585E-2</v>
      </c>
      <c r="E47" s="9">
        <f t="shared" si="23"/>
        <v>5.1445116246509284E-2</v>
      </c>
      <c r="F47" s="9">
        <f t="shared" si="24"/>
        <v>5.1265294832263393E-2</v>
      </c>
      <c r="G47" s="9">
        <f t="shared" si="25"/>
        <v>5.1281821964314966E-2</v>
      </c>
      <c r="H47">
        <f t="shared" si="26"/>
        <v>4.0148348988126124</v>
      </c>
      <c r="I47" s="12">
        <f t="shared" si="27"/>
        <v>8.4525515451618833</v>
      </c>
      <c r="J47" s="9">
        <f t="shared" si="9"/>
        <v>0.24039683568783998</v>
      </c>
      <c r="K47">
        <f t="shared" si="10"/>
        <v>8.6710517259851745</v>
      </c>
      <c r="L47" s="1">
        <f t="shared" si="11"/>
        <v>8.4525515451618833</v>
      </c>
      <c r="M47" s="1"/>
      <c r="O47" s="9">
        <f t="shared" si="2"/>
        <v>8.4835852085116414</v>
      </c>
      <c r="P47">
        <f t="shared" si="12"/>
        <v>8.4835852085116414</v>
      </c>
      <c r="Q47">
        <f t="shared" si="3"/>
        <v>2.0394270394143628</v>
      </c>
      <c r="R47" s="10">
        <f t="shared" si="13"/>
        <v>28.52022667979724</v>
      </c>
      <c r="S47" s="11">
        <f t="shared" si="14"/>
        <v>8.5018414587619731</v>
      </c>
      <c r="W47" s="11"/>
      <c r="AE47">
        <f t="shared" si="4"/>
        <v>38</v>
      </c>
      <c r="AF47" s="7">
        <f t="shared" si="15"/>
        <v>11.909830056250524</v>
      </c>
      <c r="AG47" s="9">
        <f t="shared" si="28"/>
        <v>2.7130449022943242E-2</v>
      </c>
      <c r="AH47" s="9">
        <f t="shared" si="16"/>
        <v>3.4381689076507294E-2</v>
      </c>
      <c r="AI47" s="9">
        <f t="shared" si="17"/>
        <v>2.7352779824455588E-2</v>
      </c>
      <c r="AJ47" s="9">
        <f t="shared" si="18"/>
        <v>2.7307376174669058E-2</v>
      </c>
      <c r="AK47">
        <f t="shared" si="29"/>
        <v>-6.9977983173489522E-2</v>
      </c>
      <c r="AL47" s="12">
        <f t="shared" si="19"/>
        <v>4.9003220168265074</v>
      </c>
      <c r="AM47" s="9">
        <f t="shared" si="5"/>
        <v>7.2403469467062387E-2</v>
      </c>
      <c r="AN47">
        <f t="shared" si="6"/>
        <v>8.2308304972828346</v>
      </c>
      <c r="AO47" s="1">
        <f t="shared" si="7"/>
        <v>4.9003220168265074</v>
      </c>
      <c r="AY47">
        <f t="shared" si="8"/>
        <v>3.9500000000000024</v>
      </c>
      <c r="AZ47" s="7">
        <f t="shared" si="1"/>
        <v>36.032326965753555</v>
      </c>
    </row>
    <row r="48" spans="1:52" x14ac:dyDescent="0.25">
      <c r="A48">
        <f t="shared" si="20"/>
        <v>38</v>
      </c>
      <c r="B48">
        <f t="shared" si="30"/>
        <v>38</v>
      </c>
      <c r="C48" s="7">
        <f t="shared" si="21"/>
        <v>25</v>
      </c>
      <c r="D48" s="9">
        <f t="shared" si="22"/>
        <v>4.6347898298370292E-2</v>
      </c>
      <c r="E48" s="9">
        <f t="shared" si="23"/>
        <v>4.2337796661531882E-2</v>
      </c>
      <c r="F48" s="9">
        <f t="shared" si="24"/>
        <v>4.2303184169819784E-2</v>
      </c>
      <c r="G48" s="9">
        <f t="shared" si="25"/>
        <v>4.2306527457847541E-2</v>
      </c>
      <c r="H48">
        <f t="shared" si="26"/>
        <v>4.0578242967157658</v>
      </c>
      <c r="I48" s="12">
        <f t="shared" si="27"/>
        <v>8.4955409430650377</v>
      </c>
      <c r="J48" s="9">
        <f t="shared" si="9"/>
        <v>0.24039683568783998</v>
      </c>
      <c r="K48">
        <f t="shared" si="10"/>
        <v>8.6710517259851745</v>
      </c>
      <c r="L48" s="1">
        <f t="shared" si="11"/>
        <v>8.4955409430650377</v>
      </c>
      <c r="M48" s="1"/>
      <c r="O48" s="9">
        <f t="shared" si="2"/>
        <v>8.4835852085116414</v>
      </c>
      <c r="P48">
        <f t="shared" si="12"/>
        <v>8.4835852085116414</v>
      </c>
      <c r="Q48">
        <f t="shared" si="3"/>
        <v>2.0394270394143628</v>
      </c>
      <c r="R48" s="10">
        <f t="shared" si="13"/>
        <v>29.519412432753185</v>
      </c>
      <c r="S48" s="11">
        <f t="shared" si="14"/>
        <v>8.5356464374925345</v>
      </c>
      <c r="W48" s="11"/>
      <c r="AE48">
        <f t="shared" si="4"/>
        <v>39</v>
      </c>
      <c r="AF48" s="7">
        <f t="shared" si="15"/>
        <v>13.435655349597688</v>
      </c>
      <c r="AG48" s="9">
        <f t="shared" si="28"/>
        <v>3.3685771638753047E-2</v>
      </c>
      <c r="AH48" s="9">
        <f t="shared" si="16"/>
        <v>4.4837365932170636E-2</v>
      </c>
      <c r="AI48" s="9">
        <f t="shared" si="17"/>
        <v>3.4048045588560519E-2</v>
      </c>
      <c r="AJ48" s="9">
        <f t="shared" si="18"/>
        <v>3.3960966779607658E-2</v>
      </c>
      <c r="AK48">
        <f t="shared" si="29"/>
        <v>-3.2408389596852348E-2</v>
      </c>
      <c r="AL48" s="12">
        <f t="shared" si="19"/>
        <v>4.9378916104031445</v>
      </c>
      <c r="AM48" s="9">
        <f t="shared" si="5"/>
        <v>8.6945589614619248E-2</v>
      </c>
      <c r="AN48">
        <f t="shared" si="6"/>
        <v>8.408459963280162</v>
      </c>
      <c r="AO48" s="1">
        <f t="shared" si="7"/>
        <v>4.9378916104031445</v>
      </c>
      <c r="AY48">
        <f t="shared" si="8"/>
        <v>4.0500000000000025</v>
      </c>
      <c r="AZ48" s="7">
        <f t="shared" si="1"/>
        <v>35.117500801338331</v>
      </c>
    </row>
    <row r="49" spans="1:52" x14ac:dyDescent="0.25">
      <c r="A49">
        <f t="shared" si="20"/>
        <v>39</v>
      </c>
      <c r="B49">
        <f t="shared" si="30"/>
        <v>39</v>
      </c>
      <c r="C49" s="7">
        <f t="shared" si="21"/>
        <v>25</v>
      </c>
      <c r="D49" s="9">
        <f t="shared" si="22"/>
        <v>3.8039502080205269E-2</v>
      </c>
      <c r="E49" s="9">
        <f t="shared" si="23"/>
        <v>3.453971277975413E-2</v>
      </c>
      <c r="F49" s="9">
        <f t="shared" si="24"/>
        <v>3.4595695111569492E-2</v>
      </c>
      <c r="G49" s="9">
        <f t="shared" si="25"/>
        <v>3.4590063013736468E-2</v>
      </c>
      <c r="H49">
        <f t="shared" si="26"/>
        <v>4.0929743601951971</v>
      </c>
      <c r="I49" s="12">
        <f t="shared" si="27"/>
        <v>8.530691006544469</v>
      </c>
      <c r="J49" s="9">
        <f t="shared" si="9"/>
        <v>0.24039683568783998</v>
      </c>
      <c r="K49">
        <f t="shared" si="10"/>
        <v>8.6710517259851745</v>
      </c>
      <c r="L49" s="1">
        <f t="shared" si="11"/>
        <v>8.530691006544469</v>
      </c>
      <c r="M49" s="1"/>
      <c r="O49" s="9">
        <f t="shared" si="2"/>
        <v>8.4835852085116414</v>
      </c>
      <c r="P49">
        <f t="shared" si="12"/>
        <v>8.4835852085116414</v>
      </c>
      <c r="Q49">
        <f t="shared" si="3"/>
        <v>2.0394270394143628</v>
      </c>
      <c r="R49" s="10">
        <f t="shared" si="13"/>
        <v>30.518772065515208</v>
      </c>
      <c r="S49" s="11">
        <f t="shared" si="14"/>
        <v>8.5630641314553699</v>
      </c>
      <c r="W49" s="11"/>
      <c r="AE49">
        <f t="shared" si="4"/>
        <v>40</v>
      </c>
      <c r="AF49" s="7">
        <f t="shared" si="15"/>
        <v>14.999999999999998</v>
      </c>
      <c r="AG49" s="9">
        <f t="shared" si="28"/>
        <v>4.14383449104061E-2</v>
      </c>
      <c r="AH49" s="9">
        <f t="shared" si="16"/>
        <v>5.8019901269894154E-2</v>
      </c>
      <c r="AI49" s="9">
        <f t="shared" si="17"/>
        <v>4.2009519124374332E-2</v>
      </c>
      <c r="AJ49" s="9">
        <f t="shared" si="18"/>
        <v>4.1852121981103212E-2</v>
      </c>
      <c r="AK49">
        <f t="shared" si="29"/>
        <v>1.4816495016488698E-2</v>
      </c>
      <c r="AL49" s="12">
        <f t="shared" si="19"/>
        <v>4.9851164950164852</v>
      </c>
      <c r="AM49" s="9">
        <f t="shared" si="5"/>
        <v>0.10323548928783996</v>
      </c>
      <c r="AN49">
        <f t="shared" si="6"/>
        <v>8.518667695556875</v>
      </c>
      <c r="AO49" s="1">
        <f t="shared" si="7"/>
        <v>4.9851164950164852</v>
      </c>
      <c r="AY49">
        <f t="shared" si="8"/>
        <v>4.1500000000000021</v>
      </c>
      <c r="AZ49" s="7">
        <f t="shared" si="1"/>
        <v>34.162745483506669</v>
      </c>
    </row>
    <row r="50" spans="1:52" x14ac:dyDescent="0.25">
      <c r="A50">
        <f t="shared" si="20"/>
        <v>40</v>
      </c>
      <c r="B50">
        <f t="shared" si="30"/>
        <v>40</v>
      </c>
      <c r="C50" s="7">
        <f t="shared" si="21"/>
        <v>25</v>
      </c>
      <c r="D50" s="9">
        <f t="shared" si="22"/>
        <v>3.0964458411450249E-2</v>
      </c>
      <c r="E50" s="9">
        <f t="shared" si="23"/>
        <v>2.7970296170432871E-2</v>
      </c>
      <c r="F50" s="9">
        <f t="shared" si="24"/>
        <v>2.8076916366622792E-2</v>
      </c>
      <c r="G50" s="9">
        <f t="shared" si="25"/>
        <v>2.8065828999771843E-2</v>
      </c>
      <c r="H50">
        <f t="shared" si="26"/>
        <v>4.1214951456094191</v>
      </c>
      <c r="I50" s="12">
        <f t="shared" si="27"/>
        <v>8.5592117919586919</v>
      </c>
      <c r="J50" s="9">
        <f t="shared" si="9"/>
        <v>0.24039683568783998</v>
      </c>
      <c r="K50">
        <f t="shared" si="10"/>
        <v>8.6710517259851745</v>
      </c>
      <c r="L50" s="1">
        <f t="shared" si="11"/>
        <v>8.5592117919586919</v>
      </c>
      <c r="M50" s="1"/>
      <c r="O50" s="9">
        <f t="shared" si="2"/>
        <v>8.4835852085116414</v>
      </c>
      <c r="P50">
        <f t="shared" si="12"/>
        <v>8.4835852085116414</v>
      </c>
      <c r="Q50">
        <f t="shared" si="3"/>
        <v>2.0394270394143628</v>
      </c>
      <c r="R50" s="10">
        <f t="shared" si="13"/>
        <v>31.518268465421176</v>
      </c>
      <c r="S50" s="11">
        <f t="shared" si="14"/>
        <v>8.5851699187326993</v>
      </c>
      <c r="W50" s="11"/>
      <c r="AE50">
        <f t="shared" si="4"/>
        <v>41</v>
      </c>
      <c r="AF50" s="7">
        <f t="shared" si="15"/>
        <v>16.564344650402305</v>
      </c>
      <c r="AG50" s="9">
        <f t="shared" si="28"/>
        <v>5.0481677038434862E-2</v>
      </c>
      <c r="AH50" s="9">
        <f t="shared" si="16"/>
        <v>7.4178103383304356E-2</v>
      </c>
      <c r="AI50" s="9">
        <f t="shared" si="17"/>
        <v>5.1352235084655098E-2</v>
      </c>
      <c r="AJ50" s="9">
        <f t="shared" si="18"/>
        <v>5.1084870048488176E-2</v>
      </c>
      <c r="AK50">
        <f t="shared" si="29"/>
        <v>7.3587699020295688E-2</v>
      </c>
      <c r="AL50" s="12">
        <f t="shared" si="19"/>
        <v>5.0438876990202921</v>
      </c>
      <c r="AM50" s="9">
        <f t="shared" si="5"/>
        <v>0.12092326379915476</v>
      </c>
      <c r="AN50">
        <f t="shared" si="6"/>
        <v>8.5839744235646922</v>
      </c>
      <c r="AO50" s="1">
        <f t="shared" si="7"/>
        <v>5.0438876990202921</v>
      </c>
      <c r="AY50">
        <f t="shared" si="8"/>
        <v>4.2500000000000018</v>
      </c>
      <c r="AZ50" s="7">
        <f t="shared" si="1"/>
        <v>33.17182899531182</v>
      </c>
    </row>
    <row r="51" spans="1:52" x14ac:dyDescent="0.25">
      <c r="A51">
        <f t="shared" si="20"/>
        <v>41</v>
      </c>
      <c r="B51">
        <f t="shared" si="30"/>
        <v>41</v>
      </c>
      <c r="C51" s="7">
        <f t="shared" si="21"/>
        <v>25</v>
      </c>
      <c r="D51" s="9">
        <f t="shared" si="22"/>
        <v>2.5031011096883007E-2</v>
      </c>
      <c r="E51" s="9">
        <f t="shared" si="23"/>
        <v>2.2511206728686804E-2</v>
      </c>
      <c r="F51" s="9">
        <f t="shared" si="24"/>
        <v>2.2640722342540592E-2</v>
      </c>
      <c r="G51" s="9">
        <f t="shared" si="25"/>
        <v>2.2626889357043167E-2</v>
      </c>
      <c r="H51">
        <f t="shared" si="26"/>
        <v>4.1444887720421493</v>
      </c>
      <c r="I51" s="12">
        <f t="shared" si="27"/>
        <v>8.5822054183914211</v>
      </c>
      <c r="J51" s="9">
        <f t="shared" si="9"/>
        <v>0.24039683568783998</v>
      </c>
      <c r="K51">
        <f t="shared" si="10"/>
        <v>8.6710517259851745</v>
      </c>
      <c r="L51" s="1">
        <f t="shared" si="11"/>
        <v>8.5822054183914211</v>
      </c>
      <c r="M51" s="1"/>
      <c r="N51" s="9"/>
      <c r="O51" s="9">
        <f t="shared" si="2"/>
        <v>8.4835852085116414</v>
      </c>
      <c r="P51">
        <f t="shared" si="12"/>
        <v>8.4835852085116414</v>
      </c>
      <c r="Q51">
        <f t="shared" si="3"/>
        <v>2.0394270394143628</v>
      </c>
      <c r="R51" s="10">
        <f t="shared" si="13"/>
        <v>32.517872433907641</v>
      </c>
      <c r="S51" s="11">
        <f t="shared" si="14"/>
        <v>8.6029057496393762</v>
      </c>
      <c r="AE51">
        <f t="shared" si="4"/>
        <v>42</v>
      </c>
      <c r="AF51" s="7">
        <f t="shared" si="15"/>
        <v>18.090169943749473</v>
      </c>
      <c r="AG51" s="9">
        <f t="shared" si="28"/>
        <v>6.086669495319337E-2</v>
      </c>
      <c r="AH51" s="9">
        <f t="shared" si="16"/>
        <v>9.3191066231783845E-2</v>
      </c>
      <c r="AI51" s="9">
        <f t="shared" si="17"/>
        <v>6.2142498693066761E-2</v>
      </c>
      <c r="AJ51" s="9">
        <f t="shared" si="18"/>
        <v>6.1718677258602299E-2</v>
      </c>
      <c r="AK51">
        <f t="shared" si="29"/>
        <v>0.14579644936387851</v>
      </c>
      <c r="AL51" s="12">
        <f t="shared" si="19"/>
        <v>5.1160964493638748</v>
      </c>
      <c r="AM51" s="9">
        <f t="shared" si="5"/>
        <v>0.13952217473227468</v>
      </c>
      <c r="AN51">
        <f t="shared" si="6"/>
        <v>8.6216249295663392</v>
      </c>
      <c r="AO51" s="1">
        <f t="shared" si="7"/>
        <v>5.1160964493638748</v>
      </c>
      <c r="AY51">
        <f t="shared" si="8"/>
        <v>4.3500000000000014</v>
      </c>
      <c r="AZ51" s="7">
        <f t="shared" si="1"/>
        <v>32.148662031426035</v>
      </c>
    </row>
    <row r="52" spans="1:52" x14ac:dyDescent="0.25">
      <c r="A52">
        <f t="shared" si="20"/>
        <v>42</v>
      </c>
      <c r="B52">
        <f t="shared" si="30"/>
        <v>42</v>
      </c>
      <c r="C52" s="7">
        <f t="shared" si="21"/>
        <v>25</v>
      </c>
      <c r="D52" s="9">
        <f t="shared" si="22"/>
        <v>2.0118147534015658E-2</v>
      </c>
      <c r="E52" s="9">
        <f t="shared" si="23"/>
        <v>1.802601433652511E-2</v>
      </c>
      <c r="F52" s="9">
        <f t="shared" si="24"/>
        <v>1.8160305096648122E-2</v>
      </c>
      <c r="G52" s="9">
        <f t="shared" si="25"/>
        <v>1.8145650941801577E-2</v>
      </c>
      <c r="H52">
        <f t="shared" si="26"/>
        <v>4.1629281782658429</v>
      </c>
      <c r="I52" s="12">
        <f t="shared" si="27"/>
        <v>8.6006448246151148</v>
      </c>
      <c r="J52" s="9">
        <f t="shared" si="9"/>
        <v>0.24039683568783998</v>
      </c>
      <c r="K52">
        <f t="shared" si="10"/>
        <v>8.6710517259851745</v>
      </c>
      <c r="L52" s="1">
        <f t="shared" si="11"/>
        <v>8.6006448246151148</v>
      </c>
      <c r="M52" s="1"/>
      <c r="N52" s="9"/>
      <c r="O52" s="9">
        <f t="shared" si="2"/>
        <v>8.4835852085116414</v>
      </c>
      <c r="P52">
        <f t="shared" si="12"/>
        <v>8.4835852085116414</v>
      </c>
      <c r="Q52">
        <f t="shared" si="3"/>
        <v>2.0394270394143628</v>
      </c>
      <c r="R52" s="10">
        <f t="shared" si="13"/>
        <v>33.517561001604811</v>
      </c>
      <c r="S52" s="11">
        <f t="shared" si="14"/>
        <v>8.6170784724554839</v>
      </c>
      <c r="AE52">
        <f t="shared" si="4"/>
        <v>43</v>
      </c>
      <c r="AF52" s="7">
        <f t="shared" si="15"/>
        <v>19.539904997395467</v>
      </c>
      <c r="AG52" s="9">
        <f t="shared" si="28"/>
        <v>7.2590118504761394E-2</v>
      </c>
      <c r="AH52" s="9">
        <f t="shared" si="16"/>
        <v>0.11441134576614566</v>
      </c>
      <c r="AI52" s="9">
        <f t="shared" si="17"/>
        <v>7.437497481363381E-2</v>
      </c>
      <c r="AJ52" s="9">
        <f t="shared" si="18"/>
        <v>7.3753171308731477E-2</v>
      </c>
      <c r="AK52">
        <f t="shared" si="29"/>
        <v>0.23311577119272048</v>
      </c>
      <c r="AL52" s="12">
        <f t="shared" si="19"/>
        <v>5.2034157711927165</v>
      </c>
      <c r="AM52" s="9">
        <f t="shared" si="5"/>
        <v>0.15842564752650121</v>
      </c>
      <c r="AN52">
        <f t="shared" si="6"/>
        <v>8.643072439954496</v>
      </c>
      <c r="AO52" s="1">
        <f t="shared" si="7"/>
        <v>5.2034157711927165</v>
      </c>
      <c r="AY52">
        <f t="shared" si="8"/>
        <v>4.4500000000000011</v>
      </c>
      <c r="AZ52" s="7">
        <f t="shared" si="1"/>
        <v>31.097282564415238</v>
      </c>
    </row>
    <row r="53" spans="1:52" x14ac:dyDescent="0.25">
      <c r="A53">
        <f t="shared" si="20"/>
        <v>43</v>
      </c>
      <c r="B53">
        <f t="shared" si="30"/>
        <v>43</v>
      </c>
      <c r="C53" s="7">
        <f t="shared" si="21"/>
        <v>25</v>
      </c>
      <c r="D53" s="9">
        <f t="shared" si="22"/>
        <v>1.609305898268629E-2</v>
      </c>
      <c r="E53" s="9">
        <f t="shared" si="23"/>
        <v>1.4375099902020088E-2</v>
      </c>
      <c r="F53" s="9">
        <f t="shared" si="24"/>
        <v>1.4503220483620282E-2</v>
      </c>
      <c r="G53" s="9">
        <f t="shared" si="25"/>
        <v>1.4488997654242891E-2</v>
      </c>
      <c r="H53">
        <f t="shared" si="26"/>
        <v>4.1776512945005448</v>
      </c>
      <c r="I53" s="12">
        <f t="shared" si="27"/>
        <v>8.6153679408498167</v>
      </c>
      <c r="J53" s="9">
        <f t="shared" si="9"/>
        <v>0.24039683568783998</v>
      </c>
      <c r="K53">
        <f t="shared" si="10"/>
        <v>8.6710517259851745</v>
      </c>
      <c r="L53" s="1">
        <f t="shared" si="11"/>
        <v>8.6153679408498167</v>
      </c>
      <c r="M53" s="1"/>
      <c r="N53" s="9"/>
      <c r="O53" s="9">
        <f t="shared" si="2"/>
        <v>8.4835852085116414</v>
      </c>
      <c r="P53">
        <f t="shared" si="12"/>
        <v>8.4835852085116414</v>
      </c>
      <c r="Q53">
        <f t="shared" si="3"/>
        <v>2.0394270394143628</v>
      </c>
      <c r="R53" s="10">
        <f t="shared" si="13"/>
        <v>34.517316101100562</v>
      </c>
      <c r="S53" s="11">
        <f t="shared" si="14"/>
        <v>8.6283670321310044</v>
      </c>
      <c r="AE53">
        <f t="shared" si="4"/>
        <v>44</v>
      </c>
      <c r="AF53" s="7">
        <f t="shared" si="15"/>
        <v>20.87785252292473</v>
      </c>
      <c r="AG53" s="9">
        <f t="shared" si="28"/>
        <v>8.5568493564746842E-2</v>
      </c>
      <c r="AH53" s="9">
        <f t="shared" si="16"/>
        <v>0.13664788071099185</v>
      </c>
      <c r="AI53" s="9">
        <f t="shared" si="17"/>
        <v>8.7934754984474589E-2</v>
      </c>
      <c r="AJ53" s="9">
        <f t="shared" si="18"/>
        <v>8.7096910122270152E-2</v>
      </c>
      <c r="AK53">
        <f t="shared" si="29"/>
        <v>0.33675421703904546</v>
      </c>
      <c r="AL53" s="12">
        <f t="shared" si="19"/>
        <v>5.3070542170390418</v>
      </c>
      <c r="AM53" s="9">
        <f t="shared" si="5"/>
        <v>0.17693675410744247</v>
      </c>
      <c r="AN53">
        <f t="shared" si="6"/>
        <v>8.6552921764365323</v>
      </c>
      <c r="AO53" s="1">
        <f t="shared" si="7"/>
        <v>5.3070542170390418</v>
      </c>
      <c r="AY53">
        <f t="shared" si="8"/>
        <v>4.5500000000000007</v>
      </c>
      <c r="AZ53" s="7">
        <f t="shared" si="1"/>
        <v>30.021839908706124</v>
      </c>
    </row>
    <row r="54" spans="1:52" x14ac:dyDescent="0.25">
      <c r="A54">
        <f t="shared" si="20"/>
        <v>44</v>
      </c>
      <c r="B54">
        <f t="shared" si="30"/>
        <v>44</v>
      </c>
      <c r="C54" s="7">
        <f t="shared" si="21"/>
        <v>25</v>
      </c>
      <c r="D54" s="9">
        <f t="shared" si="22"/>
        <v>1.2823686355806973E-2</v>
      </c>
      <c r="E54" s="9">
        <f t="shared" si="23"/>
        <v>1.1425607423866418E-2</v>
      </c>
      <c r="F54" s="9">
        <f t="shared" si="24"/>
        <v>1.1541678719823248E-2</v>
      </c>
      <c r="G54" s="9">
        <f t="shared" si="25"/>
        <v>1.1528616158010039E-2</v>
      </c>
      <c r="H54">
        <f t="shared" si="26"/>
        <v>4.1893657736340773</v>
      </c>
      <c r="I54" s="12">
        <f t="shared" si="27"/>
        <v>8.6270824199833491</v>
      </c>
      <c r="J54" s="9">
        <f t="shared" si="9"/>
        <v>0.24039683568783998</v>
      </c>
      <c r="K54">
        <f t="shared" si="10"/>
        <v>8.6710517259851745</v>
      </c>
      <c r="L54" s="1">
        <f t="shared" si="11"/>
        <v>8.6270824199833491</v>
      </c>
      <c r="M54" s="1"/>
      <c r="N54" s="9"/>
      <c r="O54" s="9">
        <f t="shared" si="2"/>
        <v>8.4835852085116414</v>
      </c>
      <c r="P54">
        <f t="shared" si="12"/>
        <v>8.4835852085116414</v>
      </c>
      <c r="Q54">
        <f t="shared" si="3"/>
        <v>2.0394270394143628</v>
      </c>
      <c r="R54" s="10">
        <f t="shared" si="13"/>
        <v>35.5171235218478</v>
      </c>
      <c r="S54" s="11">
        <f t="shared" si="14"/>
        <v>8.6373347229749964</v>
      </c>
      <c r="AE54">
        <f t="shared" si="4"/>
        <v>45</v>
      </c>
      <c r="AF54" s="7">
        <f t="shared" si="15"/>
        <v>22.071067811865476</v>
      </c>
      <c r="AG54" s="9">
        <f t="shared" si="28"/>
        <v>9.9597255334503032E-2</v>
      </c>
      <c r="AH54" s="9">
        <f t="shared" si="16"/>
        <v>0.15837234316561941</v>
      </c>
      <c r="AI54" s="9">
        <f t="shared" si="17"/>
        <v>0.10255084121809613</v>
      </c>
      <c r="AJ54" s="9">
        <f t="shared" si="18"/>
        <v>0.10152031799110647</v>
      </c>
      <c r="AK54">
        <f t="shared" si="29"/>
        <v>0.45724820738788557</v>
      </c>
      <c r="AL54" s="12">
        <f t="shared" si="19"/>
        <v>5.4275482073878818</v>
      </c>
      <c r="AM54" s="9">
        <f t="shared" si="5"/>
        <v>0.19430803066648805</v>
      </c>
      <c r="AN54">
        <f t="shared" si="6"/>
        <v>8.6623131525586281</v>
      </c>
      <c r="AO54" s="1">
        <f t="shared" si="7"/>
        <v>5.4275482073878818</v>
      </c>
      <c r="AY54">
        <f t="shared" si="8"/>
        <v>4.6500000000000004</v>
      </c>
      <c r="AZ54" s="7">
        <f t="shared" si="1"/>
        <v>28.926578345137763</v>
      </c>
    </row>
    <row r="55" spans="1:52" x14ac:dyDescent="0.25">
      <c r="A55">
        <f t="shared" si="20"/>
        <v>45</v>
      </c>
      <c r="B55">
        <f t="shared" si="30"/>
        <v>45</v>
      </c>
      <c r="C55" s="7">
        <f t="shared" si="21"/>
        <v>25</v>
      </c>
      <c r="D55" s="9">
        <f t="shared" si="22"/>
        <v>1.0186682902289761E-2</v>
      </c>
      <c r="E55" s="9">
        <f t="shared" si="23"/>
        <v>9.0571769190745301E-3</v>
      </c>
      <c r="F55" s="9">
        <f t="shared" si="24"/>
        <v>9.1586996420553422E-3</v>
      </c>
      <c r="G55" s="9">
        <f t="shared" si="25"/>
        <v>9.1471496605527204E-3</v>
      </c>
      <c r="H55">
        <f t="shared" si="26"/>
        <v>4.1986600379149275</v>
      </c>
      <c r="I55" s="12">
        <f t="shared" si="27"/>
        <v>8.6363766842641994</v>
      </c>
      <c r="J55" s="9">
        <f t="shared" si="9"/>
        <v>0.24039683568783998</v>
      </c>
      <c r="K55">
        <f t="shared" si="10"/>
        <v>8.6710517259851745</v>
      </c>
      <c r="L55" s="1">
        <f t="shared" si="11"/>
        <v>8.6363766842641994</v>
      </c>
      <c r="M55" s="1"/>
      <c r="N55" s="9"/>
      <c r="O55" s="9">
        <f t="shared" si="2"/>
        <v>8.4835852085116414</v>
      </c>
      <c r="P55">
        <f t="shared" si="12"/>
        <v>8.4835852085116414</v>
      </c>
      <c r="Q55">
        <f t="shared" si="3"/>
        <v>2.0394270394143628</v>
      </c>
      <c r="R55" s="10">
        <f t="shared" si="13"/>
        <v>36.51697208748444</v>
      </c>
      <c r="S55" s="11">
        <f t="shared" si="14"/>
        <v>8.6444436664682947</v>
      </c>
      <c r="AE55">
        <f t="shared" si="4"/>
        <v>46</v>
      </c>
      <c r="AF55" s="7">
        <f t="shared" si="15"/>
        <v>23.090169943749473</v>
      </c>
      <c r="AG55" s="9">
        <f t="shared" si="28"/>
        <v>0.11430225173804076</v>
      </c>
      <c r="AH55" s="9">
        <f t="shared" si="16"/>
        <v>0.17807470346115542</v>
      </c>
      <c r="AI55" s="9">
        <f t="shared" si="17"/>
        <v>0.11775456898122967</v>
      </c>
      <c r="AJ55" s="9">
        <f t="shared" si="18"/>
        <v>0.11660257009908617</v>
      </c>
      <c r="AK55">
        <f t="shared" si="29"/>
        <v>0.59434210184153513</v>
      </c>
      <c r="AL55" s="12">
        <f t="shared" si="19"/>
        <v>5.5646421018415317</v>
      </c>
      <c r="AM55" s="9">
        <f t="shared" si="5"/>
        <v>0.20978843230861752</v>
      </c>
      <c r="AN55">
        <f t="shared" si="6"/>
        <v>8.6663923555515812</v>
      </c>
      <c r="AO55" s="1">
        <f t="shared" si="7"/>
        <v>5.5646421018415317</v>
      </c>
      <c r="AY55">
        <f t="shared" si="8"/>
        <v>4.75</v>
      </c>
      <c r="AZ55" s="7">
        <f t="shared" si="1"/>
        <v>27.815820370724158</v>
      </c>
    </row>
    <row r="56" spans="1:52" x14ac:dyDescent="0.25">
      <c r="A56">
        <f t="shared" si="20"/>
        <v>46</v>
      </c>
      <c r="B56">
        <f t="shared" si="30"/>
        <v>46</v>
      </c>
      <c r="C56" s="7">
        <f t="shared" si="21"/>
        <v>25</v>
      </c>
      <c r="D56" s="9">
        <f t="shared" si="22"/>
        <v>8.0717026311188343E-3</v>
      </c>
      <c r="E56" s="9">
        <f t="shared" si="23"/>
        <v>7.1645183052948874E-3</v>
      </c>
      <c r="F56" s="9">
        <f t="shared" si="24"/>
        <v>7.2511074434759761E-3</v>
      </c>
      <c r="G56" s="9">
        <f t="shared" si="25"/>
        <v>7.2411713328201606E-3</v>
      </c>
      <c r="H56">
        <f t="shared" si="26"/>
        <v>4.2060173921585076</v>
      </c>
      <c r="I56" s="12">
        <f t="shared" si="27"/>
        <v>8.6437340385077803</v>
      </c>
      <c r="J56" s="9">
        <f t="shared" si="9"/>
        <v>0.24039683568783998</v>
      </c>
      <c r="K56">
        <f t="shared" si="10"/>
        <v>8.6710517259851745</v>
      </c>
      <c r="L56" s="1">
        <f t="shared" si="11"/>
        <v>8.6437340385077803</v>
      </c>
      <c r="M56" s="1"/>
      <c r="N56" s="9"/>
      <c r="O56" s="9">
        <f t="shared" si="2"/>
        <v>8.4835852085116414</v>
      </c>
      <c r="P56">
        <f t="shared" si="12"/>
        <v>8.4835852085116414</v>
      </c>
      <c r="Q56">
        <f t="shared" si="3"/>
        <v>2.0394270394143628</v>
      </c>
      <c r="R56" s="10">
        <f t="shared" si="13"/>
        <v>37.516853008385944</v>
      </c>
      <c r="S56" s="11">
        <f t="shared" si="14"/>
        <v>8.6500696178456113</v>
      </c>
      <c r="AE56">
        <f t="shared" si="4"/>
        <v>47</v>
      </c>
      <c r="AF56" s="7">
        <f t="shared" si="15"/>
        <v>23.910065241883679</v>
      </c>
      <c r="AG56" s="9">
        <f t="shared" si="28"/>
        <v>0.12910036609555267</v>
      </c>
      <c r="AH56" s="9">
        <f t="shared" si="16"/>
        <v>0.19455689142907751</v>
      </c>
      <c r="AI56" s="9">
        <f t="shared" si="17"/>
        <v>0.13285919524310488</v>
      </c>
      <c r="AJ56" s="9">
        <f t="shared" si="18"/>
        <v>0.13169297416496098</v>
      </c>
      <c r="AK56">
        <f t="shared" si="29"/>
        <v>0.74694635410901489</v>
      </c>
      <c r="AL56" s="12">
        <f t="shared" si="19"/>
        <v>5.7172463541090117</v>
      </c>
      <c r="AM56" s="9">
        <f t="shared" si="5"/>
        <v>0.22267347375471933</v>
      </c>
      <c r="AN56">
        <f t="shared" si="6"/>
        <v>8.6687735205247396</v>
      </c>
      <c r="AO56" s="1">
        <f t="shared" si="7"/>
        <v>5.7172463541090117</v>
      </c>
      <c r="AY56">
        <f t="shared" si="8"/>
        <v>4.8499999999999996</v>
      </c>
      <c r="AZ56" s="7">
        <f t="shared" si="1"/>
        <v>26.693949639733265</v>
      </c>
    </row>
    <row r="57" spans="1:52" x14ac:dyDescent="0.25">
      <c r="A57">
        <f t="shared" si="20"/>
        <v>47</v>
      </c>
      <c r="B57">
        <f t="shared" si="30"/>
        <v>47</v>
      </c>
      <c r="C57" s="7">
        <f t="shared" si="21"/>
        <v>25</v>
      </c>
      <c r="D57" s="9">
        <f t="shared" si="22"/>
        <v>6.3830547248459844E-3</v>
      </c>
      <c r="E57" s="9">
        <f t="shared" si="23"/>
        <v>5.6578610190649243E-3</v>
      </c>
      <c r="F57" s="9">
        <f t="shared" si="24"/>
        <v>5.7303485392205455E-3</v>
      </c>
      <c r="G57" s="9">
        <f t="shared" si="25"/>
        <v>5.7219738361535761E-3</v>
      </c>
      <c r="H57">
        <f t="shared" si="26"/>
        <v>4.2118309667714362</v>
      </c>
      <c r="I57" s="12">
        <f t="shared" si="27"/>
        <v>8.6495476131207081</v>
      </c>
      <c r="J57" s="9">
        <f t="shared" si="9"/>
        <v>0.24039683568783998</v>
      </c>
      <c r="K57">
        <f t="shared" si="10"/>
        <v>8.6710517259851745</v>
      </c>
      <c r="L57" s="1">
        <f t="shared" si="11"/>
        <v>8.6495476131207081</v>
      </c>
      <c r="M57" s="1"/>
      <c r="N57" s="9"/>
      <c r="O57" s="9">
        <f t="shared" si="2"/>
        <v>8.4835852085116414</v>
      </c>
      <c r="P57">
        <f t="shared" si="12"/>
        <v>8.4835852085116414</v>
      </c>
      <c r="Q57">
        <f t="shared" si="3"/>
        <v>2.0394270394143628</v>
      </c>
      <c r="R57" s="10">
        <f t="shared" si="13"/>
        <v>38.51675937221993</v>
      </c>
      <c r="S57" s="11">
        <f t="shared" si="14"/>
        <v>8.6545159566104175</v>
      </c>
      <c r="AE57">
        <f t="shared" si="4"/>
        <v>48</v>
      </c>
      <c r="AF57" s="7">
        <f t="shared" si="15"/>
        <v>24.510565162951536</v>
      </c>
      <c r="AG57" s="9">
        <f t="shared" si="28"/>
        <v>0.14319106477079921</v>
      </c>
      <c r="AH57" s="9">
        <f t="shared" si="16"/>
        <v>0.20701701122405344</v>
      </c>
      <c r="AI57" s="9">
        <f t="shared" si="17"/>
        <v>0.14697625419242438</v>
      </c>
      <c r="AJ57" s="9">
        <f t="shared" si="18"/>
        <v>0.14591260238577289</v>
      </c>
      <c r="AK57">
        <f t="shared" si="29"/>
        <v>0.91312805377393613</v>
      </c>
      <c r="AL57" s="12">
        <f t="shared" si="19"/>
        <v>5.8834280537739332</v>
      </c>
      <c r="AM57" s="9">
        <f t="shared" si="5"/>
        <v>0.23235422359164232</v>
      </c>
      <c r="AN57">
        <f t="shared" si="6"/>
        <v>8.6701343574012633</v>
      </c>
      <c r="AO57" s="1">
        <f t="shared" si="7"/>
        <v>5.8834280537739332</v>
      </c>
      <c r="AY57">
        <f t="shared" si="8"/>
        <v>4.9499999999999993</v>
      </c>
      <c r="AZ57" s="7">
        <f t="shared" si="1"/>
        <v>25.565393663406315</v>
      </c>
    </row>
    <row r="58" spans="1:52" x14ac:dyDescent="0.25">
      <c r="A58">
        <f t="shared" si="20"/>
        <v>48</v>
      </c>
      <c r="B58">
        <f t="shared" si="30"/>
        <v>48</v>
      </c>
      <c r="C58" s="7">
        <f t="shared" si="21"/>
        <v>25</v>
      </c>
      <c r="D58" s="9">
        <f t="shared" si="22"/>
        <v>5.0396503598573424E-3</v>
      </c>
      <c r="E58" s="9">
        <f t="shared" si="23"/>
        <v>4.4621236698281176E-3</v>
      </c>
      <c r="F58" s="9">
        <f t="shared" si="24"/>
        <v>4.5219557053904546E-3</v>
      </c>
      <c r="G58" s="9">
        <f t="shared" si="25"/>
        <v>4.5150059209723521E-3</v>
      </c>
      <c r="H58">
        <f t="shared" si="26"/>
        <v>4.216418102609981</v>
      </c>
      <c r="I58" s="12">
        <f t="shared" si="27"/>
        <v>8.6541347489592528</v>
      </c>
      <c r="J58" s="9">
        <f t="shared" si="9"/>
        <v>0.24039683568783998</v>
      </c>
      <c r="K58">
        <f t="shared" si="10"/>
        <v>8.6710517259851745</v>
      </c>
      <c r="L58" s="1">
        <f t="shared" si="11"/>
        <v>8.6541347489592528</v>
      </c>
      <c r="M58" s="1"/>
      <c r="N58" s="9"/>
      <c r="O58" s="9">
        <f t="shared" si="2"/>
        <v>8.4835852085116414</v>
      </c>
      <c r="P58">
        <f t="shared" si="12"/>
        <v>8.4835852085116414</v>
      </c>
      <c r="Q58">
        <f t="shared" si="3"/>
        <v>2.0394270394143628</v>
      </c>
      <c r="R58" s="10">
        <f t="shared" si="13"/>
        <v>39.516685743146496</v>
      </c>
      <c r="S58" s="11">
        <f t="shared" si="14"/>
        <v>8.6580262619139301</v>
      </c>
      <c r="AE58">
        <f t="shared" si="4"/>
        <v>49</v>
      </c>
      <c r="AF58" s="7">
        <f t="shared" si="15"/>
        <v>24.876883405951375</v>
      </c>
      <c r="AG58" s="9">
        <f t="shared" si="28"/>
        <v>0.15559893311888981</v>
      </c>
      <c r="AH58" s="9">
        <f t="shared" si="16"/>
        <v>0.2149708367263358</v>
      </c>
      <c r="AI58" s="9">
        <f t="shared" si="17"/>
        <v>0.15908191511698583</v>
      </c>
      <c r="AJ58" s="9">
        <f t="shared" si="18"/>
        <v>0.1582171322581527</v>
      </c>
      <c r="AK58">
        <f t="shared" si="29"/>
        <v>1.090114981951217</v>
      </c>
      <c r="AL58" s="12">
        <f t="shared" si="19"/>
        <v>6.0604149819512143</v>
      </c>
      <c r="AM58" s="9">
        <f t="shared" si="5"/>
        <v>0.238360847792666</v>
      </c>
      <c r="AN58">
        <f t="shared" si="6"/>
        <v>8.6708354283800482</v>
      </c>
      <c r="AO58" s="1">
        <f t="shared" si="7"/>
        <v>6.0604149819512143</v>
      </c>
      <c r="AY58">
        <f t="shared" si="8"/>
        <v>5.0499999999999989</v>
      </c>
      <c r="AZ58" s="7">
        <f t="shared" si="1"/>
        <v>24.434606336593703</v>
      </c>
    </row>
    <row r="59" spans="1:52" x14ac:dyDescent="0.25">
      <c r="A59">
        <f t="shared" si="20"/>
        <v>49</v>
      </c>
      <c r="B59">
        <f t="shared" si="30"/>
        <v>49</v>
      </c>
      <c r="C59" s="7">
        <f t="shared" si="21"/>
        <v>25</v>
      </c>
      <c r="D59" s="9">
        <f t="shared" si="22"/>
        <v>3.9739605920302264E-3</v>
      </c>
      <c r="E59" s="9">
        <f t="shared" si="23"/>
        <v>3.5154176496538479E-3</v>
      </c>
      <c r="F59" s="9">
        <f t="shared" si="24"/>
        <v>3.5642715328332024E-3</v>
      </c>
      <c r="G59" s="9">
        <f t="shared" si="25"/>
        <v>3.5585728449678325E-3</v>
      </c>
      <c r="H59">
        <f t="shared" si="26"/>
        <v>4.2200334212436426</v>
      </c>
      <c r="I59" s="12">
        <f t="shared" si="27"/>
        <v>8.6577500675929144</v>
      </c>
      <c r="J59" s="9">
        <f t="shared" si="9"/>
        <v>0.24039683568783998</v>
      </c>
      <c r="K59">
        <f t="shared" si="10"/>
        <v>8.6710517259851745</v>
      </c>
      <c r="L59" s="1">
        <f t="shared" si="11"/>
        <v>8.6577500675929144</v>
      </c>
      <c r="M59" s="1"/>
      <c r="N59" s="9"/>
      <c r="O59" s="9">
        <f t="shared" si="2"/>
        <v>8.4835852085116414</v>
      </c>
      <c r="P59">
        <f t="shared" si="12"/>
        <v>8.4835852085116414</v>
      </c>
      <c r="Q59">
        <f t="shared" si="3"/>
        <v>2.0394270394143628</v>
      </c>
      <c r="R59" s="10">
        <f t="shared" si="13"/>
        <v>40.516627846530291</v>
      </c>
      <c r="S59" s="11">
        <f t="shared" si="14"/>
        <v>8.6607952380671911</v>
      </c>
      <c r="AE59">
        <f t="shared" si="4"/>
        <v>50</v>
      </c>
      <c r="AF59" s="7">
        <f t="shared" si="15"/>
        <v>25</v>
      </c>
      <c r="AG59" s="9">
        <f t="shared" si="28"/>
        <v>0.16527774477379722</v>
      </c>
      <c r="AH59" s="9">
        <f t="shared" si="16"/>
        <v>0.21815388290403975</v>
      </c>
      <c r="AI59" s="9">
        <f t="shared" si="17"/>
        <v>0.16813810402660617</v>
      </c>
      <c r="AJ59" s="9">
        <f t="shared" si="18"/>
        <v>0.16752631443703761</v>
      </c>
      <c r="AK59">
        <f t="shared" si="29"/>
        <v>1.2743463207965715</v>
      </c>
      <c r="AL59" s="12">
        <f t="shared" si="19"/>
        <v>6.2446463207965683</v>
      </c>
      <c r="AM59" s="9">
        <f t="shared" si="5"/>
        <v>0.24039683568783998</v>
      </c>
      <c r="AN59">
        <f t="shared" si="6"/>
        <v>8.6710517259851745</v>
      </c>
      <c r="AO59" s="1">
        <f t="shared" si="7"/>
        <v>6.2446463207965683</v>
      </c>
      <c r="AY59">
        <f t="shared" si="8"/>
        <v>5.1499999999999986</v>
      </c>
      <c r="AZ59" s="7">
        <f t="shared" si="1"/>
        <v>23.306050360266763</v>
      </c>
    </row>
    <row r="60" spans="1:52" x14ac:dyDescent="0.25">
      <c r="A60">
        <f t="shared" si="20"/>
        <v>50</v>
      </c>
      <c r="B60">
        <f t="shared" si="30"/>
        <v>50</v>
      </c>
      <c r="C60" s="7">
        <f t="shared" si="21"/>
        <v>25</v>
      </c>
      <c r="D60" s="9">
        <f t="shared" si="22"/>
        <v>3.1304909341521841E-3</v>
      </c>
      <c r="E60" s="9">
        <f t="shared" si="23"/>
        <v>2.7672923562921366E-3</v>
      </c>
      <c r="F60" s="9">
        <f t="shared" si="24"/>
        <v>2.8068487329971237E-3</v>
      </c>
      <c r="G60" s="9">
        <f t="shared" si="25"/>
        <v>2.8022191673110876E-3</v>
      </c>
      <c r="H60">
        <f t="shared" si="26"/>
        <v>4.2228802532903158</v>
      </c>
      <c r="I60" s="12">
        <f t="shared" si="27"/>
        <v>8.6605968996395877</v>
      </c>
      <c r="J60" s="9">
        <f t="shared" si="9"/>
        <v>0.24039683568783998</v>
      </c>
      <c r="K60">
        <f t="shared" si="10"/>
        <v>8.6710517259851745</v>
      </c>
      <c r="L60" s="1">
        <f t="shared" si="11"/>
        <v>8.6605968996395877</v>
      </c>
      <c r="M60" s="1"/>
      <c r="N60" s="9"/>
      <c r="O60" s="9">
        <f t="shared" si="2"/>
        <v>8.4835852085116414</v>
      </c>
      <c r="P60">
        <f t="shared" si="12"/>
        <v>8.4835852085116414</v>
      </c>
      <c r="Q60">
        <f t="shared" si="3"/>
        <v>2.0394270394143628</v>
      </c>
      <c r="R60" s="10">
        <f t="shared" si="13"/>
        <v>41.516582320942533</v>
      </c>
      <c r="S60" s="11">
        <f t="shared" si="14"/>
        <v>8.6629779795301403</v>
      </c>
      <c r="AE60">
        <f t="shared" si="4"/>
        <v>51</v>
      </c>
      <c r="AF60" s="7">
        <f t="shared" si="15"/>
        <v>24.876883405951379</v>
      </c>
      <c r="AG60" s="9">
        <f t="shared" si="28"/>
        <v>0.17126797719543732</v>
      </c>
      <c r="AH60" s="9">
        <f t="shared" si="16"/>
        <v>0.21648996351784799</v>
      </c>
      <c r="AI60" s="9">
        <f t="shared" si="17"/>
        <v>0.17325438974633608</v>
      </c>
      <c r="AJ60" s="9">
        <f t="shared" si="18"/>
        <v>0.17290109180136487</v>
      </c>
      <c r="AK60">
        <f t="shared" si="29"/>
        <v>1.4616226167174333</v>
      </c>
      <c r="AL60" s="12">
        <f t="shared" si="19"/>
        <v>6.4319226167174302</v>
      </c>
      <c r="AM60" s="9">
        <f t="shared" si="5"/>
        <v>0.23836084779266606</v>
      </c>
      <c r="AN60">
        <f t="shared" si="6"/>
        <v>8.6708354283800482</v>
      </c>
      <c r="AO60" s="1">
        <f t="shared" si="7"/>
        <v>6.4319226167174302</v>
      </c>
      <c r="AY60">
        <f t="shared" si="8"/>
        <v>5.2499999999999982</v>
      </c>
      <c r="AZ60" s="7">
        <f t="shared" si="1"/>
        <v>22.184179629275871</v>
      </c>
    </row>
    <row r="61" spans="1:52" x14ac:dyDescent="0.25">
      <c r="A61">
        <f t="shared" si="20"/>
        <v>51</v>
      </c>
      <c r="B61">
        <f t="shared" si="30"/>
        <v>51</v>
      </c>
      <c r="C61" s="7">
        <f t="shared" si="21"/>
        <v>25</v>
      </c>
      <c r="D61" s="9">
        <f t="shared" si="22"/>
        <v>2.4640999821514708E-3</v>
      </c>
      <c r="E61" s="9">
        <f t="shared" si="23"/>
        <v>2.17697024242521E-3</v>
      </c>
      <c r="F61" s="9">
        <f t="shared" si="24"/>
        <v>2.2087892159030988E-3</v>
      </c>
      <c r="G61" s="9">
        <f t="shared" si="25"/>
        <v>2.2050554285064404E-3</v>
      </c>
      <c r="H61">
        <f t="shared" si="26"/>
        <v>4.2251203656782019</v>
      </c>
      <c r="I61" s="12">
        <f t="shared" si="27"/>
        <v>8.6628370120274738</v>
      </c>
      <c r="J61" s="9">
        <f t="shared" si="9"/>
        <v>0.24039683568783998</v>
      </c>
      <c r="K61">
        <f t="shared" si="10"/>
        <v>8.6710517259851745</v>
      </c>
      <c r="L61" s="1">
        <f t="shared" si="11"/>
        <v>8.6628370120274738</v>
      </c>
      <c r="M61" s="1"/>
      <c r="N61" s="9"/>
      <c r="O61" s="9">
        <f t="shared" si="2"/>
        <v>8.4835852085116414</v>
      </c>
      <c r="P61">
        <f t="shared" si="12"/>
        <v>8.4835852085116414</v>
      </c>
      <c r="Q61">
        <f t="shared" si="3"/>
        <v>2.0394270394143628</v>
      </c>
      <c r="R61" s="10">
        <f t="shared" si="13"/>
        <v>42.516546523105426</v>
      </c>
      <c r="S61" s="11">
        <f t="shared" si="14"/>
        <v>8.6646976894988548</v>
      </c>
      <c r="AE61">
        <f t="shared" si="4"/>
        <v>52</v>
      </c>
      <c r="AF61" s="7">
        <f t="shared" si="15"/>
        <v>24.510565162951536</v>
      </c>
      <c r="AG61" s="9">
        <f t="shared" si="28"/>
        <v>0.17287496037694314</v>
      </c>
      <c r="AH61" s="9">
        <f t="shared" si="16"/>
        <v>0.21012016638953426</v>
      </c>
      <c r="AI61" s="9">
        <f t="shared" si="17"/>
        <v>0.17385395144219254</v>
      </c>
      <c r="AJ61" s="9">
        <f t="shared" si="18"/>
        <v>0.1737244797133318</v>
      </c>
      <c r="AK61">
        <f t="shared" si="29"/>
        <v>1.647380562676388</v>
      </c>
      <c r="AL61" s="12">
        <f t="shared" si="19"/>
        <v>6.6176805626763846</v>
      </c>
      <c r="AM61" s="9">
        <f t="shared" si="5"/>
        <v>0.23235422359164232</v>
      </c>
      <c r="AN61">
        <f t="shared" si="6"/>
        <v>8.6701343574012633</v>
      </c>
      <c r="AO61" s="1">
        <f t="shared" si="7"/>
        <v>6.6176805626763846</v>
      </c>
      <c r="AY61">
        <f t="shared" si="8"/>
        <v>5.3499999999999979</v>
      </c>
      <c r="AZ61" s="7">
        <f t="shared" si="1"/>
        <v>21.073421654862258</v>
      </c>
    </row>
    <row r="62" spans="1:52" x14ac:dyDescent="0.25">
      <c r="A62">
        <f t="shared" si="20"/>
        <v>52</v>
      </c>
      <c r="B62">
        <f t="shared" si="30"/>
        <v>52</v>
      </c>
      <c r="C62" s="7">
        <f t="shared" si="21"/>
        <v>25</v>
      </c>
      <c r="D62" s="9">
        <f t="shared" si="22"/>
        <v>1.9383565326850816E-3</v>
      </c>
      <c r="E62" s="9">
        <f t="shared" si="23"/>
        <v>1.7117078747561677E-3</v>
      </c>
      <c r="F62" s="9">
        <f t="shared" si="24"/>
        <v>1.7371715913810639E-3</v>
      </c>
      <c r="G62" s="9">
        <f t="shared" si="25"/>
        <v>1.7341773853075458E-3</v>
      </c>
      <c r="H62">
        <f t="shared" si="26"/>
        <v>4.2268820811532466</v>
      </c>
      <c r="I62" s="12">
        <f t="shared" si="27"/>
        <v>8.6645987275025185</v>
      </c>
      <c r="J62" s="9">
        <f t="shared" si="9"/>
        <v>0.24039683568783998</v>
      </c>
      <c r="K62">
        <f t="shared" si="10"/>
        <v>8.6710517259851745</v>
      </c>
      <c r="L62" s="1">
        <f t="shared" si="11"/>
        <v>8.6645987275025185</v>
      </c>
      <c r="M62" s="1"/>
      <c r="N62" s="9"/>
      <c r="O62" s="9">
        <f t="shared" si="2"/>
        <v>8.4835852085116414</v>
      </c>
      <c r="P62">
        <f t="shared" si="12"/>
        <v>8.4835852085116414</v>
      </c>
      <c r="Q62">
        <f t="shared" si="3"/>
        <v>2.0394270394143628</v>
      </c>
      <c r="R62" s="10">
        <f t="shared" si="13"/>
        <v>43.516518374485543</v>
      </c>
      <c r="S62" s="11">
        <f t="shared" si="14"/>
        <v>8.6660520254487992</v>
      </c>
      <c r="AE62">
        <f t="shared" si="4"/>
        <v>53</v>
      </c>
      <c r="AF62" s="7">
        <f t="shared" si="15"/>
        <v>23.910065241883675</v>
      </c>
      <c r="AG62" s="9">
        <f t="shared" si="28"/>
        <v>0.16981662540462228</v>
      </c>
      <c r="AH62" s="9">
        <f t="shared" si="16"/>
        <v>0.19944463406500854</v>
      </c>
      <c r="AI62" s="9">
        <f t="shared" si="17"/>
        <v>0.16979488344214774</v>
      </c>
      <c r="AJ62" s="9">
        <f t="shared" si="18"/>
        <v>0.16983157365229468</v>
      </c>
      <c r="AK62">
        <f t="shared" si="29"/>
        <v>1.8270684350215929</v>
      </c>
      <c r="AL62" s="12">
        <f t="shared" si="19"/>
        <v>6.7973684350215899</v>
      </c>
      <c r="AM62" s="9">
        <f t="shared" si="5"/>
        <v>0.22267347375471927</v>
      </c>
      <c r="AN62">
        <f t="shared" si="6"/>
        <v>8.6687735205247396</v>
      </c>
      <c r="AO62" s="1">
        <f t="shared" si="7"/>
        <v>6.7973684350215899</v>
      </c>
      <c r="AY62">
        <f t="shared" si="8"/>
        <v>5.4499999999999975</v>
      </c>
      <c r="AZ62" s="7">
        <f t="shared" si="1"/>
        <v>19.978160091293901</v>
      </c>
    </row>
    <row r="63" spans="1:52" x14ac:dyDescent="0.25">
      <c r="A63">
        <f t="shared" si="20"/>
        <v>53</v>
      </c>
      <c r="B63">
        <f t="shared" si="30"/>
        <v>53</v>
      </c>
      <c r="C63" s="7">
        <f t="shared" si="21"/>
        <v>25</v>
      </c>
      <c r="D63" s="9">
        <f t="shared" si="22"/>
        <v>1.5240383007599052E-3</v>
      </c>
      <c r="E63" s="9">
        <f t="shared" si="23"/>
        <v>1.3453461248326512E-3</v>
      </c>
      <c r="F63" s="9">
        <f t="shared" si="24"/>
        <v>1.3656415739780731E-3</v>
      </c>
      <c r="G63" s="9">
        <f t="shared" si="25"/>
        <v>1.3632512135422659E-3</v>
      </c>
      <c r="H63">
        <f t="shared" si="26"/>
        <v>4.2282669586385673</v>
      </c>
      <c r="I63" s="12">
        <f t="shared" si="27"/>
        <v>8.6659836049878383</v>
      </c>
      <c r="J63" s="9">
        <f t="shared" si="9"/>
        <v>0.24039683568783998</v>
      </c>
      <c r="K63">
        <f t="shared" si="10"/>
        <v>8.6710517259851745</v>
      </c>
      <c r="L63" s="1">
        <f t="shared" si="11"/>
        <v>8.6659836049878383</v>
      </c>
      <c r="M63" s="1"/>
      <c r="N63" s="9"/>
      <c r="O63" s="9">
        <f t="shared" si="2"/>
        <v>8.4835852085116414</v>
      </c>
      <c r="P63">
        <f t="shared" si="12"/>
        <v>8.4835852085116414</v>
      </c>
      <c r="Q63">
        <f t="shared" si="3"/>
        <v>2.0394270394143628</v>
      </c>
      <c r="R63" s="10">
        <f t="shared" si="13"/>
        <v>44.516496240648308</v>
      </c>
      <c r="S63" s="11">
        <f t="shared" si="14"/>
        <v>8.6671182637294617</v>
      </c>
      <c r="AE63">
        <f t="shared" si="4"/>
        <v>54</v>
      </c>
      <c r="AF63" s="7">
        <f t="shared" si="15"/>
        <v>23.090169943749476</v>
      </c>
      <c r="AG63" s="9">
        <f t="shared" si="28"/>
        <v>0.16229212025486717</v>
      </c>
      <c r="AH63" s="9">
        <f t="shared" si="16"/>
        <v>0.18513313639313406</v>
      </c>
      <c r="AI63" s="9">
        <f t="shared" si="17"/>
        <v>0.16140661860026143</v>
      </c>
      <c r="AJ63" s="9">
        <f t="shared" si="18"/>
        <v>0.16154669362052182</v>
      </c>
      <c r="AK63">
        <f t="shared" si="29"/>
        <v>1.9965548223319562</v>
      </c>
      <c r="AL63" s="12">
        <f t="shared" si="19"/>
        <v>6.9668548223319533</v>
      </c>
      <c r="AM63" s="9">
        <f t="shared" si="5"/>
        <v>0.20978843230861755</v>
      </c>
      <c r="AN63">
        <f t="shared" si="6"/>
        <v>8.6663923555515812</v>
      </c>
      <c r="AO63" s="1">
        <f t="shared" si="7"/>
        <v>6.9668548223319533</v>
      </c>
      <c r="AY63">
        <f t="shared" si="8"/>
        <v>5.5499999999999972</v>
      </c>
      <c r="AZ63" s="7">
        <f t="shared" si="1"/>
        <v>18.90271743558479</v>
      </c>
    </row>
    <row r="64" spans="1:52" x14ac:dyDescent="0.25">
      <c r="A64">
        <f t="shared" si="20"/>
        <v>54</v>
      </c>
      <c r="B64">
        <f t="shared" si="30"/>
        <v>54</v>
      </c>
      <c r="C64" s="7">
        <f t="shared" si="21"/>
        <v>25</v>
      </c>
      <c r="D64" s="9">
        <f t="shared" si="22"/>
        <v>1.1978167293717036E-3</v>
      </c>
      <c r="E64" s="9">
        <f t="shared" si="23"/>
        <v>1.0570681585170597E-3</v>
      </c>
      <c r="F64" s="9">
        <f t="shared" si="24"/>
        <v>1.0731927014519709E-3</v>
      </c>
      <c r="G64" s="9">
        <f t="shared" si="25"/>
        <v>1.0712911587444057E-3</v>
      </c>
      <c r="H64">
        <f t="shared" si="26"/>
        <v>4.2293552302399098</v>
      </c>
      <c r="I64" s="12">
        <f t="shared" si="27"/>
        <v>8.6670718765891799</v>
      </c>
      <c r="J64" s="9">
        <f t="shared" si="9"/>
        <v>0.24039683568783998</v>
      </c>
      <c r="K64">
        <f t="shared" si="10"/>
        <v>8.6710517259851745</v>
      </c>
      <c r="L64" s="1">
        <f t="shared" si="11"/>
        <v>8.6670718765891799</v>
      </c>
      <c r="M64" s="1"/>
      <c r="N64" s="9"/>
      <c r="O64" s="9">
        <f t="shared" si="2"/>
        <v>8.4835852085116414</v>
      </c>
      <c r="P64">
        <f t="shared" si="12"/>
        <v>8.4835852085116414</v>
      </c>
      <c r="Q64">
        <f t="shared" si="3"/>
        <v>2.0394270394143628</v>
      </c>
      <c r="R64" s="10">
        <f t="shared" si="13"/>
        <v>45.516478836380529</v>
      </c>
      <c r="S64" s="11">
        <f t="shared" si="14"/>
        <v>8.6679574708294211</v>
      </c>
      <c r="AE64">
        <f t="shared" si="4"/>
        <v>55</v>
      </c>
      <c r="AF64" s="7">
        <f t="shared" si="15"/>
        <v>22.071067811865483</v>
      </c>
      <c r="AG64" s="9">
        <f t="shared" si="28"/>
        <v>0.15094687504093476</v>
      </c>
      <c r="AH64" s="9">
        <f t="shared" si="16"/>
        <v>0.16808050000894056</v>
      </c>
      <c r="AI64" s="9">
        <f t="shared" si="17"/>
        <v>0.14942733157753499</v>
      </c>
      <c r="AJ64" s="9">
        <f t="shared" si="18"/>
        <v>0.14961589807980799</v>
      </c>
      <c r="AK64">
        <f t="shared" si="29"/>
        <v>2.1524845617142385</v>
      </c>
      <c r="AL64" s="12">
        <f t="shared" si="19"/>
        <v>7.1227845617142354</v>
      </c>
      <c r="AM64" s="9">
        <f t="shared" si="5"/>
        <v>0.19430803066648816</v>
      </c>
      <c r="AN64">
        <f t="shared" si="6"/>
        <v>8.6623131525586281</v>
      </c>
      <c r="AO64" s="1">
        <f t="shared" si="7"/>
        <v>7.1227845617142354</v>
      </c>
      <c r="AY64">
        <f t="shared" si="8"/>
        <v>5.6499999999999968</v>
      </c>
      <c r="AZ64" s="7">
        <f t="shared" si="1"/>
        <v>17.851337968573983</v>
      </c>
    </row>
    <row r="65" spans="1:56" x14ac:dyDescent="0.25">
      <c r="A65">
        <f t="shared" si="20"/>
        <v>55</v>
      </c>
      <c r="B65">
        <f t="shared" si="30"/>
        <v>55</v>
      </c>
      <c r="C65" s="7">
        <f t="shared" si="21"/>
        <v>25</v>
      </c>
      <c r="D65" s="9">
        <f t="shared" si="22"/>
        <v>9.4113724728384118E-4</v>
      </c>
      <c r="E65" s="9">
        <f t="shared" si="23"/>
        <v>8.3035890124680809E-4</v>
      </c>
      <c r="F65" s="9">
        <f t="shared" si="24"/>
        <v>8.4313736097981146E-4</v>
      </c>
      <c r="G65" s="9">
        <f t="shared" si="25"/>
        <v>8.4162890579865112E-4</v>
      </c>
      <c r="H65">
        <f t="shared" si="26"/>
        <v>4.2302101900194993</v>
      </c>
      <c r="I65" s="12">
        <f t="shared" si="27"/>
        <v>8.6679268363687694</v>
      </c>
      <c r="J65" s="9">
        <f t="shared" si="9"/>
        <v>0.24039683568783998</v>
      </c>
      <c r="K65">
        <f t="shared" si="10"/>
        <v>8.6710517259851745</v>
      </c>
      <c r="L65" s="1">
        <f t="shared" si="11"/>
        <v>8.6679268363687694</v>
      </c>
      <c r="M65" s="1"/>
      <c r="N65" s="9"/>
      <c r="O65" s="9">
        <f t="shared" si="2"/>
        <v>8.4835852085116414</v>
      </c>
      <c r="P65">
        <f t="shared" si="12"/>
        <v>8.4835852085116414</v>
      </c>
      <c r="Q65">
        <f t="shared" si="3"/>
        <v>2.0394270394143628</v>
      </c>
      <c r="R65" s="10">
        <f t="shared" si="13"/>
        <v>46.516465151079323</v>
      </c>
      <c r="S65" s="11">
        <f t="shared" si="14"/>
        <v>8.6686178525029796</v>
      </c>
      <c r="AE65">
        <f t="shared" si="4"/>
        <v>56</v>
      </c>
      <c r="AF65" s="7">
        <f t="shared" si="15"/>
        <v>20.877852522924734</v>
      </c>
      <c r="AG65" s="9">
        <f t="shared" si="28"/>
        <v>0.13674349468785438</v>
      </c>
      <c r="AH65" s="9">
        <f t="shared" si="16"/>
        <v>0.1493062380137444</v>
      </c>
      <c r="AI65" s="9">
        <f t="shared" si="17"/>
        <v>0.13485934887291437</v>
      </c>
      <c r="AJ65" s="9">
        <f t="shared" si="18"/>
        <v>0.13505578910228097</v>
      </c>
      <c r="AK65">
        <f t="shared" si="29"/>
        <v>2.2925063046414809</v>
      </c>
      <c r="AL65" s="12">
        <f t="shared" si="19"/>
        <v>7.2628063046414777</v>
      </c>
      <c r="AM65" s="9">
        <f t="shared" si="5"/>
        <v>0.17693675410744253</v>
      </c>
      <c r="AN65">
        <f t="shared" si="6"/>
        <v>8.6552921764365323</v>
      </c>
      <c r="AO65" s="1">
        <f t="shared" si="7"/>
        <v>7.2628063046414777</v>
      </c>
      <c r="AY65">
        <f t="shared" si="8"/>
        <v>5.7499999999999964</v>
      </c>
      <c r="AZ65" s="7">
        <f t="shared" si="1"/>
        <v>16.828171004688194</v>
      </c>
    </row>
    <row r="66" spans="1:56" x14ac:dyDescent="0.25">
      <c r="A66">
        <f t="shared" si="20"/>
        <v>56</v>
      </c>
      <c r="B66">
        <f t="shared" si="30"/>
        <v>56</v>
      </c>
      <c r="C66" s="7">
        <f t="shared" si="21"/>
        <v>25</v>
      </c>
      <c r="D66" s="9">
        <f t="shared" si="22"/>
        <v>7.392849650686463E-4</v>
      </c>
      <c r="E66" s="9">
        <f t="shared" si="23"/>
        <v>6.5214714082016451E-4</v>
      </c>
      <c r="F66" s="9">
        <f t="shared" si="24"/>
        <v>6.6225363337235252E-4</v>
      </c>
      <c r="G66" s="9">
        <f t="shared" si="25"/>
        <v>6.6105965560304643E-4</v>
      </c>
      <c r="H66">
        <f t="shared" si="26"/>
        <v>4.2308817143810087</v>
      </c>
      <c r="I66" s="12">
        <f t="shared" si="27"/>
        <v>8.6685983607302788</v>
      </c>
      <c r="J66" s="9">
        <f t="shared" si="9"/>
        <v>0.24039683568783998</v>
      </c>
      <c r="K66">
        <f t="shared" si="10"/>
        <v>8.6710517259851745</v>
      </c>
      <c r="L66" s="1">
        <f t="shared" si="11"/>
        <v>8.6685983607302788</v>
      </c>
      <c r="M66" s="1"/>
      <c r="N66" s="9"/>
      <c r="O66" s="9">
        <f t="shared" si="2"/>
        <v>8.4835852085116414</v>
      </c>
      <c r="P66">
        <f t="shared" si="12"/>
        <v>8.4835852085116414</v>
      </c>
      <c r="Q66">
        <f t="shared" si="3"/>
        <v>2.0394270394143628</v>
      </c>
      <c r="R66" s="10">
        <f t="shared" si="13"/>
        <v>47.516454390079673</v>
      </c>
      <c r="S66" s="11">
        <f t="shared" si="14"/>
        <v>8.6691374305265683</v>
      </c>
      <c r="AE66">
        <f t="shared" si="4"/>
        <v>57</v>
      </c>
      <c r="AF66" s="7">
        <f t="shared" si="15"/>
        <v>19.539904997395464</v>
      </c>
      <c r="AG66" s="9">
        <f t="shared" si="28"/>
        <v>0.12077568469960245</v>
      </c>
      <c r="AH66" s="9">
        <f t="shared" si="16"/>
        <v>0.12981948818311181</v>
      </c>
      <c r="AI66" s="9">
        <f t="shared" si="17"/>
        <v>0.11878291437244161</v>
      </c>
      <c r="AJ66" s="9">
        <f t="shared" si="18"/>
        <v>0.11896180970209062</v>
      </c>
      <c r="AK66">
        <f t="shared" si="29"/>
        <v>2.4153300212269473</v>
      </c>
      <c r="AL66" s="12">
        <f t="shared" si="19"/>
        <v>7.3856300212269446</v>
      </c>
      <c r="AM66" s="9">
        <f t="shared" si="5"/>
        <v>0.15842564752650118</v>
      </c>
      <c r="AN66">
        <f t="shared" si="6"/>
        <v>8.643072439954496</v>
      </c>
      <c r="AO66" s="1">
        <f t="shared" si="7"/>
        <v>7.3856300212269446</v>
      </c>
      <c r="AY66">
        <f t="shared" si="8"/>
        <v>5.8499999999999961</v>
      </c>
      <c r="AZ66" s="7">
        <f t="shared" si="1"/>
        <v>15.837254516493358</v>
      </c>
    </row>
    <row r="67" spans="1:56" x14ac:dyDescent="0.25">
      <c r="A67">
        <f t="shared" si="20"/>
        <v>57</v>
      </c>
      <c r="B67">
        <f t="shared" si="30"/>
        <v>57</v>
      </c>
      <c r="C67" s="7">
        <f t="shared" si="21"/>
        <v>25</v>
      </c>
      <c r="D67" s="9">
        <f t="shared" si="22"/>
        <v>5.8061645023742042E-4</v>
      </c>
      <c r="E67" s="9">
        <f t="shared" si="23"/>
        <v>5.1210647510277875E-4</v>
      </c>
      <c r="F67" s="9">
        <f t="shared" si="24"/>
        <v>5.2008703782291258E-4</v>
      </c>
      <c r="G67" s="9">
        <f t="shared" si="25"/>
        <v>5.1914363364655267E-4</v>
      </c>
      <c r="H67">
        <f t="shared" si="26"/>
        <v>4.2314090722326316</v>
      </c>
      <c r="I67" s="12">
        <f t="shared" si="27"/>
        <v>8.6691257185819008</v>
      </c>
      <c r="J67" s="9">
        <f t="shared" si="9"/>
        <v>0.24039683568783998</v>
      </c>
      <c r="K67">
        <f t="shared" si="10"/>
        <v>8.6710517259851745</v>
      </c>
      <c r="L67" s="1">
        <f t="shared" si="11"/>
        <v>8.6691257185819008</v>
      </c>
      <c r="M67" s="1"/>
      <c r="N67" s="9"/>
      <c r="O67" s="9">
        <f t="shared" si="2"/>
        <v>8.4835852085116414</v>
      </c>
      <c r="P67">
        <f t="shared" si="12"/>
        <v>8.4835852085116414</v>
      </c>
      <c r="Q67">
        <f t="shared" si="3"/>
        <v>2.0394270394143628</v>
      </c>
      <c r="R67" s="10">
        <f t="shared" si="13"/>
        <v>48.51644592851649</v>
      </c>
      <c r="S67" s="11">
        <f t="shared" si="14"/>
        <v>8.6695461744842497</v>
      </c>
      <c r="AE67">
        <f t="shared" si="4"/>
        <v>58</v>
      </c>
      <c r="AF67" s="7">
        <f t="shared" si="15"/>
        <v>18.09016994374948</v>
      </c>
      <c r="AG67" s="9">
        <f t="shared" si="28"/>
        <v>0.10407468606855111</v>
      </c>
      <c r="AH67" s="9">
        <f t="shared" si="16"/>
        <v>0.11048340771257005</v>
      </c>
      <c r="AI67" s="9">
        <f t="shared" si="17"/>
        <v>0.10217604837625137</v>
      </c>
      <c r="AJ67" s="9">
        <f t="shared" si="18"/>
        <v>0.10232482159652434</v>
      </c>
      <c r="AK67">
        <f t="shared" si="29"/>
        <v>2.520616424534067</v>
      </c>
      <c r="AL67" s="12">
        <f t="shared" si="19"/>
        <v>7.4909164245340643</v>
      </c>
      <c r="AM67" s="9">
        <f t="shared" si="5"/>
        <v>0.13952217473227477</v>
      </c>
      <c r="AN67">
        <f t="shared" si="6"/>
        <v>8.6216249295663392</v>
      </c>
      <c r="AO67" s="1">
        <f t="shared" si="7"/>
        <v>7.4909164245340643</v>
      </c>
      <c r="AY67">
        <f t="shared" si="8"/>
        <v>5.9499999999999957</v>
      </c>
      <c r="AZ67" s="7">
        <f t="shared" si="1"/>
        <v>14.882499198661687</v>
      </c>
    </row>
    <row r="68" spans="1:56" x14ac:dyDescent="0.25">
      <c r="A68">
        <f t="shared" si="20"/>
        <v>58</v>
      </c>
      <c r="B68">
        <f t="shared" si="30"/>
        <v>58</v>
      </c>
      <c r="C68" s="7">
        <f t="shared" si="21"/>
        <v>25</v>
      </c>
      <c r="D68" s="9">
        <f t="shared" si="22"/>
        <v>4.5593489467817732E-4</v>
      </c>
      <c r="E68" s="9">
        <f t="shared" si="23"/>
        <v>4.0209066446605468E-4</v>
      </c>
      <c r="F68" s="9">
        <f t="shared" si="24"/>
        <v>4.0838456887011142E-4</v>
      </c>
      <c r="G68" s="9">
        <f t="shared" si="25"/>
        <v>4.0764018790211679E-4</v>
      </c>
      <c r="H68">
        <f t="shared" si="26"/>
        <v>4.2318231598241738</v>
      </c>
      <c r="I68" s="12">
        <f t="shared" si="27"/>
        <v>8.669539806173443</v>
      </c>
      <c r="J68" s="9">
        <f t="shared" si="9"/>
        <v>0.24039683568783998</v>
      </c>
      <c r="K68">
        <f t="shared" si="10"/>
        <v>8.6710517259851745</v>
      </c>
      <c r="L68" s="1">
        <f t="shared" si="11"/>
        <v>8.669539806173443</v>
      </c>
      <c r="M68" s="1"/>
      <c r="N68" s="9"/>
      <c r="O68" s="9">
        <f t="shared" si="2"/>
        <v>8.4835852085116414</v>
      </c>
      <c r="P68">
        <f t="shared" si="12"/>
        <v>8.4835852085116414</v>
      </c>
      <c r="Q68">
        <f t="shared" si="3"/>
        <v>2.0394270394143628</v>
      </c>
      <c r="R68" s="10">
        <f t="shared" si="13"/>
        <v>49.516439275043908</v>
      </c>
      <c r="S68" s="11">
        <f t="shared" si="14"/>
        <v>8.669867694845081</v>
      </c>
      <c r="AE68">
        <f t="shared" si="4"/>
        <v>59</v>
      </c>
      <c r="AF68" s="7">
        <f t="shared" si="15"/>
        <v>16.564344650402322</v>
      </c>
      <c r="AG68" s="9">
        <f t="shared" si="28"/>
        <v>8.7451792696202985E-2</v>
      </c>
      <c r="AH68" s="9">
        <f t="shared" si="16"/>
        <v>9.1910652756103439E-2</v>
      </c>
      <c r="AI68" s="9">
        <f t="shared" si="17"/>
        <v>8.5778124090840568E-2</v>
      </c>
      <c r="AJ68" s="9">
        <f t="shared" si="18"/>
        <v>8.589338712859361E-2</v>
      </c>
      <c r="AK68">
        <f t="shared" si="29"/>
        <v>2.6087368801205146</v>
      </c>
      <c r="AL68" s="12">
        <f t="shared" si="19"/>
        <v>7.5790368801205119</v>
      </c>
      <c r="AM68" s="9">
        <f t="shared" si="5"/>
        <v>0.12092326379915495</v>
      </c>
      <c r="AN68">
        <f t="shared" si="6"/>
        <v>8.5839744235646922</v>
      </c>
      <c r="AO68" s="1">
        <f t="shared" si="7"/>
        <v>7.5790368801205119</v>
      </c>
      <c r="AY68">
        <f t="shared" si="8"/>
        <v>6.0499999999999954</v>
      </c>
      <c r="AZ68" s="7">
        <f t="shared" si="1"/>
        <v>13.967673034246465</v>
      </c>
    </row>
    <row r="69" spans="1:56" x14ac:dyDescent="0.25">
      <c r="A69">
        <f t="shared" si="20"/>
        <v>59</v>
      </c>
      <c r="B69">
        <f t="shared" si="30"/>
        <v>59</v>
      </c>
      <c r="C69" s="7">
        <f t="shared" si="21"/>
        <v>25</v>
      </c>
      <c r="D69" s="9">
        <f t="shared" si="22"/>
        <v>3.5798605158956446E-4</v>
      </c>
      <c r="E69" s="9">
        <f t="shared" si="23"/>
        <v>3.1568055289544626E-4</v>
      </c>
      <c r="F69" s="9">
        <f t="shared" si="24"/>
        <v>3.2063931324161635E-4</v>
      </c>
      <c r="G69" s="9">
        <f t="shared" si="25"/>
        <v>3.2005261635881748E-4</v>
      </c>
      <c r="H69">
        <f t="shared" si="26"/>
        <v>4.2321482728908775</v>
      </c>
      <c r="I69" s="12">
        <f t="shared" si="27"/>
        <v>8.6698649192401476</v>
      </c>
      <c r="J69" s="9">
        <f t="shared" si="9"/>
        <v>0.24039683568783998</v>
      </c>
      <c r="K69">
        <f t="shared" si="10"/>
        <v>8.6710517259851745</v>
      </c>
      <c r="L69" s="1">
        <f t="shared" si="11"/>
        <v>8.6698649192401476</v>
      </c>
      <c r="M69" s="1"/>
      <c r="N69" s="9"/>
      <c r="O69" s="9">
        <f t="shared" si="2"/>
        <v>8.4835852085116414</v>
      </c>
      <c r="P69">
        <f t="shared" si="12"/>
        <v>8.4835852085116414</v>
      </c>
      <c r="Q69">
        <f t="shared" si="3"/>
        <v>2.0394270394143628</v>
      </c>
      <c r="R69" s="10">
        <f t="shared" si="13"/>
        <v>50.516434043306077</v>
      </c>
      <c r="S69" s="11">
        <f t="shared" si="14"/>
        <v>8.6701205847158711</v>
      </c>
      <c r="AE69">
        <f t="shared" si="4"/>
        <v>60</v>
      </c>
      <c r="AF69" s="7">
        <f t="shared" si="15"/>
        <v>15.000000000000004</v>
      </c>
      <c r="AG69" s="9">
        <f t="shared" si="28"/>
        <v>7.1400172112843829E-2</v>
      </c>
      <c r="AH69" s="9">
        <f t="shared" si="16"/>
        <v>7.4405084712681119E-2</v>
      </c>
      <c r="AI69" s="9">
        <f t="shared" si="17"/>
        <v>7.0012748423079946E-2</v>
      </c>
      <c r="AJ69" s="9">
        <f t="shared" si="18"/>
        <v>7.0096653538171128E-2</v>
      </c>
      <c r="AK69">
        <f t="shared" si="29"/>
        <v>2.680458962107604</v>
      </c>
      <c r="AL69" s="12">
        <f t="shared" si="19"/>
        <v>7.6507589621076013</v>
      </c>
      <c r="AM69" s="9">
        <f t="shared" si="5"/>
        <v>0.10323548928784003</v>
      </c>
      <c r="AN69">
        <f t="shared" si="6"/>
        <v>8.518667695556875</v>
      </c>
      <c r="AO69" s="1">
        <f t="shared" si="7"/>
        <v>7.6507589621076013</v>
      </c>
      <c r="AY69">
        <f t="shared" si="8"/>
        <v>6.149999999999995</v>
      </c>
      <c r="AZ69" s="7">
        <f t="shared" si="1"/>
        <v>13.096386424174311</v>
      </c>
    </row>
    <row r="70" spans="1:56" x14ac:dyDescent="0.25">
      <c r="A70">
        <f t="shared" si="20"/>
        <v>60</v>
      </c>
      <c r="B70">
        <f t="shared" si="30"/>
        <v>60</v>
      </c>
      <c r="C70" s="7">
        <f t="shared" si="21"/>
        <v>25</v>
      </c>
      <c r="D70" s="9">
        <f t="shared" si="22"/>
        <v>2.8105412003480597E-4</v>
      </c>
      <c r="E70" s="9">
        <f t="shared" si="23"/>
        <v>2.478223369032596E-4</v>
      </c>
      <c r="F70" s="9">
        <f t="shared" si="24"/>
        <v>2.5172608531918474E-4</v>
      </c>
      <c r="G70" s="9">
        <f t="shared" si="25"/>
        <v>2.5126407417780925E-4</v>
      </c>
      <c r="H70">
        <f t="shared" si="26"/>
        <v>4.2324035087306537</v>
      </c>
      <c r="I70" s="12">
        <f t="shared" si="27"/>
        <v>8.670120155079923</v>
      </c>
      <c r="J70" s="9">
        <f t="shared" si="9"/>
        <v>0.24039683568783998</v>
      </c>
      <c r="K70">
        <f t="shared" si="10"/>
        <v>8.6710517259851745</v>
      </c>
      <c r="L70" s="1">
        <f t="shared" si="11"/>
        <v>8.670120155079923</v>
      </c>
      <c r="M70" s="1"/>
      <c r="N70" s="9"/>
      <c r="O70" s="9">
        <f t="shared" si="2"/>
        <v>8.4835852085116414</v>
      </c>
      <c r="P70">
        <f t="shared" si="12"/>
        <v>8.4835852085116414</v>
      </c>
      <c r="Q70">
        <f>J70*P70</f>
        <v>2.0394270394143628</v>
      </c>
      <c r="R70" s="10">
        <f t="shared" si="13"/>
        <v>51.516429929503545</v>
      </c>
      <c r="S70" s="11">
        <f t="shared" si="14"/>
        <v>8.6703194813783604</v>
      </c>
      <c r="AE70">
        <f t="shared" si="4"/>
        <v>61</v>
      </c>
      <c r="AF70" s="7">
        <f t="shared" si="15"/>
        <v>13.435655349597686</v>
      </c>
      <c r="AG70" s="9">
        <f t="shared" si="28"/>
        <v>5.6052879068355349E-2</v>
      </c>
      <c r="AH70" s="9">
        <f t="shared" si="16"/>
        <v>5.794390090122447E-2</v>
      </c>
      <c r="AI70" s="9">
        <f t="shared" si="17"/>
        <v>5.4961206774125269E-2</v>
      </c>
      <c r="AJ70" s="9">
        <f t="shared" si="18"/>
        <v>5.5018418531192541E-2</v>
      </c>
      <c r="AK70">
        <f t="shared" si="29"/>
        <v>2.7366058809326455</v>
      </c>
      <c r="AL70" s="12">
        <f t="shared" si="19"/>
        <v>7.7069058809326423</v>
      </c>
      <c r="AM70" s="9">
        <f t="shared" si="5"/>
        <v>8.694558961461922E-2</v>
      </c>
      <c r="AN70">
        <f t="shared" si="6"/>
        <v>8.408459963280162</v>
      </c>
      <c r="AO70" s="1">
        <f t="shared" si="7"/>
        <v>7.7069058809326423</v>
      </c>
      <c r="AY70">
        <f t="shared" si="8"/>
        <v>6.2499999999999947</v>
      </c>
      <c r="AZ70" s="7">
        <f t="shared" si="1"/>
        <v>12.272077938642191</v>
      </c>
    </row>
    <row r="71" spans="1:56" x14ac:dyDescent="0.25">
      <c r="A71">
        <f t="shared" si="20"/>
        <v>61</v>
      </c>
      <c r="B71">
        <f t="shared" si="30"/>
        <v>61</v>
      </c>
      <c r="C71" s="7">
        <f t="shared" si="21"/>
        <v>25</v>
      </c>
      <c r="D71" s="9">
        <f t="shared" si="22"/>
        <v>2.2063929786720682E-4</v>
      </c>
      <c r="E71" s="9">
        <f t="shared" si="23"/>
        <v>1.9453987503070493E-4</v>
      </c>
      <c r="F71" s="9">
        <f t="shared" si="24"/>
        <v>1.976111389050398E-4</v>
      </c>
      <c r="G71" s="9">
        <f t="shared" si="25"/>
        <v>1.9724756744267632E-4</v>
      </c>
      <c r="H71">
        <f t="shared" si="26"/>
        <v>4.2326038735461839</v>
      </c>
      <c r="I71" s="12">
        <f t="shared" si="27"/>
        <v>8.6703205198954532</v>
      </c>
      <c r="J71" s="9">
        <f t="shared" si="9"/>
        <v>0.24039683568783998</v>
      </c>
      <c r="K71">
        <f t="shared" si="10"/>
        <v>8.6710517259851745</v>
      </c>
      <c r="L71" s="1">
        <f t="shared" si="11"/>
        <v>8.6703205198954532</v>
      </c>
      <c r="M71" s="1"/>
      <c r="N71" s="9"/>
      <c r="O71" s="9">
        <f t="shared" si="2"/>
        <v>8.4835852085116414</v>
      </c>
      <c r="P71">
        <f t="shared" si="12"/>
        <v>8.4835852085116414</v>
      </c>
      <c r="Q71">
        <f t="shared" ref="Q71:Q134" si="31">J71*P71</f>
        <v>2.0394270394143628</v>
      </c>
      <c r="R71" s="10">
        <f t="shared" si="13"/>
        <v>52.516426694752916</v>
      </c>
      <c r="S71" s="11">
        <f t="shared" si="14"/>
        <v>8.67047590502305</v>
      </c>
      <c r="AE71">
        <f t="shared" si="4"/>
        <v>62</v>
      </c>
      <c r="AF71" s="7">
        <f t="shared" si="15"/>
        <v>11.909830056250529</v>
      </c>
      <c r="AG71" s="9">
        <f t="shared" si="28"/>
        <v>4.1169375531787657E-2</v>
      </c>
      <c r="AH71" s="9">
        <f t="shared" si="16"/>
        <v>4.2177515864177818E-2</v>
      </c>
      <c r="AI71" s="9">
        <f t="shared" si="17"/>
        <v>4.0357759052571919E-2</v>
      </c>
      <c r="AJ71" s="9">
        <f t="shared" si="18"/>
        <v>4.0393218553751956E-2</v>
      </c>
      <c r="AK71">
        <f t="shared" si="29"/>
        <v>2.777711404919152</v>
      </c>
      <c r="AL71" s="12">
        <f t="shared" si="19"/>
        <v>7.7480114049191489</v>
      </c>
      <c r="AM71" s="9">
        <f t="shared" si="5"/>
        <v>7.2403469467062415E-2</v>
      </c>
      <c r="AN71">
        <f t="shared" si="6"/>
        <v>8.2308304972828346</v>
      </c>
      <c r="AO71" s="1">
        <f t="shared" si="7"/>
        <v>7.7480114049191489</v>
      </c>
      <c r="AY71">
        <f t="shared" si="8"/>
        <v>6.3499999999999943</v>
      </c>
      <c r="AZ71" s="7">
        <f t="shared" si="1"/>
        <v>11.498000746651771</v>
      </c>
    </row>
    <row r="72" spans="1:56" x14ac:dyDescent="0.25">
      <c r="A72">
        <f t="shared" si="20"/>
        <v>62</v>
      </c>
      <c r="B72">
        <f t="shared" si="30"/>
        <v>62</v>
      </c>
      <c r="C72" s="7">
        <f t="shared" si="21"/>
        <v>25</v>
      </c>
      <c r="D72" s="9">
        <f t="shared" si="22"/>
        <v>1.7320143981483792E-4</v>
      </c>
      <c r="E72" s="9">
        <f t="shared" si="23"/>
        <v>1.5270655980569541E-4</v>
      </c>
      <c r="F72" s="9">
        <f t="shared" si="24"/>
        <v>1.5512166084678841E-4</v>
      </c>
      <c r="G72" s="9">
        <f t="shared" si="25"/>
        <v>1.548357121954964E-4</v>
      </c>
      <c r="H72">
        <f t="shared" si="26"/>
        <v>4.2327611558117368</v>
      </c>
      <c r="I72" s="12">
        <f t="shared" si="27"/>
        <v>8.6704778021610061</v>
      </c>
      <c r="J72" s="9">
        <f t="shared" si="9"/>
        <v>0.24039683568783998</v>
      </c>
      <c r="K72">
        <f t="shared" si="10"/>
        <v>8.6710517259851745</v>
      </c>
      <c r="L72" s="1">
        <f t="shared" si="11"/>
        <v>8.6704778021610061</v>
      </c>
      <c r="M72" s="1"/>
      <c r="N72" s="9"/>
      <c r="O72" s="9">
        <f t="shared" si="2"/>
        <v>8.4835852085116414</v>
      </c>
      <c r="P72">
        <f t="shared" si="12"/>
        <v>8.4835852085116414</v>
      </c>
      <c r="Q72">
        <f t="shared" si="31"/>
        <v>2.0394270394143628</v>
      </c>
      <c r="R72" s="10">
        <f t="shared" si="13"/>
        <v>53.516424151215752</v>
      </c>
      <c r="S72" s="11">
        <f t="shared" si="14"/>
        <v>8.6705989207576764</v>
      </c>
      <c r="AE72">
        <f t="shared" si="4"/>
        <v>63</v>
      </c>
      <c r="AF72" s="7">
        <f t="shared" si="15"/>
        <v>10.460095002604543</v>
      </c>
      <c r="AG72" s="9">
        <f t="shared" si="28"/>
        <v>2.6104343289738121E-2</v>
      </c>
      <c r="AH72" s="9">
        <f t="shared" si="16"/>
        <v>2.6418728906161756E-2</v>
      </c>
      <c r="AI72" s="9">
        <f t="shared" si="17"/>
        <v>2.5564702715848479E-2</v>
      </c>
      <c r="AJ72" s="9">
        <f t="shared" si="18"/>
        <v>2.5582280336427808E-2</v>
      </c>
      <c r="AK72">
        <f t="shared" si="29"/>
        <v>2.8036536527308495</v>
      </c>
      <c r="AL72" s="12">
        <f t="shared" si="19"/>
        <v>7.7739536527308468</v>
      </c>
      <c r="AM72" s="9">
        <f t="shared" si="5"/>
        <v>5.9818596458453534E-2</v>
      </c>
      <c r="AN72">
        <f t="shared" si="6"/>
        <v>7.9630177175192332</v>
      </c>
      <c r="AO72" s="1">
        <f t="shared" si="7"/>
        <v>7.7739536527308468</v>
      </c>
      <c r="AY72">
        <f t="shared" si="8"/>
        <v>6.449999999999994</v>
      </c>
      <c r="AZ72" s="7">
        <f t="shared" si="1"/>
        <v>10.777209777237612</v>
      </c>
    </row>
    <row r="73" spans="1:56" x14ac:dyDescent="0.25">
      <c r="A73">
        <f t="shared" si="20"/>
        <v>63</v>
      </c>
      <c r="B73">
        <f t="shared" si="30"/>
        <v>63</v>
      </c>
      <c r="C73" s="7">
        <f t="shared" si="21"/>
        <v>25</v>
      </c>
      <c r="D73" s="9">
        <f t="shared" si="22"/>
        <v>1.3595684514132925E-4</v>
      </c>
      <c r="E73" s="9">
        <f t="shared" si="23"/>
        <v>1.1986483386993888E-4</v>
      </c>
      <c r="F73" s="9">
        <f t="shared" si="24"/>
        <v>1.2176320449459258E-4</v>
      </c>
      <c r="G73" s="9">
        <f t="shared" si="25"/>
        <v>1.2153840433195439E-4</v>
      </c>
      <c r="H73">
        <f t="shared" si="26"/>
        <v>4.2328846143661041</v>
      </c>
      <c r="I73" s="12">
        <f t="shared" si="27"/>
        <v>8.6706012607153724</v>
      </c>
      <c r="J73" s="9">
        <f t="shared" si="9"/>
        <v>0.24039683568783998</v>
      </c>
      <c r="K73">
        <f t="shared" si="10"/>
        <v>8.6710517259851745</v>
      </c>
      <c r="L73" s="1">
        <f t="shared" si="11"/>
        <v>8.6706012607153724</v>
      </c>
      <c r="M73" s="1"/>
      <c r="N73" s="9"/>
      <c r="O73" s="9">
        <f t="shared" si="2"/>
        <v>8.4835852085116414</v>
      </c>
      <c r="P73">
        <f t="shared" si="12"/>
        <v>8.4835852085116414</v>
      </c>
      <c r="Q73">
        <f t="shared" si="31"/>
        <v>2.0394270394143628</v>
      </c>
      <c r="R73" s="10">
        <f t="shared" si="13"/>
        <v>54.516422151191293</v>
      </c>
      <c r="S73" s="11">
        <f t="shared" si="14"/>
        <v>8.6706956607033341</v>
      </c>
      <c r="AE73">
        <f t="shared" si="4"/>
        <v>64</v>
      </c>
      <c r="AF73" s="7">
        <f t="shared" si="15"/>
        <v>9.1221474770752717</v>
      </c>
      <c r="AG73" s="9">
        <f t="shared" si="28"/>
        <v>9.7160620782554691E-3</v>
      </c>
      <c r="AH73" s="9">
        <f t="shared" si="16"/>
        <v>9.6358088518673692E-3</v>
      </c>
      <c r="AI73" s="9">
        <f t="shared" si="17"/>
        <v>9.4932007403734919E-3</v>
      </c>
      <c r="AJ73" s="9">
        <f t="shared" si="18"/>
        <v>9.4965079568981158E-3</v>
      </c>
      <c r="AK73">
        <f t="shared" si="29"/>
        <v>2.8132320842674554</v>
      </c>
      <c r="AL73" s="12">
        <f t="shared" si="19"/>
        <v>7.7835320842674527</v>
      </c>
      <c r="AM73" s="9">
        <f t="shared" si="5"/>
        <v>4.9269390091894599E-2</v>
      </c>
      <c r="AN73">
        <f t="shared" si="6"/>
        <v>7.5933825780411297</v>
      </c>
      <c r="AO73" s="1">
        <f t="shared" si="7"/>
        <v>7.7835320842674527</v>
      </c>
      <c r="AY73" s="7"/>
    </row>
    <row r="74" spans="1:56" x14ac:dyDescent="0.25">
      <c r="A74">
        <f t="shared" si="20"/>
        <v>64</v>
      </c>
      <c r="B74">
        <f t="shared" si="30"/>
        <v>64</v>
      </c>
      <c r="C74" s="7">
        <f t="shared" si="21"/>
        <v>25</v>
      </c>
      <c r="D74" s="9">
        <f t="shared" si="22"/>
        <v>1.0671751692377492E-4</v>
      </c>
      <c r="E74" s="9">
        <f t="shared" si="23"/>
        <v>9.4083652593045453E-5</v>
      </c>
      <c r="F74" s="9">
        <f t="shared" si="24"/>
        <v>9.5575380797576596E-5</v>
      </c>
      <c r="G74" s="9">
        <f t="shared" si="25"/>
        <v>9.5398714110182524E-5</v>
      </c>
      <c r="H74">
        <f t="shared" si="26"/>
        <v>4.232981520082407</v>
      </c>
      <c r="I74" s="12">
        <f t="shared" si="27"/>
        <v>8.6706981664316753</v>
      </c>
      <c r="J74" s="9">
        <f t="shared" si="9"/>
        <v>0.24039683568783998</v>
      </c>
      <c r="K74">
        <f t="shared" si="10"/>
        <v>8.6710517259851745</v>
      </c>
      <c r="L74" s="1">
        <f t="shared" si="11"/>
        <v>8.6706981664316753</v>
      </c>
      <c r="M74" s="1"/>
      <c r="N74" s="9"/>
      <c r="O74" s="9">
        <f t="shared" ref="O74:O137" si="32">189.285*EXP(-0.11*C74)-3.617</f>
        <v>8.4835852085116414</v>
      </c>
      <c r="P74">
        <f t="shared" si="12"/>
        <v>8.4835852085116414</v>
      </c>
      <c r="Q74">
        <f t="shared" si="31"/>
        <v>2.0394270394143628</v>
      </c>
      <c r="R74" s="10">
        <f t="shared" si="13"/>
        <v>55.516420578539865</v>
      </c>
      <c r="S74" s="11">
        <f>$I$10+J74*R74-LN(1+(EXP(J74*R74)-1)/(EXP(K74-$I$10)))</f>
        <v>8.670771735485804</v>
      </c>
    </row>
    <row r="75" spans="1:56" x14ac:dyDescent="0.25">
      <c r="A75">
        <f t="shared" si="20"/>
        <v>65</v>
      </c>
      <c r="B75">
        <f t="shared" si="30"/>
        <v>65</v>
      </c>
      <c r="C75" s="7">
        <f t="shared" si="21"/>
        <v>25</v>
      </c>
      <c r="D75" s="9">
        <f t="shared" si="22"/>
        <v>8.3764233464060807E-5</v>
      </c>
      <c r="E75" s="9">
        <f t="shared" si="23"/>
        <v>7.3846069635383625E-5</v>
      </c>
      <c r="F75" s="9">
        <f t="shared" si="24"/>
        <v>7.5017966975319251E-5</v>
      </c>
      <c r="G75" s="9">
        <f t="shared" si="25"/>
        <v>7.4879165760893698E-5</v>
      </c>
      <c r="H75">
        <f t="shared" si="26"/>
        <v>4.2330575819944816</v>
      </c>
      <c r="I75" s="12">
        <f t="shared" si="27"/>
        <v>8.670774228343749</v>
      </c>
      <c r="J75" s="9">
        <f t="shared" ref="J75:J138" si="33">(0.0169*(C75+4.012))^2</f>
        <v>0.24039683568783998</v>
      </c>
      <c r="K75">
        <f t="shared" ref="K75:K138" si="34">8.676/(1+EXP(-(C75-3.52)/2.876))</f>
        <v>8.6710517259851745</v>
      </c>
      <c r="L75" s="1">
        <f t="shared" ref="L75:L138" si="35">IF(I75=K75,K75,I75)</f>
        <v>8.670774228343749</v>
      </c>
      <c r="M75" s="1"/>
      <c r="N75" s="9"/>
      <c r="O75" s="9">
        <f t="shared" si="32"/>
        <v>8.4835852085116414</v>
      </c>
      <c r="P75">
        <f t="shared" ref="P75:P138" si="36">IF(O75&gt;0,O75,0)</f>
        <v>8.4835852085116414</v>
      </c>
      <c r="Q75">
        <f t="shared" si="31"/>
        <v>2.0394270394143628</v>
      </c>
      <c r="R75" s="10">
        <f t="shared" ref="R75:R138" si="37">B75+(1/J75)*LN(EXP(-B75*J75)+EXP(-Q75)-EXP(-J75*B75-(Q75)))</f>
        <v>56.516419341938843</v>
      </c>
      <c r="S75" s="11">
        <f t="shared" ref="S75:S138" si="38">$I$10+J75*R75-LN(1+(EXP(J75*R75)-1)/(EXP(K75-$I$10)))</f>
        <v>8.6708315583914359</v>
      </c>
      <c r="AH75" s="7"/>
    </row>
    <row r="76" spans="1:56" x14ac:dyDescent="0.25">
      <c r="A76">
        <f t="shared" ref="A76:A139" si="39">1+A75</f>
        <v>66</v>
      </c>
      <c r="B76">
        <f t="shared" si="30"/>
        <v>66</v>
      </c>
      <c r="C76" s="7">
        <f t="shared" ref="C76:C139" si="40">C75</f>
        <v>25</v>
      </c>
      <c r="D76" s="9">
        <f t="shared" ref="D76:D139" si="41">(J75/(1+EXP(-H75)))*(1-EXP(I75-K75))</f>
        <v>6.5746452764771059E-5</v>
      </c>
      <c r="E76" s="9">
        <f t="shared" ref="E76:E139" si="42">(J75/(1+EXP(-(H75+(D76*B76/2)))))*(1-EXP(I75+(D76*$G$7/2)-K75))</f>
        <v>5.7960674197964723E-5</v>
      </c>
      <c r="F76" s="9">
        <f t="shared" ref="F76:F139" si="43">(J75/(1+EXP(-(H75+(E76*$G$7/2)))))*(1-EXP(I75+(E76*$G$7/2)-K75))</f>
        <v>5.8881130108979974E-5</v>
      </c>
      <c r="G76" s="9">
        <f t="shared" ref="G76:G139" si="44">(J75/(1+EXP(-(H75+(F76*$G$7/2)))))*(1-EXP(I75+(F76*$G$7/2)-K75))</f>
        <v>5.8772102348599233E-5</v>
      </c>
      <c r="H76">
        <f t="shared" ref="H76:H139" si="45">H75+((D76+(2*E76)+(2*F76)+G76)*$G$7/6)</f>
        <v>4.2331172823551029</v>
      </c>
      <c r="I76" s="12">
        <f t="shared" ref="I76:I139" si="46">I75+((D76+(2*E76)+(2*F76)+G76)*$G$7/6)</f>
        <v>8.6708339287043703</v>
      </c>
      <c r="J76" s="9">
        <f t="shared" si="33"/>
        <v>0.24039683568783998</v>
      </c>
      <c r="K76">
        <f t="shared" si="34"/>
        <v>8.6710517259851745</v>
      </c>
      <c r="L76" s="1">
        <f t="shared" si="35"/>
        <v>8.6708339287043703</v>
      </c>
      <c r="M76" s="1"/>
      <c r="N76" s="9"/>
      <c r="O76" s="9">
        <f t="shared" si="32"/>
        <v>8.4835852085116414</v>
      </c>
      <c r="P76">
        <f t="shared" si="36"/>
        <v>8.4835852085116414</v>
      </c>
      <c r="Q76">
        <f t="shared" si="31"/>
        <v>2.0394270394143628</v>
      </c>
      <c r="R76" s="10">
        <f t="shared" si="37"/>
        <v>57.516418369579711</v>
      </c>
      <c r="S76" s="11">
        <f t="shared" si="38"/>
        <v>8.6708786006235048</v>
      </c>
      <c r="AH76" s="7"/>
      <c r="BD76" s="7"/>
    </row>
    <row r="77" spans="1:56" x14ac:dyDescent="0.25">
      <c r="A77">
        <f t="shared" si="39"/>
        <v>67</v>
      </c>
      <c r="B77">
        <f t="shared" ref="B77:B140" si="47">B76+$G$7</f>
        <v>67</v>
      </c>
      <c r="C77" s="7">
        <f t="shared" si="40"/>
        <v>25</v>
      </c>
      <c r="D77" s="9">
        <f t="shared" si="41"/>
        <v>5.1603459444244179E-5</v>
      </c>
      <c r="E77" s="9">
        <f t="shared" si="42"/>
        <v>4.5491877241905048E-5</v>
      </c>
      <c r="F77" s="9">
        <f t="shared" si="43"/>
        <v>4.6214726519638844E-5</v>
      </c>
      <c r="G77" s="9">
        <f t="shared" si="44"/>
        <v>4.6129100508193712E-5</v>
      </c>
      <c r="H77">
        <f t="shared" si="45"/>
        <v>4.2331641399830158</v>
      </c>
      <c r="I77" s="12">
        <f t="shared" si="46"/>
        <v>8.6708807863322832</v>
      </c>
      <c r="J77" s="9">
        <f t="shared" si="33"/>
        <v>0.24039683568783998</v>
      </c>
      <c r="K77">
        <f t="shared" si="34"/>
        <v>8.6710517259851745</v>
      </c>
      <c r="L77" s="1">
        <f t="shared" si="35"/>
        <v>8.6708807863322832</v>
      </c>
      <c r="M77" s="1"/>
      <c r="N77" s="9"/>
      <c r="O77" s="9">
        <f t="shared" si="32"/>
        <v>8.4835852085116414</v>
      </c>
      <c r="P77">
        <f t="shared" si="36"/>
        <v>8.4835852085116414</v>
      </c>
      <c r="Q77">
        <f t="shared" si="31"/>
        <v>2.0394270394143628</v>
      </c>
      <c r="R77" s="10">
        <f t="shared" si="37"/>
        <v>58.516417604998246</v>
      </c>
      <c r="S77" s="11">
        <f t="shared" si="38"/>
        <v>8.6709155922417001</v>
      </c>
      <c r="AH77" s="7"/>
      <c r="BD77" s="7"/>
    </row>
    <row r="78" spans="1:56" x14ac:dyDescent="0.25">
      <c r="A78">
        <f t="shared" si="39"/>
        <v>68</v>
      </c>
      <c r="B78">
        <f t="shared" si="47"/>
        <v>68</v>
      </c>
      <c r="C78" s="7">
        <f t="shared" si="40"/>
        <v>25</v>
      </c>
      <c r="D78" s="9">
        <f t="shared" si="41"/>
        <v>4.0502296385289595E-5</v>
      </c>
      <c r="E78" s="9">
        <f t="shared" si="42"/>
        <v>3.570507060124368E-5</v>
      </c>
      <c r="F78" s="9">
        <f t="shared" si="43"/>
        <v>3.6272664840154902E-5</v>
      </c>
      <c r="G78" s="9">
        <f t="shared" si="44"/>
        <v>3.6205426858329814E-5</v>
      </c>
      <c r="H78">
        <f t="shared" si="45"/>
        <v>4.2332009171820371</v>
      </c>
      <c r="I78" s="12">
        <f t="shared" si="46"/>
        <v>8.6709175635313045</v>
      </c>
      <c r="J78" s="9">
        <f t="shared" si="33"/>
        <v>0.24039683568783998</v>
      </c>
      <c r="K78">
        <f t="shared" si="34"/>
        <v>8.6710517259851745</v>
      </c>
      <c r="L78" s="1">
        <f t="shared" si="35"/>
        <v>8.6709175635313045</v>
      </c>
      <c r="M78" s="1"/>
      <c r="N78" s="9"/>
      <c r="O78" s="9">
        <f t="shared" si="32"/>
        <v>8.4835852085116414</v>
      </c>
      <c r="P78">
        <f t="shared" si="36"/>
        <v>8.4835852085116414</v>
      </c>
      <c r="Q78">
        <f t="shared" si="31"/>
        <v>2.0394270394143628</v>
      </c>
      <c r="R78" s="10">
        <f t="shared" si="37"/>
        <v>59.516417003795688</v>
      </c>
      <c r="S78" s="11">
        <f t="shared" si="38"/>
        <v>8.6709446803047108</v>
      </c>
      <c r="AH78" s="7"/>
      <c r="BD78" s="7"/>
    </row>
    <row r="79" spans="1:56" x14ac:dyDescent="0.25">
      <c r="A79">
        <f t="shared" si="39"/>
        <v>69</v>
      </c>
      <c r="B79">
        <f t="shared" si="47"/>
        <v>69</v>
      </c>
      <c r="C79" s="7">
        <f t="shared" si="40"/>
        <v>25</v>
      </c>
      <c r="D79" s="9">
        <f t="shared" si="41"/>
        <v>3.1788939289541946E-5</v>
      </c>
      <c r="E79" s="9">
        <f t="shared" si="42"/>
        <v>2.8023507807804137E-5</v>
      </c>
      <c r="F79" s="9">
        <f t="shared" si="43"/>
        <v>2.8469148558725446E-5</v>
      </c>
      <c r="G79" s="9">
        <f t="shared" si="44"/>
        <v>2.8416355565247899E-5</v>
      </c>
      <c r="H79">
        <f t="shared" si="45"/>
        <v>4.2332297822833018</v>
      </c>
      <c r="I79" s="12">
        <f t="shared" si="46"/>
        <v>8.6709464286325684</v>
      </c>
      <c r="J79" s="9">
        <f t="shared" si="33"/>
        <v>0.24039683568783998</v>
      </c>
      <c r="K79">
        <f t="shared" si="34"/>
        <v>8.6710517259851745</v>
      </c>
      <c r="L79" s="1">
        <f t="shared" si="35"/>
        <v>8.6709464286325684</v>
      </c>
      <c r="M79" s="1"/>
      <c r="N79" s="9"/>
      <c r="O79" s="9">
        <f t="shared" si="32"/>
        <v>8.4835852085116414</v>
      </c>
      <c r="P79">
        <f t="shared" si="36"/>
        <v>8.4835852085116414</v>
      </c>
      <c r="Q79">
        <f t="shared" si="31"/>
        <v>2.0394270394143628</v>
      </c>
      <c r="R79" s="10">
        <f t="shared" si="37"/>
        <v>60.516416531060578</v>
      </c>
      <c r="S79" s="11">
        <f t="shared" si="38"/>
        <v>8.6709675533072641</v>
      </c>
      <c r="AH79" s="7"/>
      <c r="BD79" s="7"/>
    </row>
    <row r="80" spans="1:56" x14ac:dyDescent="0.25">
      <c r="A80">
        <f t="shared" si="39"/>
        <v>70</v>
      </c>
      <c r="B80">
        <f t="shared" si="47"/>
        <v>70</v>
      </c>
      <c r="C80" s="7">
        <f t="shared" si="40"/>
        <v>25</v>
      </c>
      <c r="D80" s="9">
        <f t="shared" si="41"/>
        <v>2.4949907695057783E-5</v>
      </c>
      <c r="E80" s="9">
        <f t="shared" si="42"/>
        <v>2.1994414605595617E-5</v>
      </c>
      <c r="F80" s="9">
        <f t="shared" si="43"/>
        <v>2.2344277130273429E-5</v>
      </c>
      <c r="G80" s="9">
        <f t="shared" si="44"/>
        <v>2.2302829438102203E-5</v>
      </c>
      <c r="H80">
        <f t="shared" si="45"/>
        <v>4.2332524373034026</v>
      </c>
      <c r="I80" s="12">
        <f t="shared" si="46"/>
        <v>8.6709690836526701</v>
      </c>
      <c r="J80" s="9">
        <f t="shared" si="33"/>
        <v>0.24039683568783998</v>
      </c>
      <c r="K80">
        <f t="shared" si="34"/>
        <v>8.6710517259851745</v>
      </c>
      <c r="L80" s="1">
        <f t="shared" si="35"/>
        <v>8.6709690836526701</v>
      </c>
      <c r="M80" s="1"/>
      <c r="N80" s="9"/>
      <c r="O80" s="9">
        <f t="shared" si="32"/>
        <v>8.4835852085116414</v>
      </c>
      <c r="P80">
        <f t="shared" si="36"/>
        <v>8.4835852085116414</v>
      </c>
      <c r="Q80">
        <f t="shared" si="31"/>
        <v>2.0394270394143628</v>
      </c>
      <c r="R80" s="10">
        <f t="shared" si="37"/>
        <v>61.516416159341475</v>
      </c>
      <c r="S80" s="11">
        <f t="shared" si="38"/>
        <v>8.6709855390807586</v>
      </c>
      <c r="AH80" s="7"/>
      <c r="BD80" s="7"/>
    </row>
    <row r="81" spans="1:56" x14ac:dyDescent="0.25">
      <c r="A81">
        <f t="shared" si="39"/>
        <v>71</v>
      </c>
      <c r="B81">
        <f t="shared" si="47"/>
        <v>71</v>
      </c>
      <c r="C81" s="7">
        <f t="shared" si="40"/>
        <v>25</v>
      </c>
      <c r="D81" s="9">
        <f t="shared" si="41"/>
        <v>1.9582093383444992E-5</v>
      </c>
      <c r="E81" s="9">
        <f t="shared" si="42"/>
        <v>1.7262361757166034E-5</v>
      </c>
      <c r="F81" s="9">
        <f t="shared" si="43"/>
        <v>1.7537013682443675E-5</v>
      </c>
      <c r="G81" s="9">
        <f t="shared" si="44"/>
        <v>1.7504475399650233E-5</v>
      </c>
      <c r="H81">
        <f t="shared" si="45"/>
        <v>4.2332702181900128</v>
      </c>
      <c r="I81" s="12">
        <f t="shared" si="46"/>
        <v>8.6709868645392802</v>
      </c>
      <c r="J81" s="9">
        <f t="shared" si="33"/>
        <v>0.24039683568783998</v>
      </c>
      <c r="K81">
        <f t="shared" si="34"/>
        <v>8.6710517259851745</v>
      </c>
      <c r="L81" s="1">
        <f t="shared" si="35"/>
        <v>8.6709868645392802</v>
      </c>
      <c r="M81" s="1"/>
      <c r="N81" s="9"/>
      <c r="O81" s="9">
        <f t="shared" si="32"/>
        <v>8.4835852085116414</v>
      </c>
      <c r="P81">
        <f t="shared" si="36"/>
        <v>8.4835852085116414</v>
      </c>
      <c r="Q81">
        <f t="shared" si="31"/>
        <v>2.0394270394143628</v>
      </c>
      <c r="R81" s="10">
        <f t="shared" si="37"/>
        <v>62.516415867052856</v>
      </c>
      <c r="S81" s="11">
        <f t="shared" si="38"/>
        <v>8.6709996818073787</v>
      </c>
      <c r="AH81" s="7"/>
      <c r="BD81" s="7"/>
    </row>
    <row r="82" spans="1:56" x14ac:dyDescent="0.25">
      <c r="A82">
        <f t="shared" si="39"/>
        <v>72</v>
      </c>
      <c r="B82">
        <f t="shared" si="47"/>
        <v>72</v>
      </c>
      <c r="C82" s="7">
        <f t="shared" si="40"/>
        <v>25</v>
      </c>
      <c r="D82" s="9">
        <f t="shared" si="41"/>
        <v>1.5369054415110365E-5</v>
      </c>
      <c r="E82" s="9">
        <f t="shared" si="42"/>
        <v>1.3548348922547136E-5</v>
      </c>
      <c r="F82" s="9">
        <f t="shared" si="43"/>
        <v>1.376394764921677E-5</v>
      </c>
      <c r="G82" s="9">
        <f t="shared" si="44"/>
        <v>1.3738405038509564E-5</v>
      </c>
      <c r="H82">
        <f t="shared" si="45"/>
        <v>4.2332841735321125</v>
      </c>
      <c r="I82" s="12">
        <f t="shared" si="46"/>
        <v>8.6710008198813799</v>
      </c>
      <c r="J82" s="9">
        <f t="shared" si="33"/>
        <v>0.24039683568783998</v>
      </c>
      <c r="K82">
        <f t="shared" si="34"/>
        <v>8.6710517259851745</v>
      </c>
      <c r="L82" s="1">
        <f t="shared" si="35"/>
        <v>8.6710008198813799</v>
      </c>
      <c r="M82" s="1"/>
      <c r="N82" s="9"/>
      <c r="O82" s="9">
        <f t="shared" si="32"/>
        <v>8.4835852085116414</v>
      </c>
      <c r="P82">
        <f t="shared" si="36"/>
        <v>8.4835852085116414</v>
      </c>
      <c r="Q82">
        <f t="shared" si="31"/>
        <v>2.0394270394143628</v>
      </c>
      <c r="R82" s="10">
        <f t="shared" si="37"/>
        <v>63.516415637221698</v>
      </c>
      <c r="S82" s="11">
        <f t="shared" si="38"/>
        <v>8.6710108025980919</v>
      </c>
      <c r="AH82" s="7"/>
      <c r="BD82" s="7"/>
    </row>
    <row r="83" spans="1:56" x14ac:dyDescent="0.25">
      <c r="A83">
        <f t="shared" si="39"/>
        <v>73</v>
      </c>
      <c r="B83">
        <f t="shared" si="47"/>
        <v>73</v>
      </c>
      <c r="C83" s="7">
        <f t="shared" si="40"/>
        <v>25</v>
      </c>
      <c r="D83" s="9">
        <f t="shared" si="41"/>
        <v>1.2062393672329247E-5</v>
      </c>
      <c r="E83" s="9">
        <f t="shared" si="42"/>
        <v>1.0633377775111199E-5</v>
      </c>
      <c r="F83" s="9">
        <f t="shared" si="43"/>
        <v>1.0802613685992613E-5</v>
      </c>
      <c r="G83" s="9">
        <f t="shared" si="44"/>
        <v>1.0782563556122698E-5</v>
      </c>
      <c r="H83">
        <f t="shared" si="45"/>
        <v>4.233295126355471</v>
      </c>
      <c r="I83" s="12">
        <f t="shared" si="46"/>
        <v>8.6710117727047376</v>
      </c>
      <c r="J83" s="9">
        <f t="shared" si="33"/>
        <v>0.24039683568783998</v>
      </c>
      <c r="K83">
        <f t="shared" si="34"/>
        <v>8.6710517259851745</v>
      </c>
      <c r="L83" s="1">
        <f t="shared" si="35"/>
        <v>8.6710117727047376</v>
      </c>
      <c r="M83" s="1"/>
      <c r="N83" s="9"/>
      <c r="O83" s="9">
        <f t="shared" si="32"/>
        <v>8.4835852085116414</v>
      </c>
      <c r="P83">
        <f t="shared" si="36"/>
        <v>8.4835852085116414</v>
      </c>
      <c r="Q83">
        <f t="shared" si="31"/>
        <v>2.0394270394143628</v>
      </c>
      <c r="R83" s="10">
        <f t="shared" si="37"/>
        <v>64.516415456501832</v>
      </c>
      <c r="S83" s="11">
        <f t="shared" si="38"/>
        <v>8.6710195471388278</v>
      </c>
      <c r="AH83" s="7"/>
      <c r="BD83" s="7"/>
    </row>
    <row r="84" spans="1:56" x14ac:dyDescent="0.25">
      <c r="A84">
        <f t="shared" si="39"/>
        <v>74</v>
      </c>
      <c r="B84">
        <f t="shared" si="47"/>
        <v>74</v>
      </c>
      <c r="C84" s="7">
        <f t="shared" si="40"/>
        <v>25</v>
      </c>
      <c r="D84" s="9">
        <f t="shared" si="41"/>
        <v>9.4671341140296837E-6</v>
      </c>
      <c r="E84" s="9">
        <f t="shared" si="42"/>
        <v>8.3455527328932524E-6</v>
      </c>
      <c r="F84" s="9">
        <f t="shared" si="43"/>
        <v>8.4783916100510946E-6</v>
      </c>
      <c r="G84" s="9">
        <f t="shared" si="44"/>
        <v>8.4626534396739058E-6</v>
      </c>
      <c r="H84">
        <f t="shared" si="45"/>
        <v>4.2333037226348447</v>
      </c>
      <c r="I84" s="12">
        <f t="shared" si="46"/>
        <v>8.6710203689841112</v>
      </c>
      <c r="J84" s="9">
        <f t="shared" si="33"/>
        <v>0.24039683568783998</v>
      </c>
      <c r="K84">
        <f t="shared" si="34"/>
        <v>8.6710517259851745</v>
      </c>
      <c r="L84" s="1">
        <f t="shared" si="35"/>
        <v>8.6710203689841112</v>
      </c>
      <c r="M84" s="1"/>
      <c r="N84" s="9"/>
      <c r="O84" s="9">
        <f t="shared" si="32"/>
        <v>8.4835852085116414</v>
      </c>
      <c r="P84">
        <f t="shared" si="36"/>
        <v>8.4835852085116414</v>
      </c>
      <c r="Q84">
        <f t="shared" si="31"/>
        <v>2.0394270394143628</v>
      </c>
      <c r="R84" s="10">
        <f t="shared" si="37"/>
        <v>65.516415314398941</v>
      </c>
      <c r="S84" s="11">
        <f t="shared" si="38"/>
        <v>8.6710264231632639</v>
      </c>
      <c r="AH84" s="7"/>
      <c r="BD84" s="7"/>
    </row>
    <row r="85" spans="1:56" x14ac:dyDescent="0.25">
      <c r="A85">
        <f t="shared" si="39"/>
        <v>75</v>
      </c>
      <c r="B85">
        <f t="shared" si="47"/>
        <v>75</v>
      </c>
      <c r="C85" s="7">
        <f t="shared" si="40"/>
        <v>25</v>
      </c>
      <c r="D85" s="9">
        <f t="shared" si="41"/>
        <v>7.4302346055930481E-6</v>
      </c>
      <c r="E85" s="9">
        <f t="shared" si="42"/>
        <v>6.5499529259108291E-6</v>
      </c>
      <c r="F85" s="9">
        <f t="shared" si="43"/>
        <v>6.6542199620159826E-6</v>
      </c>
      <c r="G85" s="9">
        <f t="shared" si="44"/>
        <v>6.6418667607797993E-6</v>
      </c>
      <c r="H85">
        <f t="shared" si="45"/>
        <v>4.2333104693760353</v>
      </c>
      <c r="I85" s="12">
        <f t="shared" si="46"/>
        <v>8.6710271157253018</v>
      </c>
      <c r="J85" s="9">
        <f t="shared" si="33"/>
        <v>0.24039683568783998</v>
      </c>
      <c r="K85">
        <f t="shared" si="34"/>
        <v>8.6710517259851745</v>
      </c>
      <c r="L85" s="1">
        <f t="shared" si="35"/>
        <v>8.6710271157253018</v>
      </c>
      <c r="M85" s="1"/>
      <c r="N85" s="9"/>
      <c r="O85" s="9">
        <f t="shared" si="32"/>
        <v>8.4835852085116414</v>
      </c>
      <c r="P85">
        <f t="shared" si="36"/>
        <v>8.4835852085116414</v>
      </c>
      <c r="Q85">
        <f t="shared" si="31"/>
        <v>2.0394270394143628</v>
      </c>
      <c r="R85" s="10">
        <f t="shared" si="37"/>
        <v>66.516415202661193</v>
      </c>
      <c r="S85" s="11">
        <f t="shared" si="38"/>
        <v>8.6710318299231872</v>
      </c>
      <c r="AH85" s="7"/>
      <c r="BD85" s="7"/>
    </row>
    <row r="86" spans="1:56" x14ac:dyDescent="0.25">
      <c r="A86">
        <f t="shared" si="39"/>
        <v>76</v>
      </c>
      <c r="B86">
        <f t="shared" si="47"/>
        <v>76</v>
      </c>
      <c r="C86" s="7">
        <f t="shared" si="40"/>
        <v>25</v>
      </c>
      <c r="D86" s="9">
        <f t="shared" si="41"/>
        <v>5.8315729454004998E-6</v>
      </c>
      <c r="E86" s="9">
        <f t="shared" si="42"/>
        <v>5.1406807573421125E-6</v>
      </c>
      <c r="F86" s="9">
        <f t="shared" si="43"/>
        <v>5.2225197463065114E-6</v>
      </c>
      <c r="G86" s="9">
        <f t="shared" si="44"/>
        <v>5.2128236830125589E-6</v>
      </c>
      <c r="H86">
        <f t="shared" si="45"/>
        <v>4.2333157645089745</v>
      </c>
      <c r="I86" s="12">
        <f t="shared" si="46"/>
        <v>8.6710324108582419</v>
      </c>
      <c r="J86" s="9">
        <f t="shared" si="33"/>
        <v>0.24039683568783998</v>
      </c>
      <c r="K86">
        <f t="shared" si="34"/>
        <v>8.6710517259851745</v>
      </c>
      <c r="L86" s="1">
        <f t="shared" si="35"/>
        <v>8.6710324108582419</v>
      </c>
      <c r="M86" s="1"/>
      <c r="N86" s="9"/>
      <c r="O86" s="9">
        <f t="shared" si="32"/>
        <v>8.4835852085116414</v>
      </c>
      <c r="P86">
        <f t="shared" si="36"/>
        <v>8.4835852085116414</v>
      </c>
      <c r="Q86">
        <f t="shared" si="31"/>
        <v>2.0394270394143628</v>
      </c>
      <c r="R86" s="10">
        <f t="shared" si="37"/>
        <v>67.51641511480004</v>
      </c>
      <c r="S86" s="11">
        <f t="shared" si="38"/>
        <v>8.6710360813644662</v>
      </c>
      <c r="AH86" s="7"/>
      <c r="BD86" s="7"/>
    </row>
    <row r="87" spans="1:56" x14ac:dyDescent="0.25">
      <c r="A87">
        <f t="shared" si="39"/>
        <v>77</v>
      </c>
      <c r="B87">
        <f t="shared" si="47"/>
        <v>77</v>
      </c>
      <c r="C87" s="7">
        <f t="shared" si="40"/>
        <v>25</v>
      </c>
      <c r="D87" s="9">
        <f t="shared" si="41"/>
        <v>4.5768666800508097E-6</v>
      </c>
      <c r="E87" s="9">
        <f t="shared" si="42"/>
        <v>4.0346197216996816E-6</v>
      </c>
      <c r="F87" s="9">
        <f t="shared" si="43"/>
        <v>4.0988539712786542E-6</v>
      </c>
      <c r="G87" s="9">
        <f t="shared" si="44"/>
        <v>4.0912436331746193E-6</v>
      </c>
      <c r="H87">
        <f t="shared" si="45"/>
        <v>4.2333199203519243</v>
      </c>
      <c r="I87" s="12">
        <f t="shared" si="46"/>
        <v>8.6710365667011917</v>
      </c>
      <c r="J87" s="9">
        <f t="shared" si="33"/>
        <v>0.24039683568783998</v>
      </c>
      <c r="K87">
        <f t="shared" si="34"/>
        <v>8.6710517259851745</v>
      </c>
      <c r="L87" s="1">
        <f t="shared" si="35"/>
        <v>8.6710365667011917</v>
      </c>
      <c r="M87" s="1"/>
      <c r="N87" s="9"/>
      <c r="O87" s="9">
        <f t="shared" si="32"/>
        <v>8.4835852085116414</v>
      </c>
      <c r="P87">
        <f t="shared" si="36"/>
        <v>8.4835852085116414</v>
      </c>
      <c r="Q87">
        <f t="shared" si="31"/>
        <v>2.0394270394143628</v>
      </c>
      <c r="R87" s="10">
        <f t="shared" si="37"/>
        <v>68.51641504571343</v>
      </c>
      <c r="S87" s="11">
        <f t="shared" si="38"/>
        <v>8.6710394243525712</v>
      </c>
      <c r="AH87" s="7"/>
      <c r="BD87" s="7"/>
    </row>
    <row r="88" spans="1:56" x14ac:dyDescent="0.25">
      <c r="A88">
        <f t="shared" si="39"/>
        <v>78</v>
      </c>
      <c r="B88">
        <f t="shared" si="47"/>
        <v>78</v>
      </c>
      <c r="C88" s="7">
        <f t="shared" si="40"/>
        <v>25</v>
      </c>
      <c r="D88" s="9">
        <f t="shared" si="41"/>
        <v>3.5921156660970011E-6</v>
      </c>
      <c r="E88" s="9">
        <f t="shared" si="42"/>
        <v>3.166534336503028E-6</v>
      </c>
      <c r="F88" s="9">
        <f t="shared" si="43"/>
        <v>3.2169502493941711E-6</v>
      </c>
      <c r="G88" s="9">
        <f t="shared" si="44"/>
        <v>3.2109770557742535E-6</v>
      </c>
      <c r="H88">
        <f t="shared" si="45"/>
        <v>4.2333231820289061</v>
      </c>
      <c r="I88" s="12">
        <f t="shared" si="46"/>
        <v>8.6710398283781736</v>
      </c>
      <c r="J88" s="9">
        <f t="shared" si="33"/>
        <v>0.24039683568783998</v>
      </c>
      <c r="K88">
        <f t="shared" si="34"/>
        <v>8.6710517259851745</v>
      </c>
      <c r="L88" s="1">
        <f t="shared" si="35"/>
        <v>8.6710398283781736</v>
      </c>
      <c r="M88" s="1"/>
      <c r="N88" s="9"/>
      <c r="O88" s="9">
        <f t="shared" si="32"/>
        <v>8.4835852085116414</v>
      </c>
      <c r="P88">
        <f t="shared" si="36"/>
        <v>8.4835852085116414</v>
      </c>
      <c r="Q88">
        <f t="shared" si="31"/>
        <v>2.0394270394143628</v>
      </c>
      <c r="R88" s="10">
        <f t="shared" si="37"/>
        <v>69.516414991389539</v>
      </c>
      <c r="S88" s="11">
        <f t="shared" si="38"/>
        <v>8.671042053004733</v>
      </c>
      <c r="AH88" s="7"/>
      <c r="BD88" s="7"/>
    </row>
    <row r="89" spans="1:56" x14ac:dyDescent="0.25">
      <c r="A89">
        <f t="shared" si="39"/>
        <v>79</v>
      </c>
      <c r="B89">
        <f t="shared" si="47"/>
        <v>79</v>
      </c>
      <c r="C89" s="7">
        <f t="shared" si="40"/>
        <v>25</v>
      </c>
      <c r="D89" s="9">
        <f t="shared" si="41"/>
        <v>2.8192394994611869E-6</v>
      </c>
      <c r="E89" s="9">
        <f t="shared" si="42"/>
        <v>2.4852237799368061E-6</v>
      </c>
      <c r="F89" s="9">
        <f t="shared" si="43"/>
        <v>2.5247936224502847E-6</v>
      </c>
      <c r="G89" s="9">
        <f t="shared" si="44"/>
        <v>2.5201054393932462E-6</v>
      </c>
      <c r="H89">
        <f t="shared" si="45"/>
        <v>4.2333257419255297</v>
      </c>
      <c r="I89" s="12">
        <f t="shared" si="46"/>
        <v>8.6710423882747971</v>
      </c>
      <c r="J89" s="9">
        <f t="shared" si="33"/>
        <v>0.24039683568783998</v>
      </c>
      <c r="K89">
        <f t="shared" si="34"/>
        <v>8.6710517259851745</v>
      </c>
      <c r="L89" s="1">
        <f t="shared" si="35"/>
        <v>8.6710423882747971</v>
      </c>
      <c r="M89" s="1"/>
      <c r="N89" s="9"/>
      <c r="O89" s="9">
        <f t="shared" si="32"/>
        <v>8.4835852085116414</v>
      </c>
      <c r="P89">
        <f t="shared" si="36"/>
        <v>8.4835852085116414</v>
      </c>
      <c r="Q89">
        <f t="shared" si="31"/>
        <v>2.0394270394143628</v>
      </c>
      <c r="R89" s="10">
        <f t="shared" si="37"/>
        <v>70.516414948673813</v>
      </c>
      <c r="S89" s="11">
        <f t="shared" si="38"/>
        <v>8.6710441199602588</v>
      </c>
      <c r="AH89" s="7"/>
      <c r="BD89" s="7"/>
    </row>
    <row r="90" spans="1:56" x14ac:dyDescent="0.25">
      <c r="A90">
        <f t="shared" si="39"/>
        <v>80</v>
      </c>
      <c r="B90">
        <f t="shared" si="47"/>
        <v>80</v>
      </c>
      <c r="C90" s="7">
        <f t="shared" si="40"/>
        <v>25</v>
      </c>
      <c r="D90" s="9">
        <f t="shared" si="41"/>
        <v>2.2126530643423063E-6</v>
      </c>
      <c r="E90" s="9">
        <f t="shared" si="42"/>
        <v>1.950502754051942E-6</v>
      </c>
      <c r="F90" s="9">
        <f t="shared" si="43"/>
        <v>1.9815596186204072E-6</v>
      </c>
      <c r="G90" s="9">
        <f t="shared" si="44"/>
        <v>1.9778800328565563E-6</v>
      </c>
      <c r="H90">
        <f t="shared" si="45"/>
        <v>4.2333277510351701</v>
      </c>
      <c r="I90" s="12">
        <f t="shared" si="46"/>
        <v>8.6710443973844367</v>
      </c>
      <c r="J90" s="9">
        <f t="shared" si="33"/>
        <v>0.24039683568783998</v>
      </c>
      <c r="K90">
        <f t="shared" si="34"/>
        <v>8.6710517259851745</v>
      </c>
      <c r="L90" s="1">
        <f t="shared" si="35"/>
        <v>8.6710443973844367</v>
      </c>
      <c r="M90" s="1"/>
      <c r="N90" s="9"/>
      <c r="O90" s="9">
        <f t="shared" si="32"/>
        <v>8.4835852085116414</v>
      </c>
      <c r="P90">
        <f t="shared" si="36"/>
        <v>8.4835852085116414</v>
      </c>
      <c r="Q90">
        <f t="shared" si="31"/>
        <v>2.0394270394143628</v>
      </c>
      <c r="R90" s="10">
        <f t="shared" si="37"/>
        <v>71.516414915085761</v>
      </c>
      <c r="S90" s="11">
        <f t="shared" si="38"/>
        <v>8.6710457452429957</v>
      </c>
      <c r="AH90" s="7"/>
      <c r="BD90" s="7"/>
    </row>
    <row r="91" spans="1:56" x14ac:dyDescent="0.25">
      <c r="A91">
        <f t="shared" si="39"/>
        <v>81</v>
      </c>
      <c r="B91">
        <f t="shared" si="47"/>
        <v>81</v>
      </c>
      <c r="C91" s="7">
        <f t="shared" si="40"/>
        <v>25</v>
      </c>
      <c r="D91" s="9">
        <f t="shared" si="41"/>
        <v>1.7365785593971266E-6</v>
      </c>
      <c r="E91" s="9">
        <f t="shared" si="42"/>
        <v>1.5308317257243131E-6</v>
      </c>
      <c r="F91" s="9">
        <f t="shared" si="43"/>
        <v>1.5552069256530658E-6</v>
      </c>
      <c r="G91" s="9">
        <f t="shared" si="44"/>
        <v>1.5523189715877945E-6</v>
      </c>
      <c r="H91">
        <f t="shared" si="45"/>
        <v>4.2333293278643094</v>
      </c>
      <c r="I91" s="12">
        <f t="shared" si="46"/>
        <v>8.671045974213575</v>
      </c>
      <c r="J91" s="9">
        <f t="shared" si="33"/>
        <v>0.24039683568783998</v>
      </c>
      <c r="K91">
        <f t="shared" si="34"/>
        <v>8.6710517259851745</v>
      </c>
      <c r="L91" s="1">
        <f t="shared" si="35"/>
        <v>8.671045974213575</v>
      </c>
      <c r="M91" s="1"/>
      <c r="N91" s="9"/>
      <c r="O91" s="9">
        <f t="shared" si="32"/>
        <v>8.4835852085116414</v>
      </c>
      <c r="P91">
        <f t="shared" si="36"/>
        <v>8.4835852085116414</v>
      </c>
      <c r="Q91">
        <f t="shared" si="31"/>
        <v>2.0394270394143628</v>
      </c>
      <c r="R91" s="10">
        <f t="shared" si="37"/>
        <v>72.516414888674944</v>
      </c>
      <c r="S91" s="11">
        <f t="shared" si="38"/>
        <v>8.6710470232303027</v>
      </c>
      <c r="AH91" s="7"/>
      <c r="BD91" s="7"/>
    </row>
    <row r="92" spans="1:56" x14ac:dyDescent="0.25">
      <c r="A92">
        <f t="shared" si="39"/>
        <v>82</v>
      </c>
      <c r="B92">
        <f t="shared" si="47"/>
        <v>82</v>
      </c>
      <c r="C92" s="7">
        <f t="shared" si="40"/>
        <v>25</v>
      </c>
      <c r="D92" s="9">
        <f t="shared" si="41"/>
        <v>1.3629356674667154E-6</v>
      </c>
      <c r="E92" s="9">
        <f t="shared" si="42"/>
        <v>1.2014569083117278E-6</v>
      </c>
      <c r="F92" s="9">
        <f t="shared" si="43"/>
        <v>1.2205878616213611E-6</v>
      </c>
      <c r="G92" s="9">
        <f t="shared" si="44"/>
        <v>1.2183212382731137E-6</v>
      </c>
      <c r="H92">
        <f t="shared" si="45"/>
        <v>4.2333305654220501</v>
      </c>
      <c r="I92" s="12">
        <f t="shared" si="46"/>
        <v>8.6710472117713167</v>
      </c>
      <c r="J92" s="9">
        <f t="shared" si="33"/>
        <v>0.24039683568783998</v>
      </c>
      <c r="K92">
        <f t="shared" si="34"/>
        <v>8.6710517259851745</v>
      </c>
      <c r="L92" s="1">
        <f t="shared" si="35"/>
        <v>8.6710472117713167</v>
      </c>
      <c r="M92" s="1"/>
      <c r="N92" s="9"/>
      <c r="O92" s="9">
        <f t="shared" si="32"/>
        <v>8.4835852085116414</v>
      </c>
      <c r="P92">
        <f t="shared" si="36"/>
        <v>8.4835852085116414</v>
      </c>
      <c r="Q92">
        <f t="shared" si="31"/>
        <v>2.0394270394143628</v>
      </c>
      <c r="R92" s="10">
        <f t="shared" si="37"/>
        <v>73.516414867907699</v>
      </c>
      <c r="S92" s="11">
        <f t="shared" si="38"/>
        <v>8.671048028133022</v>
      </c>
      <c r="AH92" s="7"/>
      <c r="BD92" s="7"/>
    </row>
    <row r="93" spans="1:56" x14ac:dyDescent="0.25">
      <c r="A93">
        <f t="shared" si="39"/>
        <v>83</v>
      </c>
      <c r="B93">
        <f t="shared" si="47"/>
        <v>83</v>
      </c>
      <c r="C93" s="7">
        <f t="shared" si="40"/>
        <v>25</v>
      </c>
      <c r="D93" s="9">
        <f t="shared" si="41"/>
        <v>1.0696855546109534E-6</v>
      </c>
      <c r="E93" s="9">
        <f t="shared" si="42"/>
        <v>9.4295036397387926E-7</v>
      </c>
      <c r="F93" s="9">
        <f t="shared" si="43"/>
        <v>9.5796529514747773E-7</v>
      </c>
      <c r="G93" s="9">
        <f t="shared" si="44"/>
        <v>9.5618633381443417E-7</v>
      </c>
      <c r="H93">
        <f t="shared" si="45"/>
        <v>4.2333315367059177</v>
      </c>
      <c r="I93" s="12">
        <f t="shared" si="46"/>
        <v>8.6710481830551842</v>
      </c>
      <c r="J93" s="9">
        <f t="shared" si="33"/>
        <v>0.24039683568783998</v>
      </c>
      <c r="K93">
        <f t="shared" si="34"/>
        <v>8.6710517259851745</v>
      </c>
      <c r="L93" s="1">
        <f t="shared" si="35"/>
        <v>8.6710481830551842</v>
      </c>
      <c r="M93" s="1"/>
      <c r="N93" s="9"/>
      <c r="O93" s="9">
        <f t="shared" si="32"/>
        <v>8.4835852085116414</v>
      </c>
      <c r="P93">
        <f t="shared" si="36"/>
        <v>8.4835852085116414</v>
      </c>
      <c r="Q93">
        <f t="shared" si="31"/>
        <v>2.0394270394143628</v>
      </c>
      <c r="R93" s="10">
        <f t="shared" si="37"/>
        <v>74.516414851578091</v>
      </c>
      <c r="S93" s="11">
        <f t="shared" si="38"/>
        <v>8.671048818304584</v>
      </c>
      <c r="AH93" s="7"/>
      <c r="BD93" s="7"/>
    </row>
    <row r="94" spans="1:56" x14ac:dyDescent="0.25">
      <c r="A94">
        <f t="shared" si="39"/>
        <v>84</v>
      </c>
      <c r="B94">
        <f t="shared" si="47"/>
        <v>84</v>
      </c>
      <c r="C94" s="7">
        <f t="shared" si="40"/>
        <v>25</v>
      </c>
      <c r="D94" s="9">
        <f t="shared" si="41"/>
        <v>8.3953109977851276E-7</v>
      </c>
      <c r="E94" s="9">
        <f t="shared" si="42"/>
        <v>7.400641718323984E-7</v>
      </c>
      <c r="F94" s="9">
        <f t="shared" si="43"/>
        <v>7.5184860572782002E-7</v>
      </c>
      <c r="G94" s="9">
        <f t="shared" si="44"/>
        <v>7.5045239075544977E-7</v>
      </c>
      <c r="H94">
        <f t="shared" si="45"/>
        <v>4.2333322990074249</v>
      </c>
      <c r="I94" s="12">
        <f t="shared" si="46"/>
        <v>8.6710489453566915</v>
      </c>
      <c r="J94" s="9">
        <f t="shared" si="33"/>
        <v>0.24039683568783998</v>
      </c>
      <c r="K94">
        <f t="shared" si="34"/>
        <v>8.6710517259851745</v>
      </c>
      <c r="L94" s="1">
        <f t="shared" si="35"/>
        <v>8.6710489453566915</v>
      </c>
      <c r="M94" s="1"/>
      <c r="N94" s="9"/>
      <c r="O94" s="9">
        <f t="shared" si="32"/>
        <v>8.4835852085116414</v>
      </c>
      <c r="P94">
        <f t="shared" si="36"/>
        <v>8.4835852085116414</v>
      </c>
      <c r="Q94">
        <f t="shared" si="31"/>
        <v>2.0394270394143628</v>
      </c>
      <c r="R94" s="10">
        <f t="shared" si="37"/>
        <v>75.516414838737859</v>
      </c>
      <c r="S94" s="11">
        <f t="shared" si="38"/>
        <v>8.6710494396293818</v>
      </c>
      <c r="AH94" s="7"/>
      <c r="BD94" s="7"/>
    </row>
    <row r="95" spans="1:56" x14ac:dyDescent="0.25">
      <c r="A95">
        <f t="shared" si="39"/>
        <v>85</v>
      </c>
      <c r="B95">
        <f t="shared" si="47"/>
        <v>85</v>
      </c>
      <c r="C95" s="7">
        <f t="shared" si="40"/>
        <v>25</v>
      </c>
      <c r="D95" s="9">
        <f t="shared" si="41"/>
        <v>6.5889673521540542E-7</v>
      </c>
      <c r="E95" s="9">
        <f t="shared" si="42"/>
        <v>5.8083109561910448E-7</v>
      </c>
      <c r="F95" s="9">
        <f t="shared" si="43"/>
        <v>5.90080058578265E-7</v>
      </c>
      <c r="G95" s="9">
        <f t="shared" si="44"/>
        <v>5.8898424418617606E-7</v>
      </c>
      <c r="H95">
        <f t="shared" si="45"/>
        <v>4.233332897291306</v>
      </c>
      <c r="I95" s="12">
        <f t="shared" si="46"/>
        <v>8.6710495436405726</v>
      </c>
      <c r="J95" s="9">
        <f t="shared" si="33"/>
        <v>0.24039683568783998</v>
      </c>
      <c r="K95">
        <f t="shared" si="34"/>
        <v>8.6710517259851745</v>
      </c>
      <c r="L95" s="1">
        <f t="shared" si="35"/>
        <v>8.6710495436405726</v>
      </c>
      <c r="M95" s="1"/>
      <c r="N95" s="9"/>
      <c r="O95" s="9">
        <f t="shared" si="32"/>
        <v>8.4835852085116414</v>
      </c>
      <c r="P95">
        <f t="shared" si="36"/>
        <v>8.4835852085116414</v>
      </c>
      <c r="Q95">
        <f t="shared" si="31"/>
        <v>2.0394270394143628</v>
      </c>
      <c r="R95" s="10">
        <f t="shared" si="37"/>
        <v>76.516414828641388</v>
      </c>
      <c r="S95" s="11">
        <f t="shared" si="38"/>
        <v>8.671049928187136</v>
      </c>
      <c r="AH95" s="7"/>
      <c r="BD95" s="7"/>
    </row>
    <row r="96" spans="1:56" x14ac:dyDescent="0.25">
      <c r="A96">
        <f t="shared" si="39"/>
        <v>86</v>
      </c>
      <c r="B96">
        <f t="shared" si="47"/>
        <v>86</v>
      </c>
      <c r="C96" s="7">
        <f t="shared" si="40"/>
        <v>25</v>
      </c>
      <c r="D96" s="9">
        <f t="shared" si="41"/>
        <v>5.1712775889486394E-7</v>
      </c>
      <c r="E96" s="9">
        <f t="shared" si="42"/>
        <v>4.5585873903418883E-7</v>
      </c>
      <c r="F96" s="9">
        <f t="shared" si="43"/>
        <v>4.6311773429499878E-7</v>
      </c>
      <c r="G96" s="9">
        <f t="shared" si="44"/>
        <v>4.6225769055040608E-7</v>
      </c>
      <c r="H96">
        <f t="shared" si="45"/>
        <v>4.2333333668477051</v>
      </c>
      <c r="I96" s="12">
        <f t="shared" si="46"/>
        <v>8.6710500131969717</v>
      </c>
      <c r="J96" s="9">
        <f t="shared" si="33"/>
        <v>0.24039683568783998</v>
      </c>
      <c r="K96">
        <f t="shared" si="34"/>
        <v>8.6710517259851745</v>
      </c>
      <c r="L96" s="1">
        <f t="shared" si="35"/>
        <v>8.6710500131969717</v>
      </c>
      <c r="M96" s="1"/>
      <c r="N96" s="9"/>
      <c r="O96" s="9">
        <f t="shared" si="32"/>
        <v>8.4835852085116414</v>
      </c>
      <c r="P96">
        <f t="shared" si="36"/>
        <v>8.4835852085116414</v>
      </c>
      <c r="Q96">
        <f t="shared" si="31"/>
        <v>2.0394270394143628</v>
      </c>
      <c r="R96" s="10">
        <f t="shared" si="37"/>
        <v>77.51641482070238</v>
      </c>
      <c r="S96" s="11">
        <f t="shared" si="38"/>
        <v>8.6710503123479672</v>
      </c>
      <c r="AH96" s="7"/>
      <c r="BD96" s="7"/>
    </row>
    <row r="97" spans="1:56" x14ac:dyDescent="0.25">
      <c r="A97">
        <f t="shared" si="39"/>
        <v>87</v>
      </c>
      <c r="B97">
        <f t="shared" si="47"/>
        <v>87</v>
      </c>
      <c r="C97" s="7">
        <f t="shared" si="40"/>
        <v>25</v>
      </c>
      <c r="D97" s="9">
        <f t="shared" si="41"/>
        <v>4.0586190554123741E-7</v>
      </c>
      <c r="E97" s="9">
        <f t="shared" si="42"/>
        <v>3.5777555959648436E-7</v>
      </c>
      <c r="F97" s="9">
        <f t="shared" si="43"/>
        <v>3.6347273123672852E-7</v>
      </c>
      <c r="G97" s="9">
        <f t="shared" si="44"/>
        <v>3.6279773113171555E-7</v>
      </c>
      <c r="H97">
        <f t="shared" si="45"/>
        <v>4.2333337353737415</v>
      </c>
      <c r="I97" s="12">
        <f t="shared" si="46"/>
        <v>8.671050381723008</v>
      </c>
      <c r="J97" s="9">
        <f t="shared" si="33"/>
        <v>0.24039683568783998</v>
      </c>
      <c r="K97">
        <f t="shared" si="34"/>
        <v>8.6710517259851745</v>
      </c>
      <c r="L97" s="1">
        <f t="shared" si="35"/>
        <v>8.671050381723008</v>
      </c>
      <c r="M97" s="1"/>
      <c r="N97" s="9"/>
      <c r="O97" s="9">
        <f t="shared" si="32"/>
        <v>8.4835852085116414</v>
      </c>
      <c r="P97">
        <f t="shared" si="36"/>
        <v>8.4835852085116414</v>
      </c>
      <c r="Q97">
        <f t="shared" si="31"/>
        <v>2.0394270394143628</v>
      </c>
      <c r="R97" s="10">
        <f t="shared" si="37"/>
        <v>78.516414814459793</v>
      </c>
      <c r="S97" s="11">
        <f t="shared" si="38"/>
        <v>8.671050614419789</v>
      </c>
      <c r="AH97" s="7"/>
      <c r="BD97" s="7"/>
    </row>
    <row r="98" spans="1:56" x14ac:dyDescent="0.25">
      <c r="A98">
        <f t="shared" si="39"/>
        <v>88</v>
      </c>
      <c r="B98">
        <f t="shared" si="47"/>
        <v>88</v>
      </c>
      <c r="C98" s="7">
        <f t="shared" si="40"/>
        <v>25</v>
      </c>
      <c r="D98" s="9">
        <f t="shared" si="41"/>
        <v>3.1853611961284782E-7</v>
      </c>
      <c r="E98" s="9">
        <f t="shared" si="42"/>
        <v>2.8079606755118679E-7</v>
      </c>
      <c r="F98" s="9">
        <f t="shared" si="43"/>
        <v>2.8526744736081154E-7</v>
      </c>
      <c r="G98" s="9">
        <f t="shared" si="44"/>
        <v>2.8473767919121276E-7</v>
      </c>
      <c r="H98">
        <f t="shared" si="45"/>
        <v>4.2333340246072133</v>
      </c>
      <c r="I98" s="12">
        <f t="shared" si="46"/>
        <v>8.671050670956479</v>
      </c>
      <c r="J98" s="9">
        <f t="shared" si="33"/>
        <v>0.24039683568783998</v>
      </c>
      <c r="K98">
        <f t="shared" si="34"/>
        <v>8.6710517259851745</v>
      </c>
      <c r="L98" s="1">
        <f t="shared" si="35"/>
        <v>8.671050670956479</v>
      </c>
      <c r="M98" s="1"/>
      <c r="N98" s="9"/>
      <c r="O98" s="9">
        <f t="shared" si="32"/>
        <v>8.4835852085116414</v>
      </c>
      <c r="P98">
        <f t="shared" si="36"/>
        <v>8.4835852085116414</v>
      </c>
      <c r="Q98">
        <f t="shared" si="31"/>
        <v>2.0394270394143628</v>
      </c>
      <c r="R98" s="10">
        <f t="shared" si="37"/>
        <v>79.516414809551165</v>
      </c>
      <c r="S98" s="11">
        <f t="shared" si="38"/>
        <v>8.6710508519436882</v>
      </c>
      <c r="AH98" s="7"/>
      <c r="BD98" s="7"/>
    </row>
    <row r="99" spans="1:56" x14ac:dyDescent="0.25">
      <c r="A99">
        <f t="shared" si="39"/>
        <v>89</v>
      </c>
      <c r="B99">
        <f t="shared" si="47"/>
        <v>89</v>
      </c>
      <c r="C99" s="7">
        <f t="shared" si="40"/>
        <v>25</v>
      </c>
      <c r="D99" s="9">
        <f t="shared" si="41"/>
        <v>2.4999944587770167E-7</v>
      </c>
      <c r="E99" s="9">
        <f t="shared" si="42"/>
        <v>2.2037957867843818E-7</v>
      </c>
      <c r="F99" s="9">
        <f t="shared" si="43"/>
        <v>2.2388890206851924E-7</v>
      </c>
      <c r="G99" s="9">
        <f t="shared" si="44"/>
        <v>2.2347311814585059E-7</v>
      </c>
      <c r="H99">
        <f t="shared" si="45"/>
        <v>4.2333342516088006</v>
      </c>
      <c r="I99" s="12">
        <f t="shared" si="46"/>
        <v>8.6710508979580663</v>
      </c>
      <c r="J99" s="9">
        <f t="shared" si="33"/>
        <v>0.24039683568783998</v>
      </c>
      <c r="K99">
        <f t="shared" si="34"/>
        <v>8.6710517259851745</v>
      </c>
      <c r="L99" s="1">
        <f t="shared" si="35"/>
        <v>8.6710508979580663</v>
      </c>
      <c r="M99" s="1"/>
      <c r="N99" s="9"/>
      <c r="O99" s="9">
        <f t="shared" si="32"/>
        <v>8.4835852085116414</v>
      </c>
      <c r="P99">
        <f t="shared" si="36"/>
        <v>8.4835852085116414</v>
      </c>
      <c r="Q99">
        <f t="shared" si="31"/>
        <v>2.0394270394143628</v>
      </c>
      <c r="R99" s="10">
        <f t="shared" si="37"/>
        <v>80.516414805691426</v>
      </c>
      <c r="S99" s="11">
        <f t="shared" si="38"/>
        <v>8.6710510387125126</v>
      </c>
      <c r="AH99" s="7"/>
      <c r="BD99" s="7"/>
    </row>
    <row r="100" spans="1:56" x14ac:dyDescent="0.25">
      <c r="A100">
        <f t="shared" si="39"/>
        <v>90</v>
      </c>
      <c r="B100">
        <f t="shared" si="47"/>
        <v>90</v>
      </c>
      <c r="C100" s="7">
        <f t="shared" si="40"/>
        <v>25</v>
      </c>
      <c r="D100" s="9">
        <f t="shared" si="41"/>
        <v>1.9620920574795003E-7</v>
      </c>
      <c r="E100" s="9">
        <f t="shared" si="42"/>
        <v>1.7296238081328616E-7</v>
      </c>
      <c r="F100" s="9">
        <f t="shared" si="43"/>
        <v>1.7571664096485952E-7</v>
      </c>
      <c r="G100" s="9">
        <f t="shared" si="44"/>
        <v>1.7539031662082575E-7</v>
      </c>
      <c r="H100">
        <f t="shared" si="45"/>
        <v>4.2333344297683952</v>
      </c>
      <c r="I100" s="12">
        <f t="shared" si="46"/>
        <v>8.67105107611766</v>
      </c>
      <c r="J100" s="9">
        <f t="shared" si="33"/>
        <v>0.24039683568783998</v>
      </c>
      <c r="K100">
        <f t="shared" si="34"/>
        <v>8.6710517259851745</v>
      </c>
      <c r="L100" s="1">
        <f t="shared" si="35"/>
        <v>8.67105107611766</v>
      </c>
      <c r="M100" s="1"/>
      <c r="N100" s="9"/>
      <c r="O100" s="9">
        <f t="shared" si="32"/>
        <v>8.4835852085116414</v>
      </c>
      <c r="P100">
        <f t="shared" si="36"/>
        <v>8.4835852085116414</v>
      </c>
      <c r="Q100">
        <f t="shared" si="31"/>
        <v>2.0394270394143628</v>
      </c>
      <c r="R100" s="10">
        <f t="shared" si="37"/>
        <v>81.516414802656456</v>
      </c>
      <c r="S100" s="11">
        <f t="shared" si="38"/>
        <v>8.6710511855718089</v>
      </c>
      <c r="AH100" s="7"/>
      <c r="BD100" s="7"/>
    </row>
    <row r="101" spans="1:56" x14ac:dyDescent="0.25">
      <c r="A101">
        <f t="shared" si="39"/>
        <v>91</v>
      </c>
      <c r="B101">
        <f t="shared" si="47"/>
        <v>91</v>
      </c>
      <c r="C101" s="7">
        <f t="shared" si="40"/>
        <v>25</v>
      </c>
      <c r="D101" s="9">
        <f t="shared" si="41"/>
        <v>1.5399254357401626E-7</v>
      </c>
      <c r="E101" s="9">
        <f t="shared" si="42"/>
        <v>1.3574753309711972E-7</v>
      </c>
      <c r="F101" s="9">
        <f t="shared" si="43"/>
        <v>1.3790918710318313E-7</v>
      </c>
      <c r="G101" s="9">
        <f t="shared" si="44"/>
        <v>1.3765307470604474E-7</v>
      </c>
      <c r="H101">
        <f t="shared" si="45"/>
        <v>4.2333345695949047</v>
      </c>
      <c r="I101" s="12">
        <f t="shared" si="46"/>
        <v>8.6710512159441695</v>
      </c>
      <c r="J101" s="9">
        <f t="shared" si="33"/>
        <v>0.24039683568783998</v>
      </c>
      <c r="K101">
        <f t="shared" si="34"/>
        <v>8.6710517259851745</v>
      </c>
      <c r="L101" s="1">
        <f t="shared" si="35"/>
        <v>8.6710512159441695</v>
      </c>
      <c r="M101" s="1"/>
      <c r="N101" s="9"/>
      <c r="O101" s="9">
        <f t="shared" si="32"/>
        <v>8.4835852085116414</v>
      </c>
      <c r="P101">
        <f t="shared" si="36"/>
        <v>8.4835852085116414</v>
      </c>
      <c r="Q101">
        <f t="shared" si="31"/>
        <v>2.0394270394143628</v>
      </c>
      <c r="R101" s="10">
        <f t="shared" si="37"/>
        <v>82.516414800270013</v>
      </c>
      <c r="S101" s="11">
        <f t="shared" si="38"/>
        <v>8.6710513010496015</v>
      </c>
      <c r="AH101" s="7"/>
      <c r="BD101" s="7"/>
    </row>
    <row r="102" spans="1:56" x14ac:dyDescent="0.25">
      <c r="A102">
        <f t="shared" si="39"/>
        <v>92</v>
      </c>
      <c r="B102">
        <f t="shared" si="47"/>
        <v>92</v>
      </c>
      <c r="C102" s="7">
        <f t="shared" si="40"/>
        <v>25</v>
      </c>
      <c r="D102" s="9">
        <f t="shared" si="41"/>
        <v>1.2085927604814202E-7</v>
      </c>
      <c r="E102" s="9">
        <f t="shared" si="42"/>
        <v>1.0653988548971379E-7</v>
      </c>
      <c r="F102" s="9">
        <f t="shared" si="43"/>
        <v>1.082364375204815E-7</v>
      </c>
      <c r="G102" s="9">
        <f t="shared" si="44"/>
        <v>1.0803543013448578E-7</v>
      </c>
      <c r="H102">
        <f t="shared" si="45"/>
        <v>4.2333346793361297</v>
      </c>
      <c r="I102" s="12">
        <f t="shared" si="46"/>
        <v>8.6710513256853954</v>
      </c>
      <c r="J102" s="9">
        <f t="shared" si="33"/>
        <v>0.24039683568783998</v>
      </c>
      <c r="K102">
        <f t="shared" si="34"/>
        <v>8.6710517259851745</v>
      </c>
      <c r="L102" s="1">
        <f t="shared" si="35"/>
        <v>8.6710513256853954</v>
      </c>
      <c r="M102" s="1"/>
      <c r="N102" s="9"/>
      <c r="O102" s="9">
        <f t="shared" si="32"/>
        <v>8.4835852085116414</v>
      </c>
      <c r="P102">
        <f t="shared" si="36"/>
        <v>8.4835852085116414</v>
      </c>
      <c r="Q102">
        <f t="shared" si="31"/>
        <v>2.0394270394143628</v>
      </c>
      <c r="R102" s="10">
        <f t="shared" si="37"/>
        <v>83.516414798393512</v>
      </c>
      <c r="S102" s="11">
        <f t="shared" si="38"/>
        <v>8.6710513918516217</v>
      </c>
      <c r="AH102" s="7"/>
      <c r="BD102" s="7"/>
    </row>
    <row r="103" spans="1:56" x14ac:dyDescent="0.25">
      <c r="A103">
        <f t="shared" si="39"/>
        <v>93</v>
      </c>
      <c r="B103">
        <f t="shared" si="47"/>
        <v>93</v>
      </c>
      <c r="C103" s="7">
        <f t="shared" si="40"/>
        <v>25</v>
      </c>
      <c r="D103" s="9">
        <f t="shared" si="41"/>
        <v>9.4855009228527402E-8</v>
      </c>
      <c r="E103" s="9">
        <f t="shared" si="42"/>
        <v>8.3616597919344621E-8</v>
      </c>
      <c r="F103" s="9">
        <f t="shared" si="43"/>
        <v>8.4948119275965977E-8</v>
      </c>
      <c r="G103" s="9">
        <f t="shared" si="44"/>
        <v>8.4790360667266393E-8</v>
      </c>
      <c r="H103">
        <f t="shared" si="45"/>
        <v>4.2333347654652638</v>
      </c>
      <c r="I103" s="12">
        <f t="shared" si="46"/>
        <v>8.6710514118145294</v>
      </c>
      <c r="J103" s="9">
        <f t="shared" si="33"/>
        <v>0.24039683568783998</v>
      </c>
      <c r="K103">
        <f t="shared" si="34"/>
        <v>8.6710517259851745</v>
      </c>
      <c r="L103" s="1">
        <f t="shared" si="35"/>
        <v>8.6710514118145294</v>
      </c>
      <c r="M103" s="1"/>
      <c r="N103" s="9"/>
      <c r="O103" s="9">
        <f t="shared" si="32"/>
        <v>8.4835852085116414</v>
      </c>
      <c r="P103">
        <f t="shared" si="36"/>
        <v>8.4835852085116414</v>
      </c>
      <c r="Q103">
        <f t="shared" si="31"/>
        <v>2.0394270394143628</v>
      </c>
      <c r="R103" s="10">
        <f t="shared" si="37"/>
        <v>84.516414796917985</v>
      </c>
      <c r="S103" s="11">
        <f t="shared" si="38"/>
        <v>8.6710514632506861</v>
      </c>
      <c r="AH103" s="7"/>
      <c r="BD103" s="7"/>
    </row>
    <row r="104" spans="1:56" x14ac:dyDescent="0.25">
      <c r="A104">
        <f t="shared" si="39"/>
        <v>94</v>
      </c>
      <c r="B104">
        <f t="shared" si="47"/>
        <v>94</v>
      </c>
      <c r="C104" s="7">
        <f t="shared" si="40"/>
        <v>25</v>
      </c>
      <c r="D104" s="9">
        <f t="shared" si="41"/>
        <v>7.4445858603022427E-8</v>
      </c>
      <c r="E104" s="9">
        <f t="shared" si="42"/>
        <v>6.5625520002862059E-8</v>
      </c>
      <c r="F104" s="9">
        <f t="shared" si="43"/>
        <v>6.6670549818975028E-8</v>
      </c>
      <c r="G104" s="9">
        <f t="shared" si="44"/>
        <v>6.6546735061778624E-8</v>
      </c>
      <c r="H104">
        <f t="shared" si="45"/>
        <v>4.2333348330627194</v>
      </c>
      <c r="I104" s="12">
        <f t="shared" si="46"/>
        <v>8.6710514794119842</v>
      </c>
      <c r="J104" s="9">
        <f t="shared" si="33"/>
        <v>0.24039683568783998</v>
      </c>
      <c r="K104">
        <f t="shared" si="34"/>
        <v>8.6710517259851745</v>
      </c>
      <c r="L104" s="1">
        <f t="shared" si="35"/>
        <v>8.6710514794119842</v>
      </c>
      <c r="M104" s="1"/>
      <c r="N104" s="9"/>
      <c r="O104" s="9">
        <f t="shared" si="32"/>
        <v>8.4835852085116414</v>
      </c>
      <c r="P104">
        <f t="shared" si="36"/>
        <v>8.4835852085116414</v>
      </c>
      <c r="Q104">
        <f t="shared" si="31"/>
        <v>2.0394270394143628</v>
      </c>
      <c r="R104" s="10">
        <f t="shared" si="37"/>
        <v>85.516414795757754</v>
      </c>
      <c r="S104" s="11">
        <f t="shared" si="38"/>
        <v>8.6710515193928988</v>
      </c>
      <c r="AH104" s="7"/>
      <c r="BD104" s="7"/>
    </row>
    <row r="105" spans="1:56" x14ac:dyDescent="0.25">
      <c r="A105">
        <f t="shared" si="39"/>
        <v>95</v>
      </c>
      <c r="B105">
        <f t="shared" si="47"/>
        <v>95</v>
      </c>
      <c r="C105" s="7">
        <f t="shared" si="40"/>
        <v>25</v>
      </c>
      <c r="D105" s="9">
        <f t="shared" si="41"/>
        <v>5.8427971517294892E-8</v>
      </c>
      <c r="E105" s="9">
        <f t="shared" si="42"/>
        <v>5.1505429594784833E-8</v>
      </c>
      <c r="F105" s="9">
        <f t="shared" si="43"/>
        <v>5.2325609953391327E-8</v>
      </c>
      <c r="G105" s="9">
        <f t="shared" si="44"/>
        <v>5.2228435122593917E-8</v>
      </c>
      <c r="H105">
        <f t="shared" si="45"/>
        <v>4.2333348861158004</v>
      </c>
      <c r="I105" s="12">
        <f t="shared" si="46"/>
        <v>8.6710515324650643</v>
      </c>
      <c r="J105" s="9">
        <f t="shared" si="33"/>
        <v>0.24039683568783998</v>
      </c>
      <c r="K105">
        <f t="shared" si="34"/>
        <v>8.6710517259851745</v>
      </c>
      <c r="L105" s="1">
        <f t="shared" si="35"/>
        <v>8.6710515324650643</v>
      </c>
      <c r="M105" s="1"/>
      <c r="N105" s="9"/>
      <c r="O105" s="9">
        <f t="shared" si="32"/>
        <v>8.4835852085116414</v>
      </c>
      <c r="P105">
        <f t="shared" si="36"/>
        <v>8.4835852085116414</v>
      </c>
      <c r="Q105">
        <f t="shared" si="31"/>
        <v>2.0394270394143628</v>
      </c>
      <c r="R105" s="10">
        <f t="shared" si="37"/>
        <v>86.51641479484546</v>
      </c>
      <c r="S105" s="11">
        <f t="shared" si="38"/>
        <v>8.6710515635384091</v>
      </c>
      <c r="AH105" s="7"/>
      <c r="BD105" s="7"/>
    </row>
    <row r="106" spans="1:56" x14ac:dyDescent="0.25">
      <c r="A106">
        <f t="shared" si="39"/>
        <v>96</v>
      </c>
      <c r="B106">
        <f t="shared" si="47"/>
        <v>96</v>
      </c>
      <c r="C106" s="7">
        <f t="shared" si="40"/>
        <v>25</v>
      </c>
      <c r="D106" s="9">
        <f t="shared" si="41"/>
        <v>4.5856517399279559E-8</v>
      </c>
      <c r="E106" s="9">
        <f t="shared" si="42"/>
        <v>4.0423439969557939E-8</v>
      </c>
      <c r="F106" s="9">
        <f t="shared" si="43"/>
        <v>4.1067149425089987E-8</v>
      </c>
      <c r="G106" s="9">
        <f t="shared" si="44"/>
        <v>4.0990882778494292E-8</v>
      </c>
      <c r="H106">
        <f t="shared" si="45"/>
        <v>4.233334927753897</v>
      </c>
      <c r="I106" s="12">
        <f t="shared" si="46"/>
        <v>8.67105157410316</v>
      </c>
      <c r="J106" s="9">
        <f t="shared" si="33"/>
        <v>0.24039683568783998</v>
      </c>
      <c r="K106">
        <f t="shared" si="34"/>
        <v>8.6710517259851745</v>
      </c>
      <c r="L106" s="1">
        <f t="shared" si="35"/>
        <v>8.67105157410316</v>
      </c>
      <c r="M106" s="1"/>
      <c r="N106" s="9"/>
      <c r="O106" s="9">
        <f t="shared" si="32"/>
        <v>8.4835852085116414</v>
      </c>
      <c r="P106">
        <f t="shared" si="36"/>
        <v>8.4835852085116414</v>
      </c>
      <c r="Q106">
        <f t="shared" si="31"/>
        <v>2.0394270394143628</v>
      </c>
      <c r="R106" s="10">
        <f t="shared" si="37"/>
        <v>87.516414794128096</v>
      </c>
      <c r="S106" s="11">
        <f t="shared" si="38"/>
        <v>8.6710515982507204</v>
      </c>
      <c r="AH106" s="7"/>
      <c r="BD106" s="7"/>
    </row>
    <row r="107" spans="1:56" x14ac:dyDescent="0.25">
      <c r="A107">
        <f t="shared" si="39"/>
        <v>97</v>
      </c>
      <c r="B107">
        <f t="shared" si="47"/>
        <v>97</v>
      </c>
      <c r="C107" s="7">
        <f t="shared" si="40"/>
        <v>25</v>
      </c>
      <c r="D107" s="9">
        <f t="shared" si="41"/>
        <v>3.598995673233198E-8</v>
      </c>
      <c r="E107" s="9">
        <f t="shared" si="42"/>
        <v>3.1725868472583411E-8</v>
      </c>
      <c r="F107" s="9">
        <f t="shared" si="43"/>
        <v>3.2231076714335188E-8</v>
      </c>
      <c r="G107" s="9">
        <f t="shared" si="44"/>
        <v>3.217121942674413E-8</v>
      </c>
      <c r="H107">
        <f t="shared" si="45"/>
        <v>4.2333349604330746</v>
      </c>
      <c r="I107" s="12">
        <f t="shared" si="46"/>
        <v>8.6710516067823384</v>
      </c>
      <c r="J107" s="9">
        <f t="shared" si="33"/>
        <v>0.24039683568783998</v>
      </c>
      <c r="K107">
        <f t="shared" si="34"/>
        <v>8.6710517259851745</v>
      </c>
      <c r="L107" s="1">
        <f t="shared" si="35"/>
        <v>8.6710516067823384</v>
      </c>
      <c r="M107" s="1"/>
      <c r="N107" s="9"/>
      <c r="O107" s="9">
        <f t="shared" si="32"/>
        <v>8.4835852085116414</v>
      </c>
      <c r="P107">
        <f t="shared" si="36"/>
        <v>8.4835852085116414</v>
      </c>
      <c r="Q107">
        <f t="shared" si="31"/>
        <v>2.0394270394143628</v>
      </c>
      <c r="R107" s="10">
        <f t="shared" si="37"/>
        <v>88.516414793564024</v>
      </c>
      <c r="S107" s="11">
        <f t="shared" si="38"/>
        <v>8.6710516255455587</v>
      </c>
      <c r="AH107" s="7"/>
      <c r="BD107" s="7"/>
    </row>
    <row r="108" spans="1:56" x14ac:dyDescent="0.25">
      <c r="A108">
        <f t="shared" si="39"/>
        <v>98</v>
      </c>
      <c r="B108">
        <f t="shared" si="47"/>
        <v>98</v>
      </c>
      <c r="C108" s="7">
        <f t="shared" si="40"/>
        <v>25</v>
      </c>
      <c r="D108" s="9">
        <f t="shared" si="41"/>
        <v>2.8246300245873978E-8</v>
      </c>
      <c r="E108" s="9">
        <f t="shared" si="42"/>
        <v>2.489967957790971E-8</v>
      </c>
      <c r="F108" s="9">
        <f t="shared" si="43"/>
        <v>2.5296186661367613E-8</v>
      </c>
      <c r="G108" s="9">
        <f t="shared" si="44"/>
        <v>2.5249208430785069E-8</v>
      </c>
      <c r="H108">
        <f t="shared" si="45"/>
        <v>4.2333349860809477</v>
      </c>
      <c r="I108" s="12">
        <f t="shared" si="46"/>
        <v>8.6710516324302116</v>
      </c>
      <c r="J108" s="9">
        <f t="shared" si="33"/>
        <v>0.24039683568783998</v>
      </c>
      <c r="K108">
        <f t="shared" si="34"/>
        <v>8.6710517259851745</v>
      </c>
      <c r="L108" s="1">
        <f t="shared" si="35"/>
        <v>8.6710516324302116</v>
      </c>
      <c r="M108" s="1"/>
      <c r="N108" s="9"/>
      <c r="O108" s="9">
        <f t="shared" si="32"/>
        <v>8.4835852085116414</v>
      </c>
      <c r="P108">
        <f t="shared" si="36"/>
        <v>8.4835852085116414</v>
      </c>
      <c r="Q108">
        <f t="shared" si="31"/>
        <v>2.0394270394143628</v>
      </c>
      <c r="R108" s="10">
        <f t="shared" si="37"/>
        <v>89.516414793120489</v>
      </c>
      <c r="S108" s="11">
        <f t="shared" si="38"/>
        <v>8.6710516470079213</v>
      </c>
      <c r="AH108" s="7"/>
      <c r="BD108" s="7"/>
    </row>
    <row r="109" spans="1:56" x14ac:dyDescent="0.25">
      <c r="A109">
        <f t="shared" si="39"/>
        <v>99</v>
      </c>
      <c r="B109">
        <f t="shared" si="47"/>
        <v>99</v>
      </c>
      <c r="C109" s="7">
        <f t="shared" si="40"/>
        <v>25</v>
      </c>
      <c r="D109" s="9">
        <f t="shared" si="41"/>
        <v>2.2168781339866611E-8</v>
      </c>
      <c r="E109" s="9">
        <f t="shared" si="42"/>
        <v>1.9542224927036575E-8</v>
      </c>
      <c r="F109" s="9">
        <f t="shared" si="43"/>
        <v>1.9853419017619017E-8</v>
      </c>
      <c r="G109" s="9">
        <f t="shared" si="44"/>
        <v>1.9816548496986725E-8</v>
      </c>
      <c r="H109">
        <f t="shared" si="45"/>
        <v>4.2333350062103836</v>
      </c>
      <c r="I109" s="12">
        <f t="shared" si="46"/>
        <v>8.6710516525596475</v>
      </c>
      <c r="J109" s="9">
        <f t="shared" si="33"/>
        <v>0.24039683568783998</v>
      </c>
      <c r="K109">
        <f t="shared" si="34"/>
        <v>8.6710517259851745</v>
      </c>
      <c r="L109" s="1">
        <f t="shared" si="35"/>
        <v>8.6710516525596475</v>
      </c>
      <c r="M109" s="1"/>
      <c r="N109" s="9"/>
      <c r="O109" s="9">
        <f t="shared" si="32"/>
        <v>8.4835852085116414</v>
      </c>
      <c r="P109">
        <f t="shared" si="36"/>
        <v>8.4835852085116414</v>
      </c>
      <c r="Q109">
        <f t="shared" si="31"/>
        <v>2.0394270394143628</v>
      </c>
      <c r="R109" s="10">
        <f t="shared" si="37"/>
        <v>90.516414792771727</v>
      </c>
      <c r="S109" s="11">
        <f t="shared" si="38"/>
        <v>8.6710516638841142</v>
      </c>
      <c r="AH109" s="7"/>
      <c r="BD109" s="7"/>
    </row>
    <row r="110" spans="1:56" x14ac:dyDescent="0.25">
      <c r="A110">
        <f t="shared" si="39"/>
        <v>100</v>
      </c>
      <c r="B110">
        <f t="shared" si="47"/>
        <v>100</v>
      </c>
      <c r="C110" s="7">
        <f t="shared" si="40"/>
        <v>25</v>
      </c>
      <c r="D110" s="9">
        <f t="shared" si="41"/>
        <v>1.7398910962464133E-8</v>
      </c>
      <c r="E110" s="9">
        <f t="shared" si="42"/>
        <v>1.5337488490227092E-8</v>
      </c>
      <c r="F110" s="9">
        <f t="shared" si="43"/>
        <v>1.5581725684045103E-8</v>
      </c>
      <c r="G110" s="9">
        <f t="shared" si="44"/>
        <v>1.555278831970738E-8</v>
      </c>
      <c r="H110">
        <f t="shared" si="45"/>
        <v>4.2333350220087382</v>
      </c>
      <c r="I110" s="12">
        <f t="shared" si="46"/>
        <v>8.6710516683580021</v>
      </c>
      <c r="J110" s="9">
        <f t="shared" si="33"/>
        <v>0.24039683568783998</v>
      </c>
      <c r="K110">
        <f t="shared" si="34"/>
        <v>8.6710517259851745</v>
      </c>
      <c r="L110" s="1">
        <f t="shared" si="35"/>
        <v>8.6710516683580021</v>
      </c>
      <c r="M110" s="1"/>
      <c r="N110" s="9"/>
      <c r="O110" s="9">
        <f t="shared" si="32"/>
        <v>8.4835852085116414</v>
      </c>
      <c r="P110">
        <f t="shared" si="36"/>
        <v>8.4835852085116414</v>
      </c>
      <c r="Q110">
        <f t="shared" si="31"/>
        <v>2.0394270394143628</v>
      </c>
      <c r="R110" s="10">
        <f t="shared" si="37"/>
        <v>91.5164147924975</v>
      </c>
      <c r="S110" s="11">
        <f t="shared" si="38"/>
        <v>8.6710516771541322</v>
      </c>
      <c r="AH110" s="7"/>
      <c r="BD110" s="7"/>
    </row>
    <row r="111" spans="1:56" x14ac:dyDescent="0.25">
      <c r="A111">
        <f t="shared" si="39"/>
        <v>101</v>
      </c>
      <c r="B111">
        <f t="shared" si="47"/>
        <v>101</v>
      </c>
      <c r="C111" s="7">
        <f t="shared" si="40"/>
        <v>25</v>
      </c>
      <c r="D111" s="9">
        <f t="shared" si="41"/>
        <v>1.3655333366362375E-8</v>
      </c>
      <c r="E111" s="9">
        <f t="shared" si="42"/>
        <v>1.20374496345748E-8</v>
      </c>
      <c r="F111" s="9">
        <f t="shared" si="43"/>
        <v>1.2229136457605378E-8</v>
      </c>
      <c r="G111" s="9">
        <f t="shared" si="44"/>
        <v>1.2206425423036987E-8</v>
      </c>
      <c r="H111">
        <f t="shared" si="45"/>
        <v>4.2333350344078937</v>
      </c>
      <c r="I111" s="12">
        <f t="shared" si="46"/>
        <v>8.6710516807571576</v>
      </c>
      <c r="J111" s="9">
        <f t="shared" si="33"/>
        <v>0.24039683568783998</v>
      </c>
      <c r="K111">
        <f t="shared" si="34"/>
        <v>8.6710517259851745</v>
      </c>
      <c r="L111" s="1">
        <f t="shared" si="35"/>
        <v>8.6710516807571576</v>
      </c>
      <c r="M111" s="1"/>
      <c r="N111" s="9"/>
      <c r="O111" s="9">
        <f t="shared" si="32"/>
        <v>8.4835852085116414</v>
      </c>
      <c r="P111">
        <f t="shared" si="36"/>
        <v>8.4835852085116414</v>
      </c>
      <c r="Q111">
        <f t="shared" si="31"/>
        <v>2.0394270394143628</v>
      </c>
      <c r="R111" s="10">
        <f t="shared" si="37"/>
        <v>92.516414792281864</v>
      </c>
      <c r="S111" s="11">
        <f t="shared" si="38"/>
        <v>8.6710516875885553</v>
      </c>
      <c r="AH111" s="7"/>
      <c r="BD111" s="7"/>
    </row>
    <row r="112" spans="1:56" x14ac:dyDescent="0.25">
      <c r="A112">
        <f t="shared" si="39"/>
        <v>102</v>
      </c>
      <c r="B112">
        <f t="shared" si="47"/>
        <v>102</v>
      </c>
      <c r="C112" s="7">
        <f t="shared" si="40"/>
        <v>25</v>
      </c>
      <c r="D112" s="9">
        <f t="shared" si="41"/>
        <v>1.0717229859386039E-8</v>
      </c>
      <c r="E112" s="9">
        <f t="shared" si="42"/>
        <v>9.4474526956989145E-9</v>
      </c>
      <c r="F112" s="9">
        <f t="shared" si="43"/>
        <v>9.5978956004081416E-9</v>
      </c>
      <c r="G112" s="9">
        <f t="shared" si="44"/>
        <v>9.5800715107203733E-9</v>
      </c>
      <c r="H112">
        <f t="shared" si="45"/>
        <v>4.2333350441392268</v>
      </c>
      <c r="I112" s="12">
        <f t="shared" si="46"/>
        <v>8.6710516904884898</v>
      </c>
      <c r="J112" s="9">
        <f t="shared" si="33"/>
        <v>0.24039683568783998</v>
      </c>
      <c r="K112">
        <f t="shared" si="34"/>
        <v>8.6710517259851745</v>
      </c>
      <c r="L112" s="1">
        <f t="shared" si="35"/>
        <v>8.6710516904884898</v>
      </c>
      <c r="M112" s="1"/>
      <c r="N112" s="9"/>
      <c r="O112" s="9">
        <f t="shared" si="32"/>
        <v>8.4835852085116414</v>
      </c>
      <c r="P112">
        <f t="shared" si="36"/>
        <v>8.4835852085116414</v>
      </c>
      <c r="Q112">
        <f t="shared" si="31"/>
        <v>2.0394270394143628</v>
      </c>
      <c r="R112" s="10">
        <f t="shared" si="37"/>
        <v>93.5164147921123</v>
      </c>
      <c r="S112" s="11">
        <f t="shared" si="38"/>
        <v>8.6710516957933095</v>
      </c>
      <c r="AH112" s="7"/>
      <c r="BD112" s="7"/>
    </row>
    <row r="113" spans="1:56" x14ac:dyDescent="0.25">
      <c r="A113">
        <f t="shared" si="39"/>
        <v>103</v>
      </c>
      <c r="B113">
        <f t="shared" si="47"/>
        <v>103</v>
      </c>
      <c r="C113" s="7">
        <f t="shared" si="40"/>
        <v>25</v>
      </c>
      <c r="D113" s="9">
        <f t="shared" si="41"/>
        <v>8.4112936340335465E-9</v>
      </c>
      <c r="E113" s="9">
        <f t="shared" si="42"/>
        <v>7.4147236009029215E-9</v>
      </c>
      <c r="F113" s="9">
        <f t="shared" si="43"/>
        <v>7.5327973371174274E-9</v>
      </c>
      <c r="G113" s="9">
        <f t="shared" si="44"/>
        <v>7.5188078786000014E-9</v>
      </c>
      <c r="H113">
        <f t="shared" si="45"/>
        <v>4.2333350517767503</v>
      </c>
      <c r="I113" s="12">
        <f t="shared" si="46"/>
        <v>8.6710516981260142</v>
      </c>
      <c r="J113" s="9">
        <f t="shared" si="33"/>
        <v>0.24039683568783998</v>
      </c>
      <c r="K113">
        <f t="shared" si="34"/>
        <v>8.6710517259851745</v>
      </c>
      <c r="L113" s="1">
        <f t="shared" si="35"/>
        <v>8.6710516981260142</v>
      </c>
      <c r="M113" s="1"/>
      <c r="N113" s="9"/>
      <c r="O113" s="9">
        <f t="shared" si="32"/>
        <v>8.4835852085116414</v>
      </c>
      <c r="P113">
        <f t="shared" si="36"/>
        <v>8.4835852085116414</v>
      </c>
      <c r="Q113">
        <f t="shared" si="31"/>
        <v>2.0394270394143628</v>
      </c>
      <c r="R113" s="10">
        <f t="shared" si="37"/>
        <v>94.516414791978974</v>
      </c>
      <c r="S113" s="11">
        <f t="shared" si="38"/>
        <v>8.671051702244835</v>
      </c>
      <c r="AH113" s="7"/>
      <c r="BD113" s="7"/>
    </row>
    <row r="114" spans="1:56" x14ac:dyDescent="0.25">
      <c r="A114">
        <f t="shared" si="39"/>
        <v>104</v>
      </c>
      <c r="B114">
        <f t="shared" si="47"/>
        <v>104</v>
      </c>
      <c r="C114" s="7">
        <f t="shared" si="40"/>
        <v>25</v>
      </c>
      <c r="D114" s="9">
        <f t="shared" si="41"/>
        <v>6.601506066440193E-9</v>
      </c>
      <c r="E114" s="9">
        <f t="shared" si="42"/>
        <v>5.8193596150078881E-9</v>
      </c>
      <c r="F114" s="9">
        <f t="shared" si="43"/>
        <v>5.9120284370468788E-9</v>
      </c>
      <c r="G114" s="9">
        <f t="shared" si="44"/>
        <v>5.9010490166755874E-9</v>
      </c>
      <c r="H114">
        <f t="shared" si="45"/>
        <v>4.2333350577709723</v>
      </c>
      <c r="I114" s="12">
        <f t="shared" si="46"/>
        <v>8.6710517041202362</v>
      </c>
      <c r="J114" s="9">
        <f t="shared" si="33"/>
        <v>0.24039683568783998</v>
      </c>
      <c r="K114">
        <f t="shared" si="34"/>
        <v>8.6710517259851745</v>
      </c>
      <c r="L114" s="1">
        <f t="shared" si="35"/>
        <v>8.6710517041202362</v>
      </c>
      <c r="M114" s="1"/>
      <c r="N114" s="9"/>
      <c r="O114" s="9">
        <f t="shared" si="32"/>
        <v>8.4835852085116414</v>
      </c>
      <c r="P114">
        <f t="shared" si="36"/>
        <v>8.4835852085116414</v>
      </c>
      <c r="Q114">
        <f t="shared" si="31"/>
        <v>2.0394270394143628</v>
      </c>
      <c r="R114" s="10">
        <f t="shared" si="37"/>
        <v>95.516414791874141</v>
      </c>
      <c r="S114" s="11">
        <f t="shared" si="38"/>
        <v>8.6710517073177691</v>
      </c>
      <c r="AH114" s="7"/>
      <c r="BD114" s="7"/>
    </row>
    <row r="115" spans="1:56" x14ac:dyDescent="0.25">
      <c r="A115">
        <f t="shared" si="39"/>
        <v>105</v>
      </c>
      <c r="B115">
        <f t="shared" si="47"/>
        <v>105</v>
      </c>
      <c r="C115" s="7">
        <f t="shared" si="40"/>
        <v>25</v>
      </c>
      <c r="D115" s="9">
        <f t="shared" si="41"/>
        <v>5.1811153500050513E-9</v>
      </c>
      <c r="E115" s="9">
        <f t="shared" si="42"/>
        <v>4.5672570016198782E-9</v>
      </c>
      <c r="F115" s="9">
        <f t="shared" si="43"/>
        <v>4.6399865941012083E-9</v>
      </c>
      <c r="G115" s="9">
        <f t="shared" si="44"/>
        <v>4.6313698284803246E-9</v>
      </c>
      <c r="H115">
        <f t="shared" si="45"/>
        <v>4.2333350624754678</v>
      </c>
      <c r="I115" s="12">
        <f t="shared" si="46"/>
        <v>8.6710517088247308</v>
      </c>
      <c r="J115" s="9">
        <f t="shared" si="33"/>
        <v>0.24039683568783998</v>
      </c>
      <c r="K115">
        <f t="shared" si="34"/>
        <v>8.6710517259851745</v>
      </c>
      <c r="L115" s="1">
        <f t="shared" si="35"/>
        <v>8.6710517088247308</v>
      </c>
      <c r="M115" s="1"/>
      <c r="N115" s="9"/>
      <c r="O115" s="9">
        <f t="shared" si="32"/>
        <v>8.4835852085116414</v>
      </c>
      <c r="P115">
        <f t="shared" si="36"/>
        <v>8.4835852085116414</v>
      </c>
      <c r="Q115">
        <f t="shared" si="31"/>
        <v>2.0394270394143628</v>
      </c>
      <c r="R115" s="10">
        <f t="shared" si="37"/>
        <v>96.516414791791703</v>
      </c>
      <c r="S115" s="11">
        <f t="shared" si="38"/>
        <v>8.6710517113066992</v>
      </c>
      <c r="AH115" s="7"/>
      <c r="BD115" s="7"/>
    </row>
    <row r="116" spans="1:56" x14ac:dyDescent="0.25">
      <c r="A116">
        <f t="shared" si="39"/>
        <v>106</v>
      </c>
      <c r="B116">
        <f t="shared" si="47"/>
        <v>106</v>
      </c>
      <c r="C116" s="7">
        <f t="shared" si="40"/>
        <v>25</v>
      </c>
      <c r="D116" s="9">
        <f t="shared" si="41"/>
        <v>4.066338424207205E-9</v>
      </c>
      <c r="E116" s="9">
        <f t="shared" si="42"/>
        <v>3.5845584889818941E-9</v>
      </c>
      <c r="F116" s="9">
        <f t="shared" si="43"/>
        <v>3.6416397622595601E-9</v>
      </c>
      <c r="G116" s="9">
        <f t="shared" si="44"/>
        <v>3.6348771734030419E-9</v>
      </c>
      <c r="H116">
        <f t="shared" si="45"/>
        <v>4.2333350661677365</v>
      </c>
      <c r="I116" s="12">
        <f t="shared" si="46"/>
        <v>8.6710517125169986</v>
      </c>
      <c r="J116" s="9">
        <f t="shared" si="33"/>
        <v>0.24039683568783998</v>
      </c>
      <c r="K116">
        <f t="shared" si="34"/>
        <v>8.6710517259851745</v>
      </c>
      <c r="L116" s="1">
        <f t="shared" si="35"/>
        <v>8.6710517125169986</v>
      </c>
      <c r="M116" s="1"/>
      <c r="N116" s="9"/>
      <c r="O116" s="9">
        <f t="shared" si="32"/>
        <v>8.4835852085116414</v>
      </c>
      <c r="P116">
        <f t="shared" si="36"/>
        <v>8.4835852085116414</v>
      </c>
      <c r="Q116">
        <f t="shared" si="31"/>
        <v>2.0394270394143628</v>
      </c>
      <c r="R116" s="10">
        <f t="shared" si="37"/>
        <v>97.516414791726888</v>
      </c>
      <c r="S116" s="11">
        <f t="shared" si="38"/>
        <v>8.6710517144432586</v>
      </c>
      <c r="AH116" s="7"/>
      <c r="BD116" s="7"/>
    </row>
    <row r="117" spans="1:56" x14ac:dyDescent="0.25">
      <c r="A117">
        <f t="shared" si="39"/>
        <v>107</v>
      </c>
      <c r="B117">
        <f t="shared" si="47"/>
        <v>107</v>
      </c>
      <c r="C117" s="7">
        <f t="shared" si="40"/>
        <v>25</v>
      </c>
      <c r="D117" s="9">
        <f t="shared" si="41"/>
        <v>3.1914187043765668E-9</v>
      </c>
      <c r="E117" s="9">
        <f t="shared" si="42"/>
        <v>2.8132992425365135E-9</v>
      </c>
      <c r="F117" s="9">
        <f t="shared" si="43"/>
        <v>2.8580991770533729E-9</v>
      </c>
      <c r="G117" s="9">
        <f t="shared" si="44"/>
        <v>2.8527913066756342E-9</v>
      </c>
      <c r="H117">
        <f t="shared" si="45"/>
        <v>4.2333350690655713</v>
      </c>
      <c r="I117" s="12">
        <f t="shared" si="46"/>
        <v>8.6710517154148334</v>
      </c>
      <c r="J117" s="9">
        <f t="shared" si="33"/>
        <v>0.24039683568783998</v>
      </c>
      <c r="K117">
        <f t="shared" si="34"/>
        <v>8.6710517259851745</v>
      </c>
      <c r="L117" s="1">
        <f t="shared" si="35"/>
        <v>8.6710517154148334</v>
      </c>
      <c r="M117" s="1"/>
      <c r="N117" s="9"/>
      <c r="O117" s="9">
        <f t="shared" si="32"/>
        <v>8.4835852085116414</v>
      </c>
      <c r="P117">
        <f t="shared" si="36"/>
        <v>8.4835852085116414</v>
      </c>
      <c r="Q117">
        <f t="shared" si="31"/>
        <v>2.0394270394143628</v>
      </c>
      <c r="R117" s="10">
        <f t="shared" si="37"/>
        <v>98.516414791675913</v>
      </c>
      <c r="S117" s="11">
        <f t="shared" si="38"/>
        <v>8.6710517169095844</v>
      </c>
      <c r="AH117" s="7"/>
      <c r="BD117" s="7"/>
    </row>
    <row r="118" spans="1:56" x14ac:dyDescent="0.25">
      <c r="A118">
        <f t="shared" si="39"/>
        <v>108</v>
      </c>
      <c r="B118">
        <f t="shared" si="47"/>
        <v>108</v>
      </c>
      <c r="C118" s="7">
        <f t="shared" si="40"/>
        <v>25</v>
      </c>
      <c r="D118" s="9">
        <f t="shared" si="41"/>
        <v>2.5047478058399305E-9</v>
      </c>
      <c r="E118" s="9">
        <f t="shared" si="42"/>
        <v>2.2079852665586025E-9</v>
      </c>
      <c r="F118" s="9">
        <f t="shared" si="43"/>
        <v>2.2431455890975092E-9</v>
      </c>
      <c r="G118" s="9">
        <f t="shared" si="44"/>
        <v>2.2389801104883099E-9</v>
      </c>
      <c r="H118">
        <f t="shared" si="45"/>
        <v>4.2333350713399032</v>
      </c>
      <c r="I118" s="12">
        <f t="shared" si="46"/>
        <v>8.6710517176891653</v>
      </c>
      <c r="J118" s="9">
        <f t="shared" si="33"/>
        <v>0.24039683568783998</v>
      </c>
      <c r="K118">
        <f t="shared" si="34"/>
        <v>8.6710517259851745</v>
      </c>
      <c r="L118" s="1">
        <f t="shared" si="35"/>
        <v>8.6710517176891653</v>
      </c>
      <c r="M118" s="1"/>
      <c r="N118" s="9"/>
      <c r="O118" s="9">
        <f t="shared" si="32"/>
        <v>8.4835852085116414</v>
      </c>
      <c r="P118">
        <f t="shared" si="36"/>
        <v>8.4835852085116414</v>
      </c>
      <c r="Q118">
        <f t="shared" si="31"/>
        <v>2.0394270394143628</v>
      </c>
      <c r="R118" s="10">
        <f t="shared" si="37"/>
        <v>99.516414791635839</v>
      </c>
      <c r="S118" s="11">
        <f t="shared" si="38"/>
        <v>8.6710517188488936</v>
      </c>
      <c r="AH118" s="7"/>
      <c r="BD118" s="7"/>
    </row>
    <row r="119" spans="1:56" x14ac:dyDescent="0.25">
      <c r="A119">
        <f t="shared" si="39"/>
        <v>109</v>
      </c>
      <c r="B119">
        <f t="shared" si="47"/>
        <v>109</v>
      </c>
      <c r="C119" s="7">
        <f t="shared" si="40"/>
        <v>25</v>
      </c>
      <c r="D119" s="9">
        <f t="shared" si="41"/>
        <v>1.9658222000628351E-9</v>
      </c>
      <c r="E119" s="9">
        <f t="shared" si="42"/>
        <v>1.7329115035277605E-9</v>
      </c>
      <c r="F119" s="9">
        <f t="shared" si="43"/>
        <v>1.7605069548344337E-9</v>
      </c>
      <c r="G119" s="9">
        <f t="shared" si="44"/>
        <v>1.7572372056591969E-9</v>
      </c>
      <c r="H119">
        <f t="shared" si="45"/>
        <v>4.233335073124886</v>
      </c>
      <c r="I119" s="12">
        <f t="shared" si="46"/>
        <v>8.6710517194741481</v>
      </c>
      <c r="J119" s="9">
        <f t="shared" si="33"/>
        <v>0.24039683568783998</v>
      </c>
      <c r="K119">
        <f t="shared" si="34"/>
        <v>8.6710517259851745</v>
      </c>
      <c r="L119" s="1">
        <f t="shared" si="35"/>
        <v>8.6710517194741481</v>
      </c>
      <c r="M119" s="1"/>
      <c r="N119" s="9"/>
      <c r="O119" s="9">
        <f t="shared" si="32"/>
        <v>8.4835852085116414</v>
      </c>
      <c r="P119">
        <f t="shared" si="36"/>
        <v>8.4835852085116414</v>
      </c>
      <c r="Q119">
        <f t="shared" si="31"/>
        <v>2.0394270394143628</v>
      </c>
      <c r="R119" s="10">
        <f t="shared" si="37"/>
        <v>100.51641479160432</v>
      </c>
      <c r="S119" s="11">
        <f t="shared" si="38"/>
        <v>8.6710517203738036</v>
      </c>
      <c r="AH119" s="7"/>
      <c r="BD119" s="7"/>
    </row>
    <row r="120" spans="1:56" x14ac:dyDescent="0.25">
      <c r="A120">
        <f t="shared" si="39"/>
        <v>110</v>
      </c>
      <c r="B120">
        <f t="shared" si="47"/>
        <v>110</v>
      </c>
      <c r="C120" s="7">
        <f t="shared" si="40"/>
        <v>25</v>
      </c>
      <c r="D120" s="9">
        <f t="shared" si="41"/>
        <v>1.542852699904072E-9</v>
      </c>
      <c r="E120" s="9">
        <f t="shared" si="42"/>
        <v>1.3600557070257388E-9</v>
      </c>
      <c r="F120" s="9">
        <f t="shared" si="43"/>
        <v>1.3817131634973788E-9</v>
      </c>
      <c r="G120" s="9">
        <f t="shared" si="44"/>
        <v>1.3791472017346144E-9</v>
      </c>
      <c r="H120">
        <f t="shared" si="45"/>
        <v>4.2333350745258089</v>
      </c>
      <c r="I120" s="12">
        <f t="shared" si="46"/>
        <v>8.6710517208750719</v>
      </c>
      <c r="J120" s="9">
        <f t="shared" si="33"/>
        <v>0.24039683568783998</v>
      </c>
      <c r="K120">
        <f t="shared" si="34"/>
        <v>8.6710517259851745</v>
      </c>
      <c r="L120" s="1">
        <f t="shared" si="35"/>
        <v>8.6710517208750719</v>
      </c>
      <c r="M120" s="1"/>
      <c r="N120" s="9"/>
      <c r="O120" s="9">
        <f t="shared" si="32"/>
        <v>8.4835852085116414</v>
      </c>
      <c r="P120">
        <f t="shared" si="36"/>
        <v>8.4835852085116414</v>
      </c>
      <c r="Q120">
        <f t="shared" si="31"/>
        <v>2.0394270394143628</v>
      </c>
      <c r="R120" s="10">
        <f t="shared" si="37"/>
        <v>101.51641479157954</v>
      </c>
      <c r="S120" s="11">
        <f t="shared" si="38"/>
        <v>8.6710517215728657</v>
      </c>
      <c r="AH120" s="7"/>
      <c r="BD120" s="7"/>
    </row>
    <row r="121" spans="1:56" x14ac:dyDescent="0.25">
      <c r="A121">
        <f t="shared" si="39"/>
        <v>111</v>
      </c>
      <c r="B121">
        <f t="shared" si="47"/>
        <v>111</v>
      </c>
      <c r="C121" s="7">
        <f t="shared" si="40"/>
        <v>25</v>
      </c>
      <c r="D121" s="9">
        <f t="shared" si="41"/>
        <v>1.2108898153560351E-9</v>
      </c>
      <c r="E121" s="9">
        <f t="shared" si="42"/>
        <v>1.067423678341334E-9</v>
      </c>
      <c r="F121" s="9">
        <f t="shared" si="43"/>
        <v>1.0844214903019936E-9</v>
      </c>
      <c r="G121" s="9">
        <f t="shared" si="44"/>
        <v>1.0824073618513264E-9</v>
      </c>
      <c r="H121">
        <f t="shared" si="45"/>
        <v>4.2333350756253072</v>
      </c>
      <c r="I121" s="12">
        <f t="shared" si="46"/>
        <v>8.6710517219745693</v>
      </c>
      <c r="J121" s="9">
        <f t="shared" si="33"/>
        <v>0.24039683568783998</v>
      </c>
      <c r="K121">
        <f t="shared" si="34"/>
        <v>8.6710517259851745</v>
      </c>
      <c r="L121" s="1">
        <f t="shared" si="35"/>
        <v>8.6710517219745693</v>
      </c>
      <c r="M121" s="1"/>
      <c r="N121" s="9"/>
      <c r="O121" s="9">
        <f t="shared" si="32"/>
        <v>8.4835852085116414</v>
      </c>
      <c r="P121">
        <f t="shared" si="36"/>
        <v>8.4835852085116414</v>
      </c>
      <c r="Q121">
        <f t="shared" si="31"/>
        <v>2.0394270394143628</v>
      </c>
      <c r="R121" s="10">
        <f t="shared" si="37"/>
        <v>102.51641479156005</v>
      </c>
      <c r="S121" s="11">
        <f t="shared" si="38"/>
        <v>8.6710517225157062</v>
      </c>
      <c r="AH121" s="7"/>
      <c r="BD121" s="7"/>
    </row>
    <row r="122" spans="1:56" x14ac:dyDescent="0.25">
      <c r="A122">
        <f t="shared" si="39"/>
        <v>112</v>
      </c>
      <c r="B122">
        <f t="shared" si="47"/>
        <v>112</v>
      </c>
      <c r="C122" s="7">
        <f t="shared" si="40"/>
        <v>25</v>
      </c>
      <c r="D122" s="9">
        <f t="shared" si="41"/>
        <v>9.5035293467009439E-10</v>
      </c>
      <c r="E122" s="9">
        <f t="shared" si="42"/>
        <v>8.3775494685997695E-10</v>
      </c>
      <c r="F122" s="9">
        <f t="shared" si="43"/>
        <v>8.510957585829626E-10</v>
      </c>
      <c r="G122" s="9">
        <f t="shared" si="44"/>
        <v>8.4951518338286483E-10</v>
      </c>
      <c r="H122">
        <f t="shared" si="45"/>
        <v>4.2333350764882356</v>
      </c>
      <c r="I122" s="12">
        <f t="shared" si="46"/>
        <v>8.6710517228374968</v>
      </c>
      <c r="J122" s="9">
        <f t="shared" si="33"/>
        <v>0.24039683568783998</v>
      </c>
      <c r="K122">
        <f t="shared" si="34"/>
        <v>8.6710517259851745</v>
      </c>
      <c r="L122" s="1">
        <f t="shared" si="35"/>
        <v>8.6710517228374968</v>
      </c>
      <c r="M122" s="1"/>
      <c r="N122" s="9"/>
      <c r="O122" s="9">
        <f t="shared" si="32"/>
        <v>8.4835852085116414</v>
      </c>
      <c r="P122">
        <f t="shared" si="36"/>
        <v>8.4835852085116414</v>
      </c>
      <c r="Q122">
        <f t="shared" si="31"/>
        <v>2.0394270394143628</v>
      </c>
      <c r="R122" s="10">
        <f t="shared" si="37"/>
        <v>103.51641479154473</v>
      </c>
      <c r="S122" s="11">
        <f t="shared" si="38"/>
        <v>8.6710517232570794</v>
      </c>
      <c r="AG122">
        <f t="shared" ref="AG122:AG180" si="48">AG121+0.1</f>
        <v>0.1</v>
      </c>
      <c r="AH122" s="7"/>
      <c r="BD122" s="7"/>
    </row>
    <row r="123" spans="1:56" x14ac:dyDescent="0.25">
      <c r="A123">
        <f t="shared" si="39"/>
        <v>113</v>
      </c>
      <c r="B123">
        <f t="shared" si="47"/>
        <v>113</v>
      </c>
      <c r="C123" s="7">
        <f t="shared" si="40"/>
        <v>25</v>
      </c>
      <c r="D123" s="9">
        <f t="shared" si="41"/>
        <v>7.4587364743182997E-10</v>
      </c>
      <c r="E123" s="9">
        <f t="shared" si="42"/>
        <v>6.5750244665522613E-10</v>
      </c>
      <c r="F123" s="9">
        <f t="shared" si="43"/>
        <v>6.6797296772819499E-10</v>
      </c>
      <c r="G123" s="9">
        <f t="shared" si="44"/>
        <v>6.667320793953078E-10</v>
      </c>
      <c r="H123">
        <f t="shared" si="45"/>
        <v>4.2333350771654947</v>
      </c>
      <c r="I123" s="12">
        <f t="shared" si="46"/>
        <v>8.6710517235147559</v>
      </c>
      <c r="J123" s="9">
        <f t="shared" si="33"/>
        <v>0.24039683568783998</v>
      </c>
      <c r="K123">
        <f t="shared" si="34"/>
        <v>8.6710517259851745</v>
      </c>
      <c r="L123" s="1">
        <f t="shared" si="35"/>
        <v>8.6710517235147559</v>
      </c>
      <c r="M123" s="1"/>
      <c r="N123" s="9"/>
      <c r="O123" s="9">
        <f t="shared" si="32"/>
        <v>8.4835852085116414</v>
      </c>
      <c r="P123">
        <f t="shared" si="36"/>
        <v>8.4835852085116414</v>
      </c>
      <c r="Q123">
        <f t="shared" si="31"/>
        <v>2.0394270394143628</v>
      </c>
      <c r="R123" s="10">
        <f t="shared" si="37"/>
        <v>104.5164147915327</v>
      </c>
      <c r="S123" s="11">
        <f t="shared" si="38"/>
        <v>8.67105172384003</v>
      </c>
      <c r="AG123">
        <f t="shared" si="48"/>
        <v>0.2</v>
      </c>
      <c r="AH123" s="7"/>
      <c r="BD123" s="7"/>
    </row>
    <row r="124" spans="1:56" x14ac:dyDescent="0.25">
      <c r="A124">
        <f t="shared" si="39"/>
        <v>114</v>
      </c>
      <c r="B124">
        <f t="shared" si="47"/>
        <v>114</v>
      </c>
      <c r="C124" s="7">
        <f t="shared" si="40"/>
        <v>25</v>
      </c>
      <c r="D124" s="9">
        <f t="shared" si="41"/>
        <v>5.853903338424045E-10</v>
      </c>
      <c r="E124" s="9">
        <f t="shared" si="42"/>
        <v>5.1603317897186643E-10</v>
      </c>
      <c r="F124" s="9">
        <f t="shared" si="43"/>
        <v>5.2425090699223609E-10</v>
      </c>
      <c r="G124" s="9">
        <f t="shared" si="44"/>
        <v>5.2327688541749042E-10</v>
      </c>
      <c r="H124">
        <f t="shared" si="45"/>
        <v>4.233335077697034</v>
      </c>
      <c r="I124" s="12">
        <f t="shared" si="46"/>
        <v>8.6710517240462952</v>
      </c>
      <c r="J124" s="9">
        <f t="shared" si="33"/>
        <v>0.24039683568783998</v>
      </c>
      <c r="K124">
        <f t="shared" si="34"/>
        <v>8.6710517259851745</v>
      </c>
      <c r="L124" s="1">
        <f t="shared" si="35"/>
        <v>8.6710517240462952</v>
      </c>
      <c r="M124" s="1"/>
      <c r="N124" s="9"/>
      <c r="O124" s="9">
        <f t="shared" si="32"/>
        <v>8.4835852085116414</v>
      </c>
      <c r="P124">
        <f t="shared" si="36"/>
        <v>8.4835852085116414</v>
      </c>
      <c r="Q124">
        <f t="shared" si="31"/>
        <v>2.0394270394143628</v>
      </c>
      <c r="R124" s="10">
        <f t="shared" si="37"/>
        <v>105.51641479152322</v>
      </c>
      <c r="S124" s="11">
        <f t="shared" si="38"/>
        <v>8.6710517242984118</v>
      </c>
      <c r="AG124">
        <f t="shared" si="48"/>
        <v>0.30000000000000004</v>
      </c>
      <c r="AH124" s="7"/>
      <c r="BD124" s="7"/>
    </row>
    <row r="125" spans="1:56" x14ac:dyDescent="0.25">
      <c r="A125">
        <f t="shared" si="39"/>
        <v>115</v>
      </c>
      <c r="B125">
        <f t="shared" si="47"/>
        <v>115</v>
      </c>
      <c r="C125" s="7">
        <f t="shared" si="40"/>
        <v>25</v>
      </c>
      <c r="D125" s="9">
        <f t="shared" si="41"/>
        <v>4.5943680064827425E-10</v>
      </c>
      <c r="E125" s="9">
        <f t="shared" si="42"/>
        <v>4.050027169418633E-10</v>
      </c>
      <c r="F125" s="9">
        <f t="shared" si="43"/>
        <v>4.1145213708775176E-10</v>
      </c>
      <c r="G125" s="9">
        <f t="shared" si="44"/>
        <v>4.1068815733054023E-10</v>
      </c>
      <c r="H125">
        <f t="shared" si="45"/>
        <v>4.2333350781142061</v>
      </c>
      <c r="I125" s="12">
        <f t="shared" si="46"/>
        <v>8.6710517244634673</v>
      </c>
      <c r="J125" s="9">
        <f t="shared" si="33"/>
        <v>0.24039683568783998</v>
      </c>
      <c r="K125">
        <f t="shared" si="34"/>
        <v>8.6710517259851745</v>
      </c>
      <c r="L125" s="1">
        <f t="shared" si="35"/>
        <v>8.6710517244634673</v>
      </c>
      <c r="M125" s="1"/>
      <c r="N125" s="9"/>
      <c r="O125" s="9">
        <f t="shared" si="32"/>
        <v>8.4835852085116414</v>
      </c>
      <c r="P125">
        <f t="shared" si="36"/>
        <v>8.4835852085116414</v>
      </c>
      <c r="Q125">
        <f t="shared" si="31"/>
        <v>2.0394270394143628</v>
      </c>
      <c r="R125" s="10">
        <f t="shared" si="37"/>
        <v>106.51641479151577</v>
      </c>
      <c r="S125" s="11">
        <f t="shared" si="38"/>
        <v>8.6710517246588488</v>
      </c>
      <c r="AG125">
        <f t="shared" si="48"/>
        <v>0.4</v>
      </c>
      <c r="AH125" s="7"/>
      <c r="BD125" s="7"/>
    </row>
    <row r="126" spans="1:56" x14ac:dyDescent="0.25">
      <c r="A126">
        <f t="shared" si="39"/>
        <v>116</v>
      </c>
      <c r="B126">
        <f t="shared" si="47"/>
        <v>116</v>
      </c>
      <c r="C126" s="7">
        <f t="shared" si="40"/>
        <v>25</v>
      </c>
      <c r="D126" s="9">
        <f t="shared" si="41"/>
        <v>3.6058371302188945E-10</v>
      </c>
      <c r="E126" s="9">
        <f t="shared" si="42"/>
        <v>3.178618809073713E-10</v>
      </c>
      <c r="F126" s="9">
        <f t="shared" si="43"/>
        <v>3.2292350978316182E-10</v>
      </c>
      <c r="G126" s="9">
        <f t="shared" si="44"/>
        <v>3.2232369096550995E-10</v>
      </c>
      <c r="H126">
        <f t="shared" si="45"/>
        <v>4.2333350784416188</v>
      </c>
      <c r="I126" s="12">
        <f t="shared" si="46"/>
        <v>8.67105172479088</v>
      </c>
      <c r="J126" s="9">
        <f t="shared" si="33"/>
        <v>0.24039683568783998</v>
      </c>
      <c r="K126">
        <f t="shared" si="34"/>
        <v>8.6710517259851745</v>
      </c>
      <c r="L126" s="1">
        <f t="shared" si="35"/>
        <v>8.67105172479088</v>
      </c>
      <c r="M126" s="1"/>
      <c r="N126" s="9"/>
      <c r="O126" s="9">
        <f t="shared" si="32"/>
        <v>8.4835852085116414</v>
      </c>
      <c r="P126">
        <f t="shared" si="36"/>
        <v>8.4835852085116414</v>
      </c>
      <c r="Q126">
        <f t="shared" si="31"/>
        <v>2.0394270394143628</v>
      </c>
      <c r="R126" s="10">
        <f t="shared" si="37"/>
        <v>107.51641479150992</v>
      </c>
      <c r="S126" s="11">
        <f t="shared" si="38"/>
        <v>8.671051724942263</v>
      </c>
      <c r="AG126">
        <f t="shared" si="48"/>
        <v>0.5</v>
      </c>
      <c r="AH126" s="7"/>
      <c r="BD126" s="7"/>
    </row>
    <row r="127" spans="1:56" x14ac:dyDescent="0.25">
      <c r="A127">
        <f t="shared" si="39"/>
        <v>117</v>
      </c>
      <c r="B127">
        <f t="shared" si="47"/>
        <v>117</v>
      </c>
      <c r="C127" s="7">
        <f t="shared" si="40"/>
        <v>25</v>
      </c>
      <c r="D127" s="9">
        <f t="shared" si="41"/>
        <v>2.8299999020564611E-10</v>
      </c>
      <c r="E127" s="9">
        <f t="shared" si="42"/>
        <v>2.4947032881996439E-10</v>
      </c>
      <c r="F127" s="9">
        <f t="shared" si="43"/>
        <v>2.5344260257351332E-10</v>
      </c>
      <c r="G127" s="9">
        <f t="shared" si="44"/>
        <v>2.5297200788008143E-10</v>
      </c>
      <c r="H127">
        <f t="shared" si="45"/>
        <v>4.2333350786985848</v>
      </c>
      <c r="I127" s="12">
        <f t="shared" si="46"/>
        <v>8.671051725047846</v>
      </c>
      <c r="J127" s="9">
        <f t="shared" si="33"/>
        <v>0.24039683568783998</v>
      </c>
      <c r="K127">
        <f t="shared" si="34"/>
        <v>8.6710517259851745</v>
      </c>
      <c r="L127" s="1">
        <f t="shared" si="35"/>
        <v>8.671051725047846</v>
      </c>
      <c r="M127" s="1"/>
      <c r="N127" s="9"/>
      <c r="O127" s="9">
        <f t="shared" si="32"/>
        <v>8.4835852085116414</v>
      </c>
      <c r="P127">
        <f t="shared" si="36"/>
        <v>8.4835852085116414</v>
      </c>
      <c r="Q127">
        <f t="shared" si="31"/>
        <v>2.0394270394143628</v>
      </c>
      <c r="R127" s="10">
        <f t="shared" si="37"/>
        <v>108.5164147915053</v>
      </c>
      <c r="S127" s="11">
        <f t="shared" si="38"/>
        <v>8.6710517251651176</v>
      </c>
      <c r="AG127">
        <f t="shared" si="48"/>
        <v>0.6</v>
      </c>
      <c r="AH127" s="7"/>
      <c r="BD127" s="7"/>
    </row>
    <row r="128" spans="1:56" x14ac:dyDescent="0.25">
      <c r="A128">
        <f t="shared" si="39"/>
        <v>118</v>
      </c>
      <c r="B128">
        <f t="shared" si="47"/>
        <v>118</v>
      </c>
      <c r="C128" s="7">
        <f t="shared" si="40"/>
        <v>25</v>
      </c>
      <c r="D128" s="9">
        <f t="shared" si="41"/>
        <v>2.2210933031551813E-10</v>
      </c>
      <c r="E128" s="9">
        <f t="shared" si="42"/>
        <v>1.9579391081331179E-10</v>
      </c>
      <c r="F128" s="9">
        <f t="shared" si="43"/>
        <v>1.9891170585231942E-10</v>
      </c>
      <c r="G128" s="9">
        <f t="shared" si="44"/>
        <v>1.9854213327554309E-10</v>
      </c>
      <c r="H128">
        <f t="shared" si="45"/>
        <v>4.2333350789002617</v>
      </c>
      <c r="I128" s="12">
        <f t="shared" si="46"/>
        <v>8.6710517252495229</v>
      </c>
      <c r="J128" s="9">
        <f t="shared" si="33"/>
        <v>0.24039683568783998</v>
      </c>
      <c r="K128">
        <f t="shared" si="34"/>
        <v>8.6710517259851745</v>
      </c>
      <c r="L128" s="1">
        <f t="shared" si="35"/>
        <v>8.6710517252495229</v>
      </c>
      <c r="M128" s="1"/>
      <c r="N128" s="9"/>
      <c r="O128" s="9">
        <f t="shared" si="32"/>
        <v>8.4835852085116414</v>
      </c>
      <c r="P128">
        <f t="shared" si="36"/>
        <v>8.4835852085116414</v>
      </c>
      <c r="Q128">
        <f t="shared" si="31"/>
        <v>2.0394270394143628</v>
      </c>
      <c r="R128" s="10">
        <f t="shared" si="37"/>
        <v>109.51641479150169</v>
      </c>
      <c r="S128" s="11">
        <f t="shared" si="38"/>
        <v>8.6710517253403481</v>
      </c>
      <c r="AG128">
        <f t="shared" si="48"/>
        <v>0.7</v>
      </c>
      <c r="AH128" s="7"/>
      <c r="BD128" s="7"/>
    </row>
    <row r="129" spans="1:56" x14ac:dyDescent="0.25">
      <c r="A129">
        <f t="shared" si="39"/>
        <v>119</v>
      </c>
      <c r="B129">
        <f t="shared" si="47"/>
        <v>119</v>
      </c>
      <c r="C129" s="7">
        <f t="shared" si="40"/>
        <v>25</v>
      </c>
      <c r="D129" s="9">
        <f t="shared" si="41"/>
        <v>1.7431997617916214E-10</v>
      </c>
      <c r="E129" s="9">
        <f t="shared" si="42"/>
        <v>1.5366642537629278E-10</v>
      </c>
      <c r="F129" s="9">
        <f t="shared" si="43"/>
        <v>1.5611368612976694E-10</v>
      </c>
      <c r="G129" s="9">
        <f t="shared" si="44"/>
        <v>1.5582366846985788E-10</v>
      </c>
      <c r="H129">
        <f t="shared" si="45"/>
        <v>4.2333350790585458</v>
      </c>
      <c r="I129" s="12">
        <f t="shared" si="46"/>
        <v>8.671051725407807</v>
      </c>
      <c r="J129" s="9">
        <f t="shared" si="33"/>
        <v>0.24039683568783998</v>
      </c>
      <c r="K129">
        <f t="shared" si="34"/>
        <v>8.6710517259851745</v>
      </c>
      <c r="L129" s="1">
        <f t="shared" si="35"/>
        <v>8.671051725407807</v>
      </c>
      <c r="M129" s="1"/>
      <c r="N129" s="9"/>
      <c r="O129" s="9">
        <f t="shared" si="32"/>
        <v>8.4835852085116414</v>
      </c>
      <c r="P129">
        <f t="shared" si="36"/>
        <v>8.4835852085116414</v>
      </c>
      <c r="Q129">
        <f t="shared" si="31"/>
        <v>2.0394270394143628</v>
      </c>
      <c r="R129" s="10">
        <f t="shared" si="37"/>
        <v>110.51641479149883</v>
      </c>
      <c r="S129" s="11">
        <f t="shared" si="38"/>
        <v>8.6710517254781401</v>
      </c>
      <c r="AG129">
        <f t="shared" si="48"/>
        <v>0.79999999999999993</v>
      </c>
      <c r="AH129" s="7"/>
      <c r="BD129" s="7"/>
    </row>
    <row r="130" spans="1:56" x14ac:dyDescent="0.25">
      <c r="A130">
        <f t="shared" si="39"/>
        <v>120</v>
      </c>
      <c r="B130">
        <f t="shared" si="47"/>
        <v>120</v>
      </c>
      <c r="C130" s="7">
        <f t="shared" si="40"/>
        <v>25</v>
      </c>
      <c r="D130" s="9">
        <f t="shared" si="41"/>
        <v>1.3681298981652146E-10</v>
      </c>
      <c r="E130" s="9">
        <f t="shared" si="42"/>
        <v>1.2060357028705161E-10</v>
      </c>
      <c r="F130" s="9">
        <f t="shared" si="43"/>
        <v>1.225238323405205E-10</v>
      </c>
      <c r="G130" s="9">
        <f t="shared" si="44"/>
        <v>1.2229653257803639E-10</v>
      </c>
      <c r="H130">
        <f t="shared" si="45"/>
        <v>4.2333350791827735</v>
      </c>
      <c r="I130" s="12">
        <f t="shared" si="46"/>
        <v>8.6710517255320347</v>
      </c>
      <c r="J130" s="9">
        <f t="shared" si="33"/>
        <v>0.24039683568783998</v>
      </c>
      <c r="K130">
        <f t="shared" si="34"/>
        <v>8.6710517259851745</v>
      </c>
      <c r="L130" s="1">
        <f t="shared" si="35"/>
        <v>8.6710517255320347</v>
      </c>
      <c r="M130" s="1"/>
      <c r="N130" s="9"/>
      <c r="O130" s="9">
        <f t="shared" si="32"/>
        <v>8.4835852085116414</v>
      </c>
      <c r="P130">
        <f t="shared" si="36"/>
        <v>8.4835852085116414</v>
      </c>
      <c r="Q130">
        <f t="shared" si="31"/>
        <v>2.0394270394143628</v>
      </c>
      <c r="R130" s="10">
        <f t="shared" si="37"/>
        <v>111.5164147914966</v>
      </c>
      <c r="S130" s="11">
        <f t="shared" si="38"/>
        <v>8.6710517255864836</v>
      </c>
      <c r="AG130">
        <f t="shared" si="48"/>
        <v>0.89999999999999991</v>
      </c>
      <c r="AH130" s="7"/>
      <c r="BD130" s="7"/>
    </row>
    <row r="131" spans="1:56" x14ac:dyDescent="0.25">
      <c r="A131">
        <f t="shared" si="39"/>
        <v>121</v>
      </c>
      <c r="B131">
        <f t="shared" si="47"/>
        <v>121</v>
      </c>
      <c r="C131" s="7">
        <f t="shared" si="40"/>
        <v>25</v>
      </c>
      <c r="D131" s="9">
        <f t="shared" si="41"/>
        <v>1.073759868728868E-10</v>
      </c>
      <c r="E131" s="9">
        <f t="shared" si="42"/>
        <v>9.4653934990240672E-11</v>
      </c>
      <c r="F131" s="9">
        <f t="shared" si="43"/>
        <v>9.6161269147185684E-11</v>
      </c>
      <c r="G131" s="9">
        <f t="shared" si="44"/>
        <v>9.5982796741086504E-11</v>
      </c>
      <c r="H131">
        <f t="shared" si="45"/>
        <v>4.2333350792802715</v>
      </c>
      <c r="I131" s="12">
        <f t="shared" si="46"/>
        <v>8.6710517256295336</v>
      </c>
      <c r="J131" s="9">
        <f t="shared" si="33"/>
        <v>0.24039683568783998</v>
      </c>
      <c r="K131">
        <f t="shared" si="34"/>
        <v>8.6710517259851745</v>
      </c>
      <c r="L131" s="1">
        <f t="shared" si="35"/>
        <v>8.6710517256295336</v>
      </c>
      <c r="M131" s="1"/>
      <c r="N131" s="9"/>
      <c r="O131" s="9">
        <f t="shared" si="32"/>
        <v>8.4835852085116414</v>
      </c>
      <c r="P131">
        <f t="shared" si="36"/>
        <v>8.4835852085116414</v>
      </c>
      <c r="Q131">
        <f t="shared" si="31"/>
        <v>2.0394270394143628</v>
      </c>
      <c r="R131" s="10">
        <f t="shared" si="37"/>
        <v>112.51641479149484</v>
      </c>
      <c r="S131" s="11">
        <f t="shared" si="38"/>
        <v>8.6710517256716777</v>
      </c>
      <c r="AG131">
        <f t="shared" si="48"/>
        <v>0.99999999999999989</v>
      </c>
      <c r="AH131" s="7"/>
      <c r="BD131" s="7"/>
    </row>
    <row r="132" spans="1:56" x14ac:dyDescent="0.25">
      <c r="A132">
        <f t="shared" si="39"/>
        <v>122</v>
      </c>
      <c r="B132">
        <f t="shared" si="47"/>
        <v>122</v>
      </c>
      <c r="C132" s="7">
        <f t="shared" si="40"/>
        <v>25</v>
      </c>
      <c r="D132" s="9">
        <f t="shared" si="41"/>
        <v>8.4272649718249619E-11</v>
      </c>
      <c r="E132" s="9">
        <f t="shared" si="42"/>
        <v>7.4287876268269935E-11</v>
      </c>
      <c r="F132" s="9">
        <f t="shared" si="43"/>
        <v>7.5471097804237316E-11</v>
      </c>
      <c r="G132" s="9">
        <f t="shared" si="44"/>
        <v>7.5330929617371342E-11</v>
      </c>
      <c r="H132">
        <f t="shared" si="45"/>
        <v>4.2333350793567917</v>
      </c>
      <c r="I132" s="12">
        <f t="shared" si="46"/>
        <v>8.6710517257060538</v>
      </c>
      <c r="J132" s="9">
        <f t="shared" si="33"/>
        <v>0.24039683568783998</v>
      </c>
      <c r="K132">
        <f t="shared" si="34"/>
        <v>8.6710517259851745</v>
      </c>
      <c r="L132" s="1">
        <f t="shared" si="35"/>
        <v>8.6710517257060538</v>
      </c>
      <c r="M132" s="1"/>
      <c r="N132" s="9"/>
      <c r="O132" s="9">
        <f t="shared" si="32"/>
        <v>8.4835852085116414</v>
      </c>
      <c r="P132">
        <f t="shared" si="36"/>
        <v>8.4835852085116414</v>
      </c>
      <c r="Q132">
        <f t="shared" si="31"/>
        <v>2.0394270394143628</v>
      </c>
      <c r="R132" s="10">
        <f t="shared" si="37"/>
        <v>113.51641479149345</v>
      </c>
      <c r="S132" s="11">
        <f t="shared" si="38"/>
        <v>8.6710517257386677</v>
      </c>
      <c r="AG132">
        <f t="shared" si="48"/>
        <v>1.0999999999999999</v>
      </c>
      <c r="AH132" s="7"/>
      <c r="BD132" s="7"/>
    </row>
    <row r="133" spans="1:56" x14ac:dyDescent="0.25">
      <c r="A133">
        <f t="shared" si="39"/>
        <v>123</v>
      </c>
      <c r="B133">
        <f t="shared" si="47"/>
        <v>123</v>
      </c>
      <c r="C133" s="7">
        <f t="shared" si="40"/>
        <v>25</v>
      </c>
      <c r="D133" s="9">
        <f t="shared" si="41"/>
        <v>6.6140442554207457E-11</v>
      </c>
      <c r="E133" s="9">
        <f t="shared" si="42"/>
        <v>5.8304072783131636E-11</v>
      </c>
      <c r="F133" s="9">
        <f t="shared" si="43"/>
        <v>5.9232634402071849E-11</v>
      </c>
      <c r="G133" s="9">
        <f t="shared" si="44"/>
        <v>5.9122351924717632E-11</v>
      </c>
      <c r="H133">
        <f t="shared" si="45"/>
        <v>4.2333350794168476</v>
      </c>
      <c r="I133" s="12">
        <f t="shared" si="46"/>
        <v>8.6710517257661106</v>
      </c>
      <c r="J133" s="9">
        <f t="shared" si="33"/>
        <v>0.24039683568783998</v>
      </c>
      <c r="K133">
        <f t="shared" si="34"/>
        <v>8.6710517259851745</v>
      </c>
      <c r="L133" s="1">
        <f t="shared" si="35"/>
        <v>8.6710517257661106</v>
      </c>
      <c r="M133" s="1"/>
      <c r="N133" s="9"/>
      <c r="O133" s="9">
        <f t="shared" si="32"/>
        <v>8.4835852085116414</v>
      </c>
      <c r="P133">
        <f t="shared" si="36"/>
        <v>8.4835852085116414</v>
      </c>
      <c r="Q133">
        <f t="shared" si="31"/>
        <v>2.0394270394143628</v>
      </c>
      <c r="R133" s="10">
        <f t="shared" si="37"/>
        <v>114.51641479149237</v>
      </c>
      <c r="S133" s="11">
        <f t="shared" si="38"/>
        <v>8.6710517257913402</v>
      </c>
      <c r="AG133">
        <f t="shared" si="48"/>
        <v>1.2</v>
      </c>
      <c r="AH133" s="7"/>
      <c r="BD133" s="7"/>
    </row>
    <row r="134" spans="1:56" x14ac:dyDescent="0.25">
      <c r="A134">
        <f t="shared" si="39"/>
        <v>124</v>
      </c>
      <c r="B134">
        <f t="shared" si="47"/>
        <v>124</v>
      </c>
      <c r="C134" s="7">
        <f t="shared" si="40"/>
        <v>25</v>
      </c>
      <c r="D134" s="9">
        <f t="shared" si="41"/>
        <v>5.1909372795164391E-11</v>
      </c>
      <c r="E134" s="9">
        <f t="shared" si="42"/>
        <v>4.5759230520059405E-11</v>
      </c>
      <c r="F134" s="9">
        <f t="shared" si="43"/>
        <v>4.6487852534384945E-11</v>
      </c>
      <c r="G134" s="9">
        <f t="shared" si="44"/>
        <v>4.6401562809737422E-11</v>
      </c>
      <c r="H134">
        <f t="shared" si="45"/>
        <v>4.2333350794639815</v>
      </c>
      <c r="I134" s="12">
        <f t="shared" si="46"/>
        <v>8.6710517258132445</v>
      </c>
      <c r="J134" s="9">
        <f t="shared" si="33"/>
        <v>0.24039683568783998</v>
      </c>
      <c r="K134">
        <f t="shared" si="34"/>
        <v>8.6710517259851745</v>
      </c>
      <c r="L134" s="1">
        <f t="shared" si="35"/>
        <v>8.6710517258132445</v>
      </c>
      <c r="M134" s="1"/>
      <c r="N134" s="9"/>
      <c r="O134" s="9">
        <f t="shared" si="32"/>
        <v>8.4835852085116414</v>
      </c>
      <c r="P134">
        <f t="shared" si="36"/>
        <v>8.4835852085116414</v>
      </c>
      <c r="Q134">
        <f t="shared" si="31"/>
        <v>2.0394270394143628</v>
      </c>
      <c r="R134" s="10">
        <f t="shared" si="37"/>
        <v>115.51641479149151</v>
      </c>
      <c r="S134" s="11">
        <f t="shared" si="38"/>
        <v>8.6710517258327613</v>
      </c>
      <c r="AG134">
        <f t="shared" si="48"/>
        <v>1.3</v>
      </c>
      <c r="AH134" s="7"/>
      <c r="BD134" s="7"/>
    </row>
    <row r="135" spans="1:56" x14ac:dyDescent="0.25">
      <c r="A135">
        <f t="shared" si="39"/>
        <v>125</v>
      </c>
      <c r="B135">
        <f t="shared" si="47"/>
        <v>125</v>
      </c>
      <c r="C135" s="7">
        <f t="shared" si="40"/>
        <v>25</v>
      </c>
      <c r="D135" s="9">
        <f t="shared" si="41"/>
        <v>4.0740535947371569E-11</v>
      </c>
      <c r="E135" s="9">
        <f t="shared" si="42"/>
        <v>3.5913783399721326E-11</v>
      </c>
      <c r="F135" s="9">
        <f t="shared" si="43"/>
        <v>3.6485400208529229E-11</v>
      </c>
      <c r="G135" s="9">
        <f t="shared" si="44"/>
        <v>3.6417631205269371E-11</v>
      </c>
      <c r="H135">
        <f t="shared" si="45"/>
        <v>4.2333350795009741</v>
      </c>
      <c r="I135" s="12">
        <f t="shared" si="46"/>
        <v>8.6710517258502371</v>
      </c>
      <c r="J135" s="9">
        <f t="shared" si="33"/>
        <v>0.24039683568783998</v>
      </c>
      <c r="K135">
        <f t="shared" si="34"/>
        <v>8.6710517259851745</v>
      </c>
      <c r="L135" s="1">
        <f t="shared" si="35"/>
        <v>8.6710517258502371</v>
      </c>
      <c r="M135" s="1"/>
      <c r="N135" s="9"/>
      <c r="O135" s="9">
        <f t="shared" si="32"/>
        <v>8.4835852085116414</v>
      </c>
      <c r="P135">
        <f t="shared" si="36"/>
        <v>8.4835852085116414</v>
      </c>
      <c r="Q135">
        <f t="shared" ref="Q135:Q198" si="49">J135*P135</f>
        <v>2.0394270394143628</v>
      </c>
      <c r="R135" s="10">
        <f t="shared" si="37"/>
        <v>116.51641479149083</v>
      </c>
      <c r="S135" s="11">
        <f t="shared" si="38"/>
        <v>8.671051725865329</v>
      </c>
      <c r="AG135">
        <f t="shared" si="48"/>
        <v>1.4000000000000001</v>
      </c>
      <c r="AH135" s="7"/>
      <c r="BD135" s="7"/>
    </row>
    <row r="136" spans="1:56" x14ac:dyDescent="0.25">
      <c r="A136">
        <f t="shared" si="39"/>
        <v>126</v>
      </c>
      <c r="B136">
        <f t="shared" si="47"/>
        <v>126</v>
      </c>
      <c r="C136" s="7">
        <f t="shared" si="40"/>
        <v>25</v>
      </c>
      <c r="D136" s="9">
        <f t="shared" si="41"/>
        <v>3.1974762699630354E-11</v>
      </c>
      <c r="E136" s="9">
        <f t="shared" si="42"/>
        <v>2.8186433325658682E-11</v>
      </c>
      <c r="F136" s="9">
        <f t="shared" si="43"/>
        <v>2.8635139893021497E-11</v>
      </c>
      <c r="G136" s="9">
        <f t="shared" si="44"/>
        <v>2.8582103281774609E-11</v>
      </c>
      <c r="H136">
        <f t="shared" si="45"/>
        <v>4.2333350795300078</v>
      </c>
      <c r="I136" s="12">
        <f t="shared" si="46"/>
        <v>8.6710517258792699</v>
      </c>
      <c r="J136" s="9">
        <f t="shared" si="33"/>
        <v>0.24039683568783998</v>
      </c>
      <c r="K136">
        <f t="shared" si="34"/>
        <v>8.6710517259851745</v>
      </c>
      <c r="L136" s="1">
        <f t="shared" si="35"/>
        <v>8.6710517258792699</v>
      </c>
      <c r="M136" s="1"/>
      <c r="N136" s="9"/>
      <c r="O136" s="9">
        <f t="shared" si="32"/>
        <v>8.4835852085116414</v>
      </c>
      <c r="P136">
        <f t="shared" si="36"/>
        <v>8.4835852085116414</v>
      </c>
      <c r="Q136">
        <f t="shared" si="49"/>
        <v>2.0394270394143628</v>
      </c>
      <c r="R136" s="10">
        <f t="shared" si="37"/>
        <v>117.51641479149031</v>
      </c>
      <c r="S136" s="11">
        <f t="shared" si="38"/>
        <v>8.671051725890937</v>
      </c>
      <c r="AG136">
        <f t="shared" si="48"/>
        <v>1.5000000000000002</v>
      </c>
      <c r="AH136" s="7"/>
      <c r="BD136" s="7"/>
    </row>
    <row r="137" spans="1:56" x14ac:dyDescent="0.25">
      <c r="A137">
        <f t="shared" si="39"/>
        <v>127</v>
      </c>
      <c r="B137">
        <f t="shared" si="47"/>
        <v>127</v>
      </c>
      <c r="C137" s="7">
        <f t="shared" si="40"/>
        <v>25</v>
      </c>
      <c r="D137" s="9">
        <f t="shared" si="41"/>
        <v>2.5095156555034072E-11</v>
      </c>
      <c r="E137" s="9">
        <f t="shared" si="42"/>
        <v>2.2121738921817925E-11</v>
      </c>
      <c r="F137" s="9">
        <f t="shared" si="43"/>
        <v>2.2474053553172499E-11</v>
      </c>
      <c r="G137" s="9">
        <f t="shared" si="44"/>
        <v>2.2432381930049913E-11</v>
      </c>
      <c r="H137">
        <f t="shared" si="45"/>
        <v>4.233335079552794</v>
      </c>
      <c r="I137" s="12">
        <f t="shared" si="46"/>
        <v>8.671051725902057</v>
      </c>
      <c r="J137" s="9">
        <f t="shared" si="33"/>
        <v>0.24039683568783998</v>
      </c>
      <c r="K137">
        <f t="shared" si="34"/>
        <v>8.6710517259851745</v>
      </c>
      <c r="L137" s="1">
        <f t="shared" si="35"/>
        <v>8.671051725902057</v>
      </c>
      <c r="M137" s="1"/>
      <c r="N137" s="9"/>
      <c r="O137" s="9">
        <f t="shared" si="32"/>
        <v>8.4835852085116414</v>
      </c>
      <c r="P137">
        <f t="shared" si="36"/>
        <v>8.4835852085116414</v>
      </c>
      <c r="Q137">
        <f t="shared" si="49"/>
        <v>2.0394270394143628</v>
      </c>
      <c r="R137" s="10">
        <f t="shared" si="37"/>
        <v>118.51641479148989</v>
      </c>
      <c r="S137" s="11">
        <f t="shared" si="38"/>
        <v>8.6710517259110738</v>
      </c>
      <c r="AG137">
        <f t="shared" si="48"/>
        <v>1.6000000000000003</v>
      </c>
      <c r="AH137" s="7"/>
      <c r="BD137" s="7"/>
    </row>
    <row r="138" spans="1:56" x14ac:dyDescent="0.25">
      <c r="A138">
        <f t="shared" si="39"/>
        <v>128</v>
      </c>
      <c r="B138">
        <f t="shared" si="47"/>
        <v>128</v>
      </c>
      <c r="C138" s="7">
        <f t="shared" si="40"/>
        <v>25</v>
      </c>
      <c r="D138" s="9">
        <f t="shared" si="41"/>
        <v>1.9695524419513613E-11</v>
      </c>
      <c r="E138" s="9">
        <f t="shared" si="42"/>
        <v>1.7361913524958173E-11</v>
      </c>
      <c r="F138" s="9">
        <f t="shared" si="43"/>
        <v>1.7638461569006877E-11</v>
      </c>
      <c r="G138" s="9">
        <f t="shared" si="44"/>
        <v>1.7605629381092094E-11</v>
      </c>
      <c r="H138">
        <f t="shared" si="45"/>
        <v>4.2333350795706775</v>
      </c>
      <c r="I138" s="12">
        <f t="shared" si="46"/>
        <v>8.6710517259199413</v>
      </c>
      <c r="J138" s="9">
        <f t="shared" si="33"/>
        <v>0.24039683568783998</v>
      </c>
      <c r="K138">
        <f t="shared" si="34"/>
        <v>8.6710517259851745</v>
      </c>
      <c r="L138" s="1">
        <f t="shared" si="35"/>
        <v>8.6710517259199413</v>
      </c>
      <c r="M138" s="1"/>
      <c r="N138" s="9"/>
      <c r="O138" s="9">
        <f t="shared" ref="O138:O201" si="50">189.285*EXP(-0.11*C138)-3.617</f>
        <v>8.4835852085116414</v>
      </c>
      <c r="P138">
        <f t="shared" si="36"/>
        <v>8.4835852085116414</v>
      </c>
      <c r="Q138">
        <f t="shared" si="49"/>
        <v>2.0394270394143628</v>
      </c>
      <c r="R138" s="10">
        <f t="shared" si="37"/>
        <v>119.51641479148957</v>
      </c>
      <c r="S138" s="11">
        <f t="shared" si="38"/>
        <v>8.6710517259269082</v>
      </c>
      <c r="AG138">
        <f t="shared" si="48"/>
        <v>1.7000000000000004</v>
      </c>
      <c r="AH138" s="7"/>
      <c r="BD138" s="7"/>
    </row>
    <row r="139" spans="1:56" x14ac:dyDescent="0.25">
      <c r="A139">
        <f t="shared" si="39"/>
        <v>129</v>
      </c>
      <c r="B139">
        <f t="shared" si="47"/>
        <v>129</v>
      </c>
      <c r="C139" s="7">
        <f t="shared" si="40"/>
        <v>25</v>
      </c>
      <c r="D139" s="9">
        <f t="shared" si="41"/>
        <v>1.5457646625590034E-11</v>
      </c>
      <c r="E139" s="9">
        <f t="shared" si="42"/>
        <v>1.3626199835817694E-11</v>
      </c>
      <c r="F139" s="9">
        <f t="shared" si="43"/>
        <v>1.3843397386445948E-11</v>
      </c>
      <c r="G139" s="9">
        <f t="shared" si="44"/>
        <v>1.3817300006308544E-11</v>
      </c>
      <c r="H139">
        <f t="shared" si="45"/>
        <v>4.2333350795847133</v>
      </c>
      <c r="I139" s="12">
        <f t="shared" si="46"/>
        <v>8.6710517259339763</v>
      </c>
      <c r="J139" s="9">
        <f t="shared" ref="J139:J202" si="51">(0.0169*(C139+4.012))^2</f>
        <v>0.24039683568783998</v>
      </c>
      <c r="K139">
        <f t="shared" ref="K139:K202" si="52">8.676/(1+EXP(-(C139-3.52)/2.876))</f>
        <v>8.6710517259851745</v>
      </c>
      <c r="L139" s="1">
        <f t="shared" ref="L139:L202" si="53">IF(I139=K139,K139,I139)</f>
        <v>8.6710517259339763</v>
      </c>
      <c r="M139" s="1"/>
      <c r="N139" s="9"/>
      <c r="O139" s="9">
        <f t="shared" si="50"/>
        <v>8.4835852085116414</v>
      </c>
      <c r="P139">
        <f t="shared" ref="P139:P202" si="54">IF(O139&gt;0,O139,0)</f>
        <v>8.4835852085116414</v>
      </c>
      <c r="Q139">
        <f t="shared" si="49"/>
        <v>2.0394270394143628</v>
      </c>
      <c r="R139" s="10">
        <f t="shared" ref="R139:R202" si="55">B139+(1/J139)*LN(EXP(-B139*J139)+EXP(-Q139)-EXP(-J139*B139-(Q139)))</f>
        <v>120.5164147914893</v>
      </c>
      <c r="S139" s="11">
        <f t="shared" ref="S139:S202" si="56">$I$10+J139*R139-LN(1+(EXP(J139*R139)-1)/(EXP(K139-$I$10)))</f>
        <v>8.6710517259393605</v>
      </c>
      <c r="AG139">
        <f t="shared" si="48"/>
        <v>1.8000000000000005</v>
      </c>
      <c r="AH139" s="7"/>
      <c r="BD139" s="7"/>
    </row>
    <row r="140" spans="1:56" x14ac:dyDescent="0.25">
      <c r="A140">
        <f t="shared" ref="A140:A203" si="57">1+A139</f>
        <v>130</v>
      </c>
      <c r="B140">
        <f t="shared" si="47"/>
        <v>130</v>
      </c>
      <c r="C140" s="7">
        <f t="shared" ref="C140:C203" si="58">C139</f>
        <v>25</v>
      </c>
      <c r="D140" s="9">
        <f t="shared" ref="D140:D203" si="59">(J139/(1+EXP(-H139)))*(1-EXP(I139-K139))</f>
        <v>1.2131914360015396E-11</v>
      </c>
      <c r="E140" s="9">
        <f t="shared" ref="E140:E203" si="60">(J139/(1+EXP(-(H139+(D140*B140/2)))))*(1-EXP(I139+(D140*$G$7/2)-K139))</f>
        <v>1.0694453825146975E-11</v>
      </c>
      <c r="F140" s="9">
        <f t="shared" ref="F140:F203" si="61">(J139/(1+EXP(-(H139+(E140*$G$7/2)))))*(1-EXP(I139+(E140*$G$7/2)-K139))</f>
        <v>1.0864928646892698E-11</v>
      </c>
      <c r="G140" s="9">
        <f t="shared" ref="G140:G203" si="62">(J139/(1+EXP(-(H139+(F140*$G$7/2)))))*(1-EXP(I139+(F140*$G$7/2)-K139))</f>
        <v>1.0844724223560508E-11</v>
      </c>
      <c r="H140">
        <f t="shared" ref="H140:H203" si="63">H139+((D140+(2*E140)+(2*F140)+G140)*$G$7/6)</f>
        <v>4.2333350795957294</v>
      </c>
      <c r="I140" s="12">
        <f t="shared" ref="I140:I203" si="64">I139+((D140+(2*E140)+(2*F140)+G140)*$G$7/6)</f>
        <v>8.6710517259449915</v>
      </c>
      <c r="J140" s="9">
        <f t="shared" si="51"/>
        <v>0.24039683568783998</v>
      </c>
      <c r="K140">
        <f t="shared" si="52"/>
        <v>8.6710517259851745</v>
      </c>
      <c r="L140" s="1">
        <f t="shared" si="53"/>
        <v>8.6710517259449915</v>
      </c>
      <c r="M140" s="1"/>
      <c r="N140" s="9"/>
      <c r="O140" s="9">
        <f t="shared" si="50"/>
        <v>8.4835852085116414</v>
      </c>
      <c r="P140">
        <f t="shared" si="54"/>
        <v>8.4835852085116414</v>
      </c>
      <c r="Q140">
        <f t="shared" si="49"/>
        <v>2.0394270394143628</v>
      </c>
      <c r="R140" s="10">
        <f t="shared" si="55"/>
        <v>121.5164147914891</v>
      </c>
      <c r="S140" s="11">
        <f t="shared" si="56"/>
        <v>8.6710517259491482</v>
      </c>
      <c r="AG140">
        <f t="shared" si="48"/>
        <v>1.9000000000000006</v>
      </c>
      <c r="AH140" s="7"/>
      <c r="BD140" s="7"/>
    </row>
    <row r="141" spans="1:56" x14ac:dyDescent="0.25">
      <c r="A141">
        <f t="shared" si="57"/>
        <v>131</v>
      </c>
      <c r="B141">
        <f t="shared" ref="B141:B203" si="65">B140+$G$7</f>
        <v>131</v>
      </c>
      <c r="C141" s="7">
        <f t="shared" si="58"/>
        <v>25</v>
      </c>
      <c r="D141" s="9">
        <f t="shared" si="59"/>
        <v>9.5217554207879909E-12</v>
      </c>
      <c r="E141" s="9">
        <f t="shared" si="60"/>
        <v>8.3936751181480177E-12</v>
      </c>
      <c r="F141" s="9">
        <f t="shared" si="61"/>
        <v>8.5271084971634635E-12</v>
      </c>
      <c r="G141" s="9">
        <f t="shared" si="62"/>
        <v>8.5115342541782284E-12</v>
      </c>
      <c r="H141">
        <f t="shared" si="63"/>
        <v>4.2333350796043749</v>
      </c>
      <c r="I141" s="12">
        <f t="shared" si="64"/>
        <v>8.671051725953637</v>
      </c>
      <c r="J141" s="9">
        <f t="shared" si="51"/>
        <v>0.24039683568783998</v>
      </c>
      <c r="K141">
        <f t="shared" si="52"/>
        <v>8.6710517259851745</v>
      </c>
      <c r="L141" s="1">
        <f t="shared" si="53"/>
        <v>8.671051725953637</v>
      </c>
      <c r="M141" s="1"/>
      <c r="N141" s="9"/>
      <c r="O141" s="9">
        <f t="shared" si="50"/>
        <v>8.4835852085116414</v>
      </c>
      <c r="P141">
        <f t="shared" si="54"/>
        <v>8.4835852085116414</v>
      </c>
      <c r="Q141">
        <f t="shared" si="49"/>
        <v>2.0394270394143628</v>
      </c>
      <c r="R141" s="10">
        <f t="shared" si="55"/>
        <v>122.51641479148894</v>
      </c>
      <c r="S141" s="11">
        <f t="shared" si="56"/>
        <v>8.6710517259568469</v>
      </c>
      <c r="AG141">
        <f t="shared" si="48"/>
        <v>2.0000000000000004</v>
      </c>
      <c r="AH141" s="7"/>
      <c r="BD141" s="7"/>
    </row>
    <row r="142" spans="1:56" x14ac:dyDescent="0.25">
      <c r="A142">
        <f t="shared" si="57"/>
        <v>132</v>
      </c>
      <c r="B142">
        <f t="shared" si="65"/>
        <v>132</v>
      </c>
      <c r="C142" s="7">
        <f t="shared" si="58"/>
        <v>25</v>
      </c>
      <c r="D142" s="9">
        <f t="shared" si="59"/>
        <v>7.4731110800004809E-12</v>
      </c>
      <c r="E142" s="9">
        <f t="shared" si="60"/>
        <v>6.5879047828045676E-12</v>
      </c>
      <c r="F142" s="9">
        <f t="shared" si="61"/>
        <v>6.6927152287942575E-12</v>
      </c>
      <c r="G142" s="9">
        <f t="shared" si="62"/>
        <v>6.680087464211632E-12</v>
      </c>
      <c r="H142">
        <f t="shared" si="63"/>
        <v>4.2333350796111606</v>
      </c>
      <c r="I142" s="12">
        <f t="shared" si="64"/>
        <v>8.6710517259604227</v>
      </c>
      <c r="J142" s="9">
        <f t="shared" si="51"/>
        <v>0.24039683568783998</v>
      </c>
      <c r="K142">
        <f t="shared" si="52"/>
        <v>8.6710517259851745</v>
      </c>
      <c r="L142" s="1">
        <f t="shared" si="53"/>
        <v>8.6710517259604227</v>
      </c>
      <c r="M142" s="1"/>
      <c r="N142" s="9"/>
      <c r="O142" s="9">
        <f t="shared" si="50"/>
        <v>8.4835852085116414</v>
      </c>
      <c r="P142">
        <f t="shared" si="54"/>
        <v>8.4835852085116414</v>
      </c>
      <c r="Q142">
        <f t="shared" si="49"/>
        <v>2.0394270394143628</v>
      </c>
      <c r="R142" s="10">
        <f t="shared" si="55"/>
        <v>123.51641479148881</v>
      </c>
      <c r="S142" s="11">
        <f t="shared" si="56"/>
        <v>8.6710517259629007</v>
      </c>
      <c r="AG142">
        <f t="shared" si="48"/>
        <v>2.1000000000000005</v>
      </c>
      <c r="AH142" s="7"/>
      <c r="BD142" s="7"/>
    </row>
    <row r="143" spans="1:56" x14ac:dyDescent="0.25">
      <c r="A143">
        <f t="shared" si="57"/>
        <v>133</v>
      </c>
      <c r="B143">
        <f t="shared" si="65"/>
        <v>133</v>
      </c>
      <c r="C143" s="7">
        <f t="shared" si="58"/>
        <v>25</v>
      </c>
      <c r="D143" s="9">
        <f t="shared" si="59"/>
        <v>5.8651757231461536E-12</v>
      </c>
      <c r="E143" s="9">
        <f t="shared" si="60"/>
        <v>5.1702277456441733E-12</v>
      </c>
      <c r="F143" s="9">
        <f t="shared" si="61"/>
        <v>5.252729140888729E-12</v>
      </c>
      <c r="G143" s="9">
        <f t="shared" si="62"/>
        <v>5.2426269292226275E-12</v>
      </c>
      <c r="H143">
        <f t="shared" si="63"/>
        <v>4.2333350796164861</v>
      </c>
      <c r="I143" s="12">
        <f t="shared" si="64"/>
        <v>8.6710517259657482</v>
      </c>
      <c r="J143" s="9">
        <f t="shared" si="51"/>
        <v>0.24039683568783998</v>
      </c>
      <c r="K143">
        <f t="shared" si="52"/>
        <v>8.6710517259851745</v>
      </c>
      <c r="L143" s="1">
        <f t="shared" si="53"/>
        <v>8.6710517259657482</v>
      </c>
      <c r="M143" s="1"/>
      <c r="N143" s="9"/>
      <c r="O143" s="9">
        <f t="shared" si="50"/>
        <v>8.4835852085116414</v>
      </c>
      <c r="P143">
        <f t="shared" si="54"/>
        <v>8.4835852085116414</v>
      </c>
      <c r="Q143">
        <f t="shared" si="49"/>
        <v>2.0394270394143628</v>
      </c>
      <c r="R143" s="10">
        <f t="shared" si="55"/>
        <v>124.51641479148873</v>
      </c>
      <c r="S143" s="11">
        <f t="shared" si="56"/>
        <v>8.6710517259676614</v>
      </c>
      <c r="AG143">
        <f t="shared" si="48"/>
        <v>2.2000000000000006</v>
      </c>
      <c r="AH143" s="7"/>
      <c r="BD143" s="7"/>
    </row>
    <row r="144" spans="1:56" x14ac:dyDescent="0.25">
      <c r="A144">
        <f t="shared" si="57"/>
        <v>134</v>
      </c>
      <c r="B144">
        <f t="shared" si="65"/>
        <v>134</v>
      </c>
      <c r="C144" s="7">
        <f t="shared" si="58"/>
        <v>25</v>
      </c>
      <c r="D144" s="9">
        <f t="shared" si="59"/>
        <v>4.6032411158555489E-12</v>
      </c>
      <c r="E144" s="9">
        <f t="shared" si="60"/>
        <v>4.0577216859037268E-12</v>
      </c>
      <c r="F144" s="9">
        <f t="shared" si="61"/>
        <v>4.1225442107434665E-12</v>
      </c>
      <c r="G144" s="9">
        <f t="shared" si="62"/>
        <v>4.114967551993889E-12</v>
      </c>
      <c r="H144">
        <f t="shared" si="63"/>
        <v>4.2333350796206659</v>
      </c>
      <c r="I144" s="12">
        <f t="shared" si="64"/>
        <v>8.671051725969928</v>
      </c>
      <c r="J144" s="9">
        <f t="shared" si="51"/>
        <v>0.24039683568783998</v>
      </c>
      <c r="K144">
        <f t="shared" si="52"/>
        <v>8.6710517259851745</v>
      </c>
      <c r="L144" s="1">
        <f t="shared" si="53"/>
        <v>8.671051725969928</v>
      </c>
      <c r="M144" s="1"/>
      <c r="N144" s="9"/>
      <c r="O144" s="9">
        <f t="shared" si="50"/>
        <v>8.4835852085116414</v>
      </c>
      <c r="P144">
        <f t="shared" si="54"/>
        <v>8.4835852085116414</v>
      </c>
      <c r="Q144">
        <f t="shared" si="49"/>
        <v>2.0394270394143628</v>
      </c>
      <c r="R144" s="10">
        <f t="shared" si="55"/>
        <v>125.51641479148864</v>
      </c>
      <c r="S144" s="11">
        <f t="shared" si="56"/>
        <v>8.6710517259714024</v>
      </c>
      <c r="AG144">
        <f t="shared" si="48"/>
        <v>2.3000000000000007</v>
      </c>
      <c r="AH144" s="7"/>
      <c r="BD144" s="7"/>
    </row>
    <row r="145" spans="1:56" x14ac:dyDescent="0.25">
      <c r="A145">
        <f t="shared" si="57"/>
        <v>135</v>
      </c>
      <c r="B145">
        <f t="shared" si="65"/>
        <v>135</v>
      </c>
      <c r="C145" s="7">
        <f t="shared" si="58"/>
        <v>25</v>
      </c>
      <c r="D145" s="9">
        <f t="shared" si="59"/>
        <v>3.6128034470913071E-12</v>
      </c>
      <c r="E145" s="9">
        <f t="shared" si="60"/>
        <v>3.1847222277511509E-12</v>
      </c>
      <c r="F145" s="9">
        <f t="shared" si="61"/>
        <v>3.2356542115567409E-12</v>
      </c>
      <c r="G145" s="9">
        <f t="shared" si="62"/>
        <v>3.2293403292654261E-12</v>
      </c>
      <c r="H145">
        <f t="shared" si="63"/>
        <v>4.233335079623946</v>
      </c>
      <c r="I145" s="12">
        <f t="shared" si="64"/>
        <v>8.6710517259732089</v>
      </c>
      <c r="J145" s="9">
        <f t="shared" si="51"/>
        <v>0.24039683568783998</v>
      </c>
      <c r="K145">
        <f t="shared" si="52"/>
        <v>8.6710517259851745</v>
      </c>
      <c r="L145" s="1">
        <f t="shared" si="53"/>
        <v>8.6710517259732089</v>
      </c>
      <c r="M145" s="1"/>
      <c r="N145" s="9"/>
      <c r="O145" s="9">
        <f t="shared" si="50"/>
        <v>8.4835852085116414</v>
      </c>
      <c r="P145">
        <f t="shared" si="54"/>
        <v>8.4835852085116414</v>
      </c>
      <c r="Q145">
        <f t="shared" si="49"/>
        <v>2.0394270394143628</v>
      </c>
      <c r="R145" s="10">
        <f t="shared" si="55"/>
        <v>126.51641479148859</v>
      </c>
      <c r="S145" s="11">
        <f t="shared" si="56"/>
        <v>8.6710517259743476</v>
      </c>
      <c r="AG145">
        <f t="shared" si="48"/>
        <v>2.4000000000000008</v>
      </c>
      <c r="AH145" s="7"/>
      <c r="BD145" s="7"/>
    </row>
    <row r="146" spans="1:56" x14ac:dyDescent="0.25">
      <c r="A146">
        <f t="shared" si="57"/>
        <v>136</v>
      </c>
      <c r="B146">
        <f t="shared" si="65"/>
        <v>136</v>
      </c>
      <c r="C146" s="7">
        <f t="shared" si="58"/>
        <v>25</v>
      </c>
      <c r="D146" s="9">
        <f t="shared" si="59"/>
        <v>2.8353540742873338E-12</v>
      </c>
      <c r="E146" s="9">
        <f t="shared" si="60"/>
        <v>2.4994555363961693E-12</v>
      </c>
      <c r="F146" s="9">
        <f t="shared" si="61"/>
        <v>2.5390225320815769E-12</v>
      </c>
      <c r="G146" s="9">
        <f t="shared" si="62"/>
        <v>2.5343923517346121E-12</v>
      </c>
      <c r="H146">
        <f t="shared" si="63"/>
        <v>4.2333350796265208</v>
      </c>
      <c r="I146" s="12">
        <f t="shared" si="64"/>
        <v>8.6710517259757829</v>
      </c>
      <c r="J146" s="9">
        <f t="shared" si="51"/>
        <v>0.24039683568783998</v>
      </c>
      <c r="K146">
        <f t="shared" si="52"/>
        <v>8.6710517259851745</v>
      </c>
      <c r="L146" s="1">
        <f t="shared" si="53"/>
        <v>8.6710517259757829</v>
      </c>
      <c r="M146" s="1"/>
      <c r="N146" s="9"/>
      <c r="O146" s="9">
        <f t="shared" si="50"/>
        <v>8.4835852085116414</v>
      </c>
      <c r="P146">
        <f t="shared" si="54"/>
        <v>8.4835852085116414</v>
      </c>
      <c r="Q146">
        <f t="shared" si="49"/>
        <v>2.0394270394143628</v>
      </c>
      <c r="R146" s="10">
        <f t="shared" si="55"/>
        <v>127.51641479148853</v>
      </c>
      <c r="S146" s="11">
        <f t="shared" si="56"/>
        <v>8.6710517259766569</v>
      </c>
      <c r="AG146">
        <f t="shared" si="48"/>
        <v>2.5000000000000009</v>
      </c>
      <c r="AH146" s="7"/>
      <c r="BD146" s="7"/>
    </row>
    <row r="147" spans="1:56" x14ac:dyDescent="0.25">
      <c r="A147">
        <f t="shared" si="57"/>
        <v>137</v>
      </c>
      <c r="B147">
        <f t="shared" si="65"/>
        <v>137</v>
      </c>
      <c r="C147" s="7">
        <f t="shared" si="58"/>
        <v>25</v>
      </c>
      <c r="D147" s="9">
        <f t="shared" si="59"/>
        <v>2.2254330449462127E-12</v>
      </c>
      <c r="E147" s="9">
        <f t="shared" si="60"/>
        <v>1.9619336906595238E-12</v>
      </c>
      <c r="F147" s="9">
        <f t="shared" si="61"/>
        <v>1.9930821766257733E-12</v>
      </c>
      <c r="G147" s="9">
        <f t="shared" si="62"/>
        <v>1.9892938472509837E-12</v>
      </c>
      <c r="H147">
        <f t="shared" si="63"/>
        <v>4.2333350796285414</v>
      </c>
      <c r="I147" s="12">
        <f t="shared" si="64"/>
        <v>8.6710517259778044</v>
      </c>
      <c r="J147" s="9">
        <f t="shared" si="51"/>
        <v>0.24039683568783998</v>
      </c>
      <c r="K147">
        <f t="shared" si="52"/>
        <v>8.6710517259851745</v>
      </c>
      <c r="L147" s="1">
        <f t="shared" si="53"/>
        <v>8.6710517259778044</v>
      </c>
      <c r="M147" s="1"/>
      <c r="N147" s="9"/>
      <c r="O147" s="9">
        <f t="shared" si="50"/>
        <v>8.4835852085116414</v>
      </c>
      <c r="P147">
        <f t="shared" si="54"/>
        <v>8.4835852085116414</v>
      </c>
      <c r="Q147">
        <f t="shared" si="49"/>
        <v>2.0394270394143628</v>
      </c>
      <c r="R147" s="10">
        <f t="shared" si="55"/>
        <v>128.5164147914885</v>
      </c>
      <c r="S147" s="11">
        <f t="shared" si="56"/>
        <v>8.6710517259784758</v>
      </c>
      <c r="AG147">
        <f t="shared" si="48"/>
        <v>2.600000000000001</v>
      </c>
      <c r="AH147" s="7"/>
      <c r="BD147" s="7"/>
    </row>
    <row r="148" spans="1:56" x14ac:dyDescent="0.25">
      <c r="A148">
        <f t="shared" si="57"/>
        <v>138</v>
      </c>
      <c r="B148">
        <f t="shared" si="65"/>
        <v>138</v>
      </c>
      <c r="C148" s="7">
        <f t="shared" si="58"/>
        <v>25</v>
      </c>
      <c r="D148" s="9">
        <f t="shared" si="59"/>
        <v>1.7464198417783436E-12</v>
      </c>
      <c r="E148" s="9">
        <f t="shared" si="60"/>
        <v>1.5393245026257905E-12</v>
      </c>
      <c r="F148" s="9">
        <f t="shared" si="61"/>
        <v>1.5641591063023369E-12</v>
      </c>
      <c r="G148" s="9">
        <f t="shared" si="62"/>
        <v>1.5612126278997225E-12</v>
      </c>
      <c r="H148">
        <f t="shared" si="63"/>
        <v>4.2333350796301268</v>
      </c>
      <c r="I148" s="12">
        <f t="shared" si="64"/>
        <v>8.6710517259793907</v>
      </c>
      <c r="J148" s="9">
        <f t="shared" si="51"/>
        <v>0.24039683568783998</v>
      </c>
      <c r="K148">
        <f t="shared" si="52"/>
        <v>8.6710517259851745</v>
      </c>
      <c r="L148" s="1">
        <f t="shared" si="53"/>
        <v>8.6710517259793907</v>
      </c>
      <c r="M148" s="1"/>
      <c r="N148" s="9"/>
      <c r="O148" s="9">
        <f t="shared" si="50"/>
        <v>8.4835852085116414</v>
      </c>
      <c r="P148">
        <f t="shared" si="54"/>
        <v>8.4835852085116414</v>
      </c>
      <c r="Q148">
        <f t="shared" si="49"/>
        <v>2.0394270394143628</v>
      </c>
      <c r="R148" s="10">
        <f t="shared" si="55"/>
        <v>129.51641479148847</v>
      </c>
      <c r="S148" s="11">
        <f t="shared" si="56"/>
        <v>8.6710517259799076</v>
      </c>
      <c r="AG148">
        <f t="shared" si="48"/>
        <v>2.7000000000000011</v>
      </c>
      <c r="AH148" s="7"/>
      <c r="BD148" s="7"/>
    </row>
    <row r="149" spans="1:56" x14ac:dyDescent="0.25">
      <c r="A149">
        <f t="shared" si="57"/>
        <v>139</v>
      </c>
      <c r="B149">
        <f t="shared" si="65"/>
        <v>139</v>
      </c>
      <c r="C149" s="7">
        <f t="shared" si="58"/>
        <v>25</v>
      </c>
      <c r="D149" s="9">
        <f t="shared" si="59"/>
        <v>1.370533382701956E-12</v>
      </c>
      <c r="E149" s="9">
        <f t="shared" si="60"/>
        <v>1.2080561450737008E-12</v>
      </c>
      <c r="F149" s="9">
        <f t="shared" si="61"/>
        <v>1.2274187174321063E-12</v>
      </c>
      <c r="G149" s="9">
        <f t="shared" si="62"/>
        <v>1.2253140900016671E-12</v>
      </c>
      <c r="H149">
        <f t="shared" si="63"/>
        <v>4.2333350796313711</v>
      </c>
      <c r="I149" s="12">
        <f t="shared" si="64"/>
        <v>8.6710517259806359</v>
      </c>
      <c r="J149" s="9">
        <f t="shared" si="51"/>
        <v>0.24039683568783998</v>
      </c>
      <c r="K149">
        <f t="shared" si="52"/>
        <v>8.6710517259851745</v>
      </c>
      <c r="L149" s="1">
        <f t="shared" si="53"/>
        <v>8.6710517259806359</v>
      </c>
      <c r="M149" s="1"/>
      <c r="N149" s="9"/>
      <c r="O149" s="9">
        <f t="shared" si="50"/>
        <v>8.4835852085116414</v>
      </c>
      <c r="P149">
        <f t="shared" si="54"/>
        <v>8.4835852085116414</v>
      </c>
      <c r="Q149">
        <f t="shared" si="49"/>
        <v>2.0394270394143628</v>
      </c>
      <c r="R149" s="10">
        <f t="shared" si="55"/>
        <v>130.51641479148844</v>
      </c>
      <c r="S149" s="11">
        <f t="shared" si="56"/>
        <v>8.6710517259810338</v>
      </c>
      <c r="AG149">
        <f t="shared" si="48"/>
        <v>2.8000000000000012</v>
      </c>
      <c r="AH149" s="7"/>
      <c r="BD149" s="7"/>
    </row>
    <row r="150" spans="1:56" x14ac:dyDescent="0.25">
      <c r="A150">
        <f t="shared" si="57"/>
        <v>140</v>
      </c>
      <c r="B150">
        <f t="shared" si="65"/>
        <v>140</v>
      </c>
      <c r="C150" s="7">
        <f t="shared" si="58"/>
        <v>25</v>
      </c>
      <c r="D150" s="9">
        <f t="shared" si="59"/>
        <v>1.07546461695441E-12</v>
      </c>
      <c r="E150" s="9">
        <f t="shared" si="60"/>
        <v>9.4792419467081748E-13</v>
      </c>
      <c r="F150" s="9">
        <f t="shared" si="61"/>
        <v>9.6307751216896554E-13</v>
      </c>
      <c r="G150" s="9">
        <f t="shared" si="62"/>
        <v>9.6139381022461454E-13</v>
      </c>
      <c r="H150">
        <f t="shared" si="63"/>
        <v>4.2333350796323472</v>
      </c>
      <c r="I150" s="12">
        <f t="shared" si="64"/>
        <v>8.6710517259816129</v>
      </c>
      <c r="J150" s="9">
        <f t="shared" si="51"/>
        <v>0.24039683568783998</v>
      </c>
      <c r="K150">
        <f t="shared" si="52"/>
        <v>8.6710517259851745</v>
      </c>
      <c r="L150" s="1">
        <f t="shared" si="53"/>
        <v>8.6710517259816129</v>
      </c>
      <c r="M150" s="1"/>
      <c r="N150" s="9"/>
      <c r="O150" s="9">
        <f t="shared" si="50"/>
        <v>8.4835852085116414</v>
      </c>
      <c r="P150">
        <f t="shared" si="54"/>
        <v>8.4835852085116414</v>
      </c>
      <c r="Q150">
        <f t="shared" si="49"/>
        <v>2.0394270394143628</v>
      </c>
      <c r="R150" s="10">
        <f t="shared" si="55"/>
        <v>131.51641479148842</v>
      </c>
      <c r="S150" s="11">
        <f t="shared" si="56"/>
        <v>8.6710517259819184</v>
      </c>
      <c r="AG150">
        <f t="shared" si="48"/>
        <v>2.9000000000000012</v>
      </c>
      <c r="AH150" s="7"/>
      <c r="BD150" s="7"/>
    </row>
    <row r="151" spans="1:56" x14ac:dyDescent="0.25">
      <c r="A151">
        <f t="shared" si="57"/>
        <v>141</v>
      </c>
      <c r="B151">
        <f t="shared" si="65"/>
        <v>141</v>
      </c>
      <c r="C151" s="7">
        <f t="shared" si="58"/>
        <v>25</v>
      </c>
      <c r="D151" s="9">
        <f t="shared" si="59"/>
        <v>8.4395559960611446E-13</v>
      </c>
      <c r="E151" s="9">
        <f t="shared" si="60"/>
        <v>7.4377533391784187E-13</v>
      </c>
      <c r="F151" s="9">
        <f t="shared" si="61"/>
        <v>7.5598217301376054E-13</v>
      </c>
      <c r="G151" s="9">
        <f t="shared" si="62"/>
        <v>7.5429847106940914E-13</v>
      </c>
      <c r="H151">
        <f t="shared" si="63"/>
        <v>4.2333350796331137</v>
      </c>
      <c r="I151" s="12">
        <f t="shared" si="64"/>
        <v>8.6710517259823785</v>
      </c>
      <c r="J151" s="9">
        <f t="shared" si="51"/>
        <v>0.24039683568783998</v>
      </c>
      <c r="K151">
        <f t="shared" si="52"/>
        <v>8.6710517259851745</v>
      </c>
      <c r="L151" s="1">
        <f t="shared" si="53"/>
        <v>8.6710517259823785</v>
      </c>
      <c r="M151" s="1"/>
      <c r="N151" s="9"/>
      <c r="O151" s="9">
        <f t="shared" si="50"/>
        <v>8.4835852085116414</v>
      </c>
      <c r="P151">
        <f t="shared" si="54"/>
        <v>8.4835852085116414</v>
      </c>
      <c r="Q151">
        <f t="shared" si="49"/>
        <v>2.0394270394143628</v>
      </c>
      <c r="R151" s="10">
        <f t="shared" si="55"/>
        <v>132.51641479148842</v>
      </c>
      <c r="S151" s="11">
        <f t="shared" si="56"/>
        <v>8.6710517259826148</v>
      </c>
      <c r="AG151">
        <f t="shared" si="48"/>
        <v>3.0000000000000013</v>
      </c>
      <c r="AH151" s="7"/>
      <c r="BD151" s="7"/>
    </row>
    <row r="152" spans="1:56" x14ac:dyDescent="0.25">
      <c r="A152">
        <f t="shared" si="57"/>
        <v>142</v>
      </c>
      <c r="B152">
        <f t="shared" si="65"/>
        <v>142</v>
      </c>
      <c r="C152" s="7">
        <f t="shared" si="58"/>
        <v>25</v>
      </c>
      <c r="D152" s="9">
        <f t="shared" si="59"/>
        <v>6.625367151022637E-13</v>
      </c>
      <c r="E152" s="9">
        <f t="shared" si="60"/>
        <v>5.8424457469031796E-13</v>
      </c>
      <c r="F152" s="9">
        <f t="shared" si="61"/>
        <v>5.9350493538386002E-13</v>
      </c>
      <c r="G152" s="9">
        <f t="shared" si="62"/>
        <v>5.9224215892559661E-13</v>
      </c>
      <c r="H152">
        <f t="shared" si="63"/>
        <v>4.233335079633715</v>
      </c>
      <c r="I152" s="12">
        <f t="shared" si="64"/>
        <v>8.6710517259829807</v>
      </c>
      <c r="J152" s="9">
        <f t="shared" si="51"/>
        <v>0.24039683568783998</v>
      </c>
      <c r="K152">
        <f t="shared" si="52"/>
        <v>8.6710517259851745</v>
      </c>
      <c r="L152" s="1">
        <f t="shared" si="53"/>
        <v>8.6710517259829807</v>
      </c>
      <c r="M152" s="1"/>
      <c r="N152" s="9"/>
      <c r="O152" s="9">
        <f t="shared" si="50"/>
        <v>8.4835852085116414</v>
      </c>
      <c r="P152">
        <f t="shared" si="54"/>
        <v>8.4835852085116414</v>
      </c>
      <c r="Q152">
        <f t="shared" si="49"/>
        <v>2.0394270394143628</v>
      </c>
      <c r="R152" s="10">
        <f t="shared" si="55"/>
        <v>133.51641479148839</v>
      </c>
      <c r="S152" s="11">
        <f t="shared" si="56"/>
        <v>8.6710517259831619</v>
      </c>
      <c r="AG152">
        <f t="shared" si="48"/>
        <v>3.1000000000000014</v>
      </c>
      <c r="AH152" s="7"/>
      <c r="BD152" s="7"/>
    </row>
    <row r="153" spans="1:56" x14ac:dyDescent="0.25">
      <c r="A153">
        <f t="shared" si="57"/>
        <v>143</v>
      </c>
      <c r="B153">
        <f t="shared" si="65"/>
        <v>143</v>
      </c>
      <c r="C153" s="7">
        <f t="shared" si="58"/>
        <v>25</v>
      </c>
      <c r="D153" s="9">
        <f t="shared" si="59"/>
        <v>5.1984297531848971E-13</v>
      </c>
      <c r="E153" s="9">
        <f t="shared" si="60"/>
        <v>4.5838785434990767E-13</v>
      </c>
      <c r="F153" s="9">
        <f t="shared" si="61"/>
        <v>4.6554358761315916E-13</v>
      </c>
      <c r="G153" s="9">
        <f t="shared" si="62"/>
        <v>4.6470173664098346E-13</v>
      </c>
      <c r="H153">
        <f t="shared" si="63"/>
        <v>4.2333350796341875</v>
      </c>
      <c r="I153" s="12">
        <f t="shared" si="64"/>
        <v>8.6710517259834532</v>
      </c>
      <c r="J153" s="9">
        <f t="shared" si="51"/>
        <v>0.24039683568783998</v>
      </c>
      <c r="K153">
        <f t="shared" si="52"/>
        <v>8.6710517259851745</v>
      </c>
      <c r="L153" s="1">
        <f t="shared" si="53"/>
        <v>8.6710517259834532</v>
      </c>
      <c r="M153" s="1"/>
      <c r="N153" s="9"/>
      <c r="O153" s="9">
        <f t="shared" si="50"/>
        <v>8.4835852085116414</v>
      </c>
      <c r="P153">
        <f t="shared" si="54"/>
        <v>8.4835852085116414</v>
      </c>
      <c r="Q153">
        <f t="shared" si="49"/>
        <v>2.0394270394143628</v>
      </c>
      <c r="R153" s="10">
        <f t="shared" si="55"/>
        <v>134.51641479148839</v>
      </c>
      <c r="S153" s="11">
        <f t="shared" si="56"/>
        <v>8.6710517259835918</v>
      </c>
      <c r="AG153">
        <f t="shared" si="48"/>
        <v>3.2000000000000015</v>
      </c>
      <c r="AH153" s="7"/>
      <c r="BD153" s="7"/>
    </row>
    <row r="154" spans="1:56" x14ac:dyDescent="0.25">
      <c r="A154">
        <f t="shared" si="57"/>
        <v>144</v>
      </c>
      <c r="B154">
        <f t="shared" si="65"/>
        <v>144</v>
      </c>
      <c r="C154" s="7">
        <f t="shared" si="58"/>
        <v>25</v>
      </c>
      <c r="D154" s="9">
        <f t="shared" si="59"/>
        <v>4.0787679601912539E-13</v>
      </c>
      <c r="E154" s="9">
        <f t="shared" si="60"/>
        <v>3.594703651191738E-13</v>
      </c>
      <c r="F154" s="9">
        <f t="shared" si="61"/>
        <v>3.6536332192425362E-13</v>
      </c>
      <c r="G154" s="9">
        <f t="shared" si="62"/>
        <v>3.6452147095207791E-13</v>
      </c>
      <c r="H154">
        <f t="shared" si="63"/>
        <v>4.2333350796345579</v>
      </c>
      <c r="I154" s="12">
        <f t="shared" si="64"/>
        <v>8.6710517259838227</v>
      </c>
      <c r="J154" s="9">
        <f t="shared" si="51"/>
        <v>0.24039683568783998</v>
      </c>
      <c r="K154">
        <f t="shared" si="52"/>
        <v>8.6710517259851745</v>
      </c>
      <c r="L154" s="1">
        <f t="shared" si="53"/>
        <v>8.6710517259838227</v>
      </c>
      <c r="M154" s="1"/>
      <c r="N154" s="9"/>
      <c r="O154" s="9">
        <f t="shared" si="50"/>
        <v>8.4835852085116414</v>
      </c>
      <c r="P154">
        <f t="shared" si="54"/>
        <v>8.4835852085116414</v>
      </c>
      <c r="Q154">
        <f t="shared" si="49"/>
        <v>2.0394270394143628</v>
      </c>
      <c r="R154" s="10">
        <f t="shared" si="55"/>
        <v>135.51641479148839</v>
      </c>
      <c r="S154" s="11">
        <f t="shared" si="56"/>
        <v>8.6710517259839293</v>
      </c>
      <c r="AG154">
        <f t="shared" si="48"/>
        <v>3.3000000000000016</v>
      </c>
      <c r="AH154" s="7"/>
      <c r="BD154" s="7"/>
    </row>
    <row r="155" spans="1:56" x14ac:dyDescent="0.25">
      <c r="A155">
        <f t="shared" si="57"/>
        <v>145</v>
      </c>
      <c r="B155">
        <f t="shared" si="65"/>
        <v>145</v>
      </c>
      <c r="C155" s="7">
        <f t="shared" si="58"/>
        <v>25</v>
      </c>
      <c r="D155" s="9">
        <f t="shared" si="59"/>
        <v>3.2032429491285463E-13</v>
      </c>
      <c r="E155" s="9">
        <f t="shared" si="60"/>
        <v>2.8244100116504176E-13</v>
      </c>
      <c r="F155" s="9">
        <f t="shared" si="61"/>
        <v>2.8665025602582708E-13</v>
      </c>
      <c r="G155" s="9">
        <f t="shared" si="62"/>
        <v>2.8622933053973923E-13</v>
      </c>
      <c r="H155">
        <f t="shared" si="63"/>
        <v>4.2333350796348483</v>
      </c>
      <c r="I155" s="12">
        <f t="shared" si="64"/>
        <v>8.671051725984114</v>
      </c>
      <c r="J155" s="9">
        <f t="shared" si="51"/>
        <v>0.24039683568783998</v>
      </c>
      <c r="K155">
        <f t="shared" si="52"/>
        <v>8.6710517259851745</v>
      </c>
      <c r="L155" s="1">
        <f t="shared" si="53"/>
        <v>8.671051725984114</v>
      </c>
      <c r="M155" s="1"/>
      <c r="N155" s="9"/>
      <c r="O155" s="9">
        <f t="shared" si="50"/>
        <v>8.4835852085116414</v>
      </c>
      <c r="P155">
        <f t="shared" si="54"/>
        <v>8.4835852085116414</v>
      </c>
      <c r="Q155">
        <f t="shared" si="49"/>
        <v>2.0394270394143628</v>
      </c>
      <c r="R155" s="10">
        <f t="shared" si="55"/>
        <v>136.51641479148839</v>
      </c>
      <c r="S155" s="11">
        <f t="shared" si="56"/>
        <v>8.6710517259841957</v>
      </c>
      <c r="AG155">
        <f t="shared" si="48"/>
        <v>3.4000000000000017</v>
      </c>
      <c r="AH155" s="7"/>
      <c r="BD155" s="7"/>
    </row>
    <row r="156" spans="1:56" x14ac:dyDescent="0.25">
      <c r="A156">
        <f t="shared" si="57"/>
        <v>146</v>
      </c>
      <c r="B156">
        <f t="shared" si="65"/>
        <v>146</v>
      </c>
      <c r="C156" s="7">
        <f t="shared" si="58"/>
        <v>25</v>
      </c>
      <c r="D156" s="9">
        <f t="shared" si="59"/>
        <v>2.5129251519444807E-13</v>
      </c>
      <c r="E156" s="9">
        <f t="shared" si="60"/>
        <v>2.2140680568226861E-13</v>
      </c>
      <c r="F156" s="9">
        <f t="shared" si="61"/>
        <v>2.2519513505700156E-13</v>
      </c>
      <c r="G156" s="9">
        <f t="shared" si="62"/>
        <v>2.2477420957091371E-13</v>
      </c>
      <c r="H156">
        <f t="shared" si="63"/>
        <v>4.2333350796350766</v>
      </c>
      <c r="I156" s="12">
        <f t="shared" si="64"/>
        <v>8.6710517259843414</v>
      </c>
      <c r="J156" s="9">
        <f t="shared" si="51"/>
        <v>0.24039683568783998</v>
      </c>
      <c r="K156">
        <f t="shared" si="52"/>
        <v>8.6710517259851745</v>
      </c>
      <c r="L156" s="1">
        <f t="shared" si="53"/>
        <v>8.6710517259843414</v>
      </c>
      <c r="M156" s="1"/>
      <c r="N156" s="9"/>
      <c r="O156" s="9">
        <f t="shared" si="50"/>
        <v>8.4835852085116414</v>
      </c>
      <c r="P156">
        <f t="shared" si="54"/>
        <v>8.4835852085116414</v>
      </c>
      <c r="Q156">
        <f t="shared" si="49"/>
        <v>2.0394270394143628</v>
      </c>
      <c r="R156" s="10">
        <f t="shared" si="55"/>
        <v>137.51641479148839</v>
      </c>
      <c r="S156" s="11">
        <f t="shared" si="56"/>
        <v>8.6710517259844053</v>
      </c>
      <c r="AG156">
        <f t="shared" si="48"/>
        <v>3.5000000000000018</v>
      </c>
      <c r="AH156" s="7"/>
      <c r="BD156" s="7"/>
    </row>
    <row r="157" spans="1:56" x14ac:dyDescent="0.25">
      <c r="A157">
        <f t="shared" si="57"/>
        <v>147</v>
      </c>
      <c r="B157">
        <f t="shared" si="65"/>
        <v>147</v>
      </c>
      <c r="C157" s="7">
        <f t="shared" si="58"/>
        <v>25</v>
      </c>
      <c r="D157" s="9">
        <f t="shared" si="59"/>
        <v>1.9741405297520357E-13</v>
      </c>
      <c r="E157" s="9">
        <f t="shared" si="60"/>
        <v>1.738422257543198E-13</v>
      </c>
      <c r="F157" s="9">
        <f t="shared" si="61"/>
        <v>1.7678870415689891E-13</v>
      </c>
      <c r="G157" s="9">
        <f t="shared" si="62"/>
        <v>1.7636777867081106E-13</v>
      </c>
      <c r="H157">
        <f t="shared" si="63"/>
        <v>4.233335079635256</v>
      </c>
      <c r="I157" s="12">
        <f t="shared" si="64"/>
        <v>8.6710517259845208</v>
      </c>
      <c r="J157" s="9">
        <f t="shared" si="51"/>
        <v>0.24039683568783998</v>
      </c>
      <c r="K157">
        <f t="shared" si="52"/>
        <v>8.6710517259851745</v>
      </c>
      <c r="L157" s="1">
        <f t="shared" si="53"/>
        <v>8.6710517259845208</v>
      </c>
      <c r="M157" s="1"/>
      <c r="N157" s="9"/>
      <c r="O157" s="9">
        <f t="shared" si="50"/>
        <v>8.4835852085116414</v>
      </c>
      <c r="P157">
        <f t="shared" si="54"/>
        <v>8.4835852085116414</v>
      </c>
      <c r="Q157">
        <f t="shared" si="49"/>
        <v>2.0394270394143628</v>
      </c>
      <c r="R157" s="10">
        <f t="shared" si="55"/>
        <v>138.51641479148836</v>
      </c>
      <c r="S157" s="11">
        <f t="shared" si="56"/>
        <v>8.6710517259845687</v>
      </c>
      <c r="AG157">
        <f t="shared" si="48"/>
        <v>3.6000000000000019</v>
      </c>
      <c r="AH157" s="7"/>
      <c r="BD157" s="7"/>
    </row>
    <row r="158" spans="1:56" x14ac:dyDescent="0.25">
      <c r="A158">
        <f t="shared" si="57"/>
        <v>148</v>
      </c>
      <c r="B158">
        <f t="shared" si="65"/>
        <v>148</v>
      </c>
      <c r="C158" s="7">
        <f t="shared" si="58"/>
        <v>25</v>
      </c>
      <c r="D158" s="9">
        <f t="shared" si="59"/>
        <v>1.5490057888033069E-13</v>
      </c>
      <c r="E158" s="9">
        <f t="shared" si="60"/>
        <v>1.3637985749248742E-13</v>
      </c>
      <c r="F158" s="9">
        <f t="shared" si="61"/>
        <v>1.3890541040899234E-13</v>
      </c>
      <c r="G158" s="9">
        <f t="shared" si="62"/>
        <v>1.3848448492290449E-13</v>
      </c>
      <c r="H158">
        <f t="shared" si="63"/>
        <v>4.2333350796353963</v>
      </c>
      <c r="I158" s="12">
        <f t="shared" si="64"/>
        <v>8.6710517259846611</v>
      </c>
      <c r="J158" s="9">
        <f t="shared" si="51"/>
        <v>0.24039683568783998</v>
      </c>
      <c r="K158">
        <f t="shared" si="52"/>
        <v>8.6710517259851745</v>
      </c>
      <c r="L158" s="1">
        <f t="shared" si="53"/>
        <v>8.6710517259846611</v>
      </c>
      <c r="M158" s="1"/>
      <c r="N158" s="9"/>
      <c r="O158" s="9">
        <f t="shared" si="50"/>
        <v>8.4835852085116414</v>
      </c>
      <c r="P158">
        <f t="shared" si="54"/>
        <v>8.4835852085116414</v>
      </c>
      <c r="Q158">
        <f t="shared" si="49"/>
        <v>2.0394270394143628</v>
      </c>
      <c r="R158" s="10">
        <f t="shared" si="55"/>
        <v>139.51641479148836</v>
      </c>
      <c r="S158" s="11">
        <f t="shared" si="56"/>
        <v>8.6710517259847002</v>
      </c>
      <c r="AG158">
        <f t="shared" si="48"/>
        <v>3.700000000000002</v>
      </c>
      <c r="AH158" s="7"/>
      <c r="BD158" s="7"/>
    </row>
    <row r="159" spans="1:56" x14ac:dyDescent="0.25">
      <c r="A159">
        <f t="shared" si="57"/>
        <v>149</v>
      </c>
      <c r="B159">
        <f t="shared" si="65"/>
        <v>149</v>
      </c>
      <c r="C159" s="7">
        <f t="shared" si="58"/>
        <v>25</v>
      </c>
      <c r="D159" s="9">
        <f t="shared" si="59"/>
        <v>1.2164746547939036E-13</v>
      </c>
      <c r="E159" s="9">
        <f t="shared" si="60"/>
        <v>1.0733599895241718E-13</v>
      </c>
      <c r="F159" s="9">
        <f t="shared" si="61"/>
        <v>1.0901970089675479E-13</v>
      </c>
      <c r="G159" s="9">
        <f t="shared" si="62"/>
        <v>1.0859877541066694E-13</v>
      </c>
      <c r="H159">
        <f t="shared" si="63"/>
        <v>4.2333350796355065</v>
      </c>
      <c r="I159" s="12">
        <f t="shared" si="64"/>
        <v>8.6710517259847713</v>
      </c>
      <c r="J159" s="9">
        <f t="shared" si="51"/>
        <v>0.24039683568783998</v>
      </c>
      <c r="K159">
        <f t="shared" si="52"/>
        <v>8.6710517259851745</v>
      </c>
      <c r="L159" s="1">
        <f t="shared" si="53"/>
        <v>8.6710517259847713</v>
      </c>
      <c r="M159" s="1"/>
      <c r="N159" s="9"/>
      <c r="O159" s="9">
        <f t="shared" si="50"/>
        <v>8.4835852085116414</v>
      </c>
      <c r="P159">
        <f t="shared" si="54"/>
        <v>8.4835852085116414</v>
      </c>
      <c r="Q159">
        <f t="shared" si="49"/>
        <v>2.0394270394143628</v>
      </c>
      <c r="R159" s="10">
        <f t="shared" si="55"/>
        <v>140.51641479148836</v>
      </c>
      <c r="S159" s="11">
        <f t="shared" si="56"/>
        <v>8.6710517259847997</v>
      </c>
      <c r="AG159">
        <f t="shared" si="48"/>
        <v>3.800000000000002</v>
      </c>
      <c r="AH159" s="7"/>
      <c r="BD159" s="7"/>
    </row>
    <row r="160" spans="1:56" x14ac:dyDescent="0.25">
      <c r="A160">
        <f t="shared" si="57"/>
        <v>150</v>
      </c>
      <c r="B160">
        <f t="shared" si="65"/>
        <v>150</v>
      </c>
      <c r="C160" s="7">
        <f t="shared" si="58"/>
        <v>25</v>
      </c>
      <c r="D160" s="9">
        <f t="shared" si="59"/>
        <v>9.555008534194347E-14</v>
      </c>
      <c r="E160" s="9">
        <f t="shared" si="60"/>
        <v>8.4185097217579965E-14</v>
      </c>
      <c r="F160" s="9">
        <f t="shared" si="61"/>
        <v>8.5447873675834949E-14</v>
      </c>
      <c r="G160" s="9">
        <f t="shared" si="62"/>
        <v>8.5447873675834949E-14</v>
      </c>
      <c r="H160">
        <f t="shared" si="63"/>
        <v>4.2333350796355935</v>
      </c>
      <c r="I160" s="12">
        <f t="shared" si="64"/>
        <v>8.6710517259848583</v>
      </c>
      <c r="J160" s="9">
        <f t="shared" si="51"/>
        <v>0.24039683568783998</v>
      </c>
      <c r="K160">
        <f t="shared" si="52"/>
        <v>8.6710517259851745</v>
      </c>
      <c r="L160" s="1">
        <f t="shared" si="53"/>
        <v>8.6710517259848583</v>
      </c>
      <c r="M160" s="1"/>
      <c r="N160" s="9"/>
      <c r="O160" s="9">
        <f t="shared" si="50"/>
        <v>8.4835852085116414</v>
      </c>
      <c r="P160">
        <f t="shared" si="54"/>
        <v>8.4835852085116414</v>
      </c>
      <c r="Q160">
        <f t="shared" si="49"/>
        <v>2.0394270394143628</v>
      </c>
      <c r="R160" s="10">
        <f t="shared" si="55"/>
        <v>141.51641479148836</v>
      </c>
      <c r="S160" s="11">
        <f t="shared" si="56"/>
        <v>8.6710517259848814</v>
      </c>
      <c r="AG160">
        <f t="shared" si="48"/>
        <v>3.9000000000000021</v>
      </c>
      <c r="AH160" s="7"/>
      <c r="BD160" s="7"/>
    </row>
    <row r="161" spans="1:56" x14ac:dyDescent="0.25">
      <c r="A161">
        <f t="shared" si="57"/>
        <v>151</v>
      </c>
      <c r="B161">
        <f t="shared" si="65"/>
        <v>151</v>
      </c>
      <c r="C161" s="7">
        <f t="shared" si="58"/>
        <v>25</v>
      </c>
      <c r="D161" s="9">
        <f t="shared" si="59"/>
        <v>7.4924736523638577E-14</v>
      </c>
      <c r="E161" s="9">
        <f t="shared" si="60"/>
        <v>6.6085301315798924E-14</v>
      </c>
      <c r="F161" s="9">
        <f t="shared" si="61"/>
        <v>6.6927152287969325E-14</v>
      </c>
      <c r="G161" s="9">
        <f t="shared" si="62"/>
        <v>6.6927152287969325E-14</v>
      </c>
      <c r="H161">
        <f t="shared" si="63"/>
        <v>4.2333350796356619</v>
      </c>
      <c r="I161" s="12">
        <f t="shared" si="64"/>
        <v>8.6710517259849258</v>
      </c>
      <c r="J161" s="9">
        <f t="shared" si="51"/>
        <v>0.24039683568783998</v>
      </c>
      <c r="K161">
        <f t="shared" si="52"/>
        <v>8.6710517259851745</v>
      </c>
      <c r="L161" s="1">
        <f t="shared" si="53"/>
        <v>8.6710517259849258</v>
      </c>
      <c r="M161" s="1"/>
      <c r="N161" s="9"/>
      <c r="O161" s="9">
        <f t="shared" si="50"/>
        <v>8.4835852085116414</v>
      </c>
      <c r="P161">
        <f t="shared" si="54"/>
        <v>8.4835852085116414</v>
      </c>
      <c r="Q161">
        <f t="shared" si="49"/>
        <v>2.0394270394143628</v>
      </c>
      <c r="R161" s="10">
        <f t="shared" si="55"/>
        <v>142.51641479148836</v>
      </c>
      <c r="S161" s="11">
        <f t="shared" si="56"/>
        <v>8.6710517259849418</v>
      </c>
      <c r="AG161">
        <f t="shared" si="48"/>
        <v>4.0000000000000018</v>
      </c>
      <c r="AH161" s="7"/>
      <c r="BD161" s="7"/>
    </row>
    <row r="162" spans="1:56" x14ac:dyDescent="0.25">
      <c r="A162">
        <f t="shared" si="57"/>
        <v>152</v>
      </c>
      <c r="B162">
        <f t="shared" si="65"/>
        <v>152</v>
      </c>
      <c r="C162" s="7">
        <f t="shared" si="58"/>
        <v>25</v>
      </c>
      <c r="D162" s="9">
        <f t="shared" si="59"/>
        <v>5.8929568052300061E-14</v>
      </c>
      <c r="E162" s="9">
        <f t="shared" si="60"/>
        <v>5.17738347888098E-14</v>
      </c>
      <c r="F162" s="9">
        <f t="shared" si="61"/>
        <v>5.2615685760982215E-14</v>
      </c>
      <c r="G162" s="9">
        <f t="shared" si="62"/>
        <v>5.2615685760982228E-14</v>
      </c>
      <c r="H162">
        <f t="shared" si="63"/>
        <v>4.2333350796357152</v>
      </c>
      <c r="I162" s="12">
        <f t="shared" si="64"/>
        <v>8.6710517259849791</v>
      </c>
      <c r="J162" s="9">
        <f t="shared" si="51"/>
        <v>0.24039683568783998</v>
      </c>
      <c r="K162">
        <f t="shared" si="52"/>
        <v>8.6710517259851745</v>
      </c>
      <c r="L162" s="1">
        <f t="shared" si="53"/>
        <v>8.6710517259849791</v>
      </c>
      <c r="M162" s="1"/>
      <c r="N162" s="9"/>
      <c r="O162" s="9">
        <f t="shared" si="50"/>
        <v>8.4835852085116414</v>
      </c>
      <c r="P162">
        <f t="shared" si="54"/>
        <v>8.4835852085116414</v>
      </c>
      <c r="Q162">
        <f t="shared" si="49"/>
        <v>2.0394270394143628</v>
      </c>
      <c r="R162" s="10">
        <f t="shared" si="55"/>
        <v>143.51641479148836</v>
      </c>
      <c r="S162" s="11">
        <f t="shared" si="56"/>
        <v>8.6710517259849915</v>
      </c>
      <c r="AG162">
        <f t="shared" si="48"/>
        <v>4.1000000000000014</v>
      </c>
      <c r="AH162" s="7"/>
      <c r="BD162" s="7"/>
    </row>
    <row r="163" spans="1:56" x14ac:dyDescent="0.25">
      <c r="A163">
        <f t="shared" si="57"/>
        <v>153</v>
      </c>
      <c r="B163">
        <f t="shared" si="65"/>
        <v>153</v>
      </c>
      <c r="C163" s="7">
        <f t="shared" si="58"/>
        <v>25</v>
      </c>
      <c r="D163" s="9">
        <f t="shared" si="59"/>
        <v>4.6301803469664369E-14</v>
      </c>
      <c r="E163" s="9">
        <f t="shared" si="60"/>
        <v>4.0829772150524289E-14</v>
      </c>
      <c r="F163" s="9">
        <f t="shared" si="61"/>
        <v>4.1671623122697947E-14</v>
      </c>
      <c r="G163" s="9">
        <f t="shared" si="62"/>
        <v>4.125069763661009E-14</v>
      </c>
      <c r="H163">
        <f t="shared" si="63"/>
        <v>4.2333350796357569</v>
      </c>
      <c r="I163" s="12">
        <f t="shared" si="64"/>
        <v>8.6710517259850217</v>
      </c>
      <c r="J163" s="9">
        <f t="shared" si="51"/>
        <v>0.24039683568783998</v>
      </c>
      <c r="K163">
        <f t="shared" si="52"/>
        <v>8.6710517259851745</v>
      </c>
      <c r="L163" s="1">
        <f t="shared" si="53"/>
        <v>8.6710517259850217</v>
      </c>
      <c r="M163" s="1"/>
      <c r="N163" s="9"/>
      <c r="O163" s="9">
        <f t="shared" si="50"/>
        <v>8.4835852085116414</v>
      </c>
      <c r="P163">
        <f t="shared" si="54"/>
        <v>8.4835852085116414</v>
      </c>
      <c r="Q163">
        <f t="shared" si="49"/>
        <v>2.0394270394143628</v>
      </c>
      <c r="R163" s="10">
        <f t="shared" si="55"/>
        <v>144.51641479148836</v>
      </c>
      <c r="S163" s="11">
        <f t="shared" si="56"/>
        <v>8.6710517259850306</v>
      </c>
      <c r="AG163">
        <f t="shared" si="48"/>
        <v>4.2000000000000011</v>
      </c>
      <c r="AH163" s="7"/>
      <c r="BD163" s="7"/>
    </row>
    <row r="164" spans="1:56" x14ac:dyDescent="0.25">
      <c r="A164">
        <f t="shared" si="57"/>
        <v>154</v>
      </c>
      <c r="B164">
        <f t="shared" si="65"/>
        <v>154</v>
      </c>
      <c r="C164" s="7">
        <f t="shared" si="58"/>
        <v>25</v>
      </c>
      <c r="D164" s="9">
        <f t="shared" si="59"/>
        <v>3.6199591803555804E-14</v>
      </c>
      <c r="E164" s="9">
        <f t="shared" si="60"/>
        <v>3.1990336942678496E-14</v>
      </c>
      <c r="F164" s="9">
        <f t="shared" si="61"/>
        <v>3.2411262428765085E-14</v>
      </c>
      <c r="G164" s="9">
        <f t="shared" si="62"/>
        <v>3.2411262428765085E-14</v>
      </c>
      <c r="H164">
        <f t="shared" si="63"/>
        <v>4.2333350796357898</v>
      </c>
      <c r="I164" s="12">
        <f t="shared" si="64"/>
        <v>8.6710517259850555</v>
      </c>
      <c r="J164" s="9">
        <f t="shared" si="51"/>
        <v>0.24039683568783998</v>
      </c>
      <c r="K164">
        <f t="shared" si="52"/>
        <v>8.6710517259851745</v>
      </c>
      <c r="L164" s="1">
        <f t="shared" si="53"/>
        <v>8.6710517259850555</v>
      </c>
      <c r="M164" s="1"/>
      <c r="N164" s="9"/>
      <c r="O164" s="9">
        <f t="shared" si="50"/>
        <v>8.4835852085116414</v>
      </c>
      <c r="P164">
        <f t="shared" si="54"/>
        <v>8.4835852085116414</v>
      </c>
      <c r="Q164">
        <f t="shared" si="49"/>
        <v>2.0394270394143628</v>
      </c>
      <c r="R164" s="10">
        <f t="shared" si="55"/>
        <v>145.51641479148836</v>
      </c>
      <c r="S164" s="11">
        <f t="shared" si="56"/>
        <v>8.6710517259850626</v>
      </c>
      <c r="AG164">
        <f t="shared" si="48"/>
        <v>4.3000000000000007</v>
      </c>
      <c r="AH164" s="7"/>
      <c r="BD164" s="7"/>
    </row>
    <row r="165" spans="1:56" x14ac:dyDescent="0.25">
      <c r="A165">
        <f t="shared" si="57"/>
        <v>155</v>
      </c>
      <c r="B165">
        <f t="shared" si="65"/>
        <v>155</v>
      </c>
      <c r="C165" s="7">
        <f t="shared" si="58"/>
        <v>25</v>
      </c>
      <c r="D165" s="9">
        <f t="shared" si="59"/>
        <v>2.8202007567886511E-14</v>
      </c>
      <c r="E165" s="9">
        <f t="shared" si="60"/>
        <v>2.483460367918442E-14</v>
      </c>
      <c r="F165" s="9">
        <f t="shared" si="61"/>
        <v>2.5255529165271508E-14</v>
      </c>
      <c r="G165" s="9">
        <f t="shared" si="62"/>
        <v>2.5255529165271508E-14</v>
      </c>
      <c r="H165">
        <f t="shared" si="63"/>
        <v>4.2333350796358156</v>
      </c>
      <c r="I165" s="12">
        <f t="shared" si="64"/>
        <v>8.6710517259850803</v>
      </c>
      <c r="J165" s="9">
        <f t="shared" si="51"/>
        <v>0.24039683568783998</v>
      </c>
      <c r="K165">
        <f t="shared" si="52"/>
        <v>8.6710517259851745</v>
      </c>
      <c r="L165" s="1">
        <f t="shared" si="53"/>
        <v>8.6710517259850803</v>
      </c>
      <c r="M165" s="1"/>
      <c r="N165" s="9"/>
      <c r="O165" s="9">
        <f t="shared" si="50"/>
        <v>8.4835852085116414</v>
      </c>
      <c r="P165">
        <f t="shared" si="54"/>
        <v>8.4835852085116414</v>
      </c>
      <c r="Q165">
        <f t="shared" si="49"/>
        <v>2.0394270394143628</v>
      </c>
      <c r="R165" s="10">
        <f t="shared" si="55"/>
        <v>146.51641479148836</v>
      </c>
      <c r="S165" s="11">
        <f t="shared" si="56"/>
        <v>8.6710517259850874</v>
      </c>
      <c r="AG165">
        <f t="shared" si="48"/>
        <v>4.4000000000000004</v>
      </c>
      <c r="AH165" s="7"/>
      <c r="BD165" s="7"/>
    </row>
    <row r="166" spans="1:56" x14ac:dyDescent="0.25">
      <c r="A166">
        <f t="shared" si="57"/>
        <v>156</v>
      </c>
      <c r="B166">
        <f t="shared" si="65"/>
        <v>156</v>
      </c>
      <c r="C166" s="7">
        <f t="shared" si="58"/>
        <v>25</v>
      </c>
      <c r="D166" s="9">
        <f t="shared" si="59"/>
        <v>2.2309050762656504E-14</v>
      </c>
      <c r="E166" s="9">
        <f t="shared" si="60"/>
        <v>1.9783497846129841E-14</v>
      </c>
      <c r="F166" s="9">
        <f t="shared" si="61"/>
        <v>1.9783497846129352E-14</v>
      </c>
      <c r="G166" s="9">
        <f t="shared" si="62"/>
        <v>1.9783497846129352E-14</v>
      </c>
      <c r="H166">
        <f t="shared" si="63"/>
        <v>4.233335079635836</v>
      </c>
      <c r="I166" s="12">
        <f t="shared" si="64"/>
        <v>8.6710517259850999</v>
      </c>
      <c r="J166" s="9">
        <f t="shared" si="51"/>
        <v>0.24039683568783998</v>
      </c>
      <c r="K166">
        <f t="shared" si="52"/>
        <v>8.6710517259851745</v>
      </c>
      <c r="L166" s="1">
        <f t="shared" si="53"/>
        <v>8.6710517259850999</v>
      </c>
      <c r="M166" s="1"/>
      <c r="N166" s="9"/>
      <c r="O166" s="9">
        <f t="shared" si="50"/>
        <v>8.4835852085116414</v>
      </c>
      <c r="P166">
        <f t="shared" si="54"/>
        <v>8.4835852085116414</v>
      </c>
      <c r="Q166">
        <f t="shared" si="49"/>
        <v>2.0394270394143628</v>
      </c>
      <c r="R166" s="10">
        <f t="shared" si="55"/>
        <v>147.51641479148836</v>
      </c>
      <c r="S166" s="11">
        <f t="shared" si="56"/>
        <v>8.6710517259851052</v>
      </c>
      <c r="AG166">
        <f t="shared" si="48"/>
        <v>4.5</v>
      </c>
      <c r="AH166" s="7"/>
      <c r="BD166" s="7"/>
    </row>
    <row r="167" spans="1:56" x14ac:dyDescent="0.25">
      <c r="A167">
        <f t="shared" si="57"/>
        <v>157</v>
      </c>
      <c r="B167">
        <f t="shared" si="65"/>
        <v>157</v>
      </c>
      <c r="C167" s="7">
        <f t="shared" si="58"/>
        <v>25</v>
      </c>
      <c r="D167" s="9">
        <f t="shared" si="59"/>
        <v>1.7678870415690063E-14</v>
      </c>
      <c r="E167" s="9">
        <f t="shared" si="60"/>
        <v>1.5574242985251081E-14</v>
      </c>
      <c r="F167" s="9">
        <f t="shared" si="61"/>
        <v>1.5995168471338632E-14</v>
      </c>
      <c r="G167" s="9">
        <f t="shared" si="62"/>
        <v>1.5574242985250775E-14</v>
      </c>
      <c r="H167">
        <f t="shared" si="63"/>
        <v>4.233335079635852</v>
      </c>
      <c r="I167" s="12">
        <f t="shared" si="64"/>
        <v>8.6710517259851159</v>
      </c>
      <c r="J167" s="9">
        <f t="shared" si="51"/>
        <v>0.24039683568783998</v>
      </c>
      <c r="K167">
        <f t="shared" si="52"/>
        <v>8.6710517259851745</v>
      </c>
      <c r="L167" s="1">
        <f t="shared" si="53"/>
        <v>8.6710517259851159</v>
      </c>
      <c r="M167" s="1"/>
      <c r="N167" s="9"/>
      <c r="O167" s="9">
        <f t="shared" si="50"/>
        <v>8.4835852085116414</v>
      </c>
      <c r="P167">
        <f t="shared" si="54"/>
        <v>8.4835852085116414</v>
      </c>
      <c r="Q167">
        <f t="shared" si="49"/>
        <v>2.0394270394143628</v>
      </c>
      <c r="R167" s="10">
        <f t="shared" si="55"/>
        <v>148.51641479148836</v>
      </c>
      <c r="S167" s="11">
        <f t="shared" si="56"/>
        <v>8.6710517259851194</v>
      </c>
      <c r="AG167">
        <f t="shared" si="48"/>
        <v>4.5999999999999996</v>
      </c>
      <c r="AH167" s="7"/>
      <c r="BD167" s="7"/>
    </row>
    <row r="168" spans="1:56" x14ac:dyDescent="0.25">
      <c r="A168">
        <f t="shared" si="57"/>
        <v>158</v>
      </c>
      <c r="B168">
        <f t="shared" si="65"/>
        <v>158</v>
      </c>
      <c r="C168" s="7">
        <f t="shared" si="58"/>
        <v>25</v>
      </c>
      <c r="D168" s="9">
        <f t="shared" si="59"/>
        <v>1.3890541040899339E-14</v>
      </c>
      <c r="E168" s="9">
        <f t="shared" si="60"/>
        <v>1.2206839096548095E-14</v>
      </c>
      <c r="F168" s="9">
        <f t="shared" si="61"/>
        <v>1.2627764582635765E-14</v>
      </c>
      <c r="G168" s="9">
        <f t="shared" si="62"/>
        <v>1.2206839096547906E-14</v>
      </c>
      <c r="H168">
        <f t="shared" si="63"/>
        <v>4.2333350796358644</v>
      </c>
      <c r="I168" s="12">
        <f t="shared" si="64"/>
        <v>8.6710517259851283</v>
      </c>
      <c r="J168" s="9">
        <f t="shared" si="51"/>
        <v>0.24039683568783998</v>
      </c>
      <c r="K168">
        <f t="shared" si="52"/>
        <v>8.6710517259851745</v>
      </c>
      <c r="L168" s="1">
        <f t="shared" si="53"/>
        <v>8.6710517259851283</v>
      </c>
      <c r="M168" s="1"/>
      <c r="N168" s="9"/>
      <c r="O168" s="9">
        <f t="shared" si="50"/>
        <v>8.4835852085116414</v>
      </c>
      <c r="P168">
        <f t="shared" si="54"/>
        <v>8.4835852085116414</v>
      </c>
      <c r="Q168">
        <f t="shared" si="49"/>
        <v>2.0394270394143628</v>
      </c>
      <c r="R168" s="10">
        <f t="shared" si="55"/>
        <v>149.51641479148836</v>
      </c>
      <c r="S168" s="11">
        <f t="shared" si="56"/>
        <v>8.6710517259851301</v>
      </c>
      <c r="AG168">
        <f t="shared" si="48"/>
        <v>4.6999999999999993</v>
      </c>
      <c r="AH168" s="7"/>
      <c r="BD168" s="7"/>
    </row>
    <row r="169" spans="1:56" x14ac:dyDescent="0.25">
      <c r="A169">
        <f t="shared" si="57"/>
        <v>159</v>
      </c>
      <c r="B169">
        <f t="shared" si="65"/>
        <v>159</v>
      </c>
      <c r="C169" s="7">
        <f t="shared" si="58"/>
        <v>25</v>
      </c>
      <c r="D169" s="9">
        <f t="shared" si="59"/>
        <v>1.0944062638284329E-14</v>
      </c>
      <c r="E169" s="9">
        <f t="shared" si="60"/>
        <v>9.6812861800208731E-15</v>
      </c>
      <c r="F169" s="9">
        <f t="shared" si="61"/>
        <v>9.6812861800207532E-15</v>
      </c>
      <c r="G169" s="9">
        <f t="shared" si="62"/>
        <v>9.6812861800207532E-15</v>
      </c>
      <c r="H169">
        <f t="shared" si="63"/>
        <v>4.2333350796358742</v>
      </c>
      <c r="I169" s="12">
        <f t="shared" si="64"/>
        <v>8.671051725985139</v>
      </c>
      <c r="J169" s="9">
        <f t="shared" si="51"/>
        <v>0.24039683568783998</v>
      </c>
      <c r="K169">
        <f t="shared" si="52"/>
        <v>8.6710517259851745</v>
      </c>
      <c r="L169" s="1">
        <f t="shared" si="53"/>
        <v>8.671051725985139</v>
      </c>
      <c r="M169" s="1"/>
      <c r="N169" s="9"/>
      <c r="O169" s="9">
        <f t="shared" si="50"/>
        <v>8.4835852085116414</v>
      </c>
      <c r="P169">
        <f t="shared" si="54"/>
        <v>8.4835852085116414</v>
      </c>
      <c r="Q169">
        <f t="shared" si="49"/>
        <v>2.0394270394143628</v>
      </c>
      <c r="R169" s="10">
        <f t="shared" si="55"/>
        <v>150.51641479148836</v>
      </c>
      <c r="S169" s="11">
        <f t="shared" si="56"/>
        <v>8.6710517259851407</v>
      </c>
      <c r="AG169">
        <f t="shared" si="48"/>
        <v>4.7999999999999989</v>
      </c>
      <c r="AH169" s="7"/>
      <c r="BD169" s="7"/>
    </row>
    <row r="170" spans="1:56" x14ac:dyDescent="0.25">
      <c r="A170">
        <f t="shared" si="57"/>
        <v>160</v>
      </c>
      <c r="B170">
        <f t="shared" si="65"/>
        <v>160</v>
      </c>
      <c r="C170" s="7">
        <f t="shared" si="58"/>
        <v>25</v>
      </c>
      <c r="D170" s="9">
        <f t="shared" si="59"/>
        <v>8.4185097217571786E-15</v>
      </c>
      <c r="E170" s="9">
        <f t="shared" si="60"/>
        <v>7.5766587495815343E-15</v>
      </c>
      <c r="F170" s="9">
        <f t="shared" si="61"/>
        <v>7.5766587495814602E-15</v>
      </c>
      <c r="G170" s="9">
        <f t="shared" si="62"/>
        <v>7.5766587495814602E-15</v>
      </c>
      <c r="H170">
        <f t="shared" si="63"/>
        <v>4.2333350796358822</v>
      </c>
      <c r="I170" s="12">
        <f t="shared" si="64"/>
        <v>8.6710517259851461</v>
      </c>
      <c r="J170" s="9">
        <f t="shared" si="51"/>
        <v>0.24039683568783998</v>
      </c>
      <c r="K170">
        <f t="shared" si="52"/>
        <v>8.6710517259851745</v>
      </c>
      <c r="L170" s="1">
        <f t="shared" si="53"/>
        <v>8.6710517259851461</v>
      </c>
      <c r="M170" s="1"/>
      <c r="N170" s="9"/>
      <c r="O170" s="9">
        <f t="shared" si="50"/>
        <v>8.4835852085116414</v>
      </c>
      <c r="P170">
        <f t="shared" si="54"/>
        <v>8.4835852085116414</v>
      </c>
      <c r="Q170">
        <f t="shared" si="49"/>
        <v>2.0394270394143628</v>
      </c>
      <c r="R170" s="10">
        <f t="shared" si="55"/>
        <v>151.51641479148836</v>
      </c>
      <c r="S170" s="11">
        <f t="shared" si="56"/>
        <v>8.6710517259851478</v>
      </c>
      <c r="AG170">
        <f t="shared" si="48"/>
        <v>4.8999999999999986</v>
      </c>
      <c r="AH170" s="7"/>
      <c r="BD170" s="7"/>
    </row>
    <row r="171" spans="1:56" x14ac:dyDescent="0.25">
      <c r="A171">
        <f t="shared" si="57"/>
        <v>161</v>
      </c>
      <c r="B171">
        <f t="shared" si="65"/>
        <v>161</v>
      </c>
      <c r="C171" s="7">
        <f t="shared" si="58"/>
        <v>25</v>
      </c>
      <c r="D171" s="9">
        <f t="shared" si="59"/>
        <v>6.7348077774057424E-15</v>
      </c>
      <c r="E171" s="9">
        <f t="shared" si="60"/>
        <v>5.8929568052300713E-15</v>
      </c>
      <c r="F171" s="9">
        <f t="shared" si="61"/>
        <v>5.8929568052300247E-15</v>
      </c>
      <c r="G171" s="9">
        <f t="shared" si="62"/>
        <v>5.8929568052300247E-15</v>
      </c>
      <c r="H171">
        <f t="shared" si="63"/>
        <v>4.2333350796358884</v>
      </c>
      <c r="I171" s="12">
        <f t="shared" si="64"/>
        <v>8.6710517259851514</v>
      </c>
      <c r="J171" s="9">
        <f t="shared" si="51"/>
        <v>0.24039683568783998</v>
      </c>
      <c r="K171">
        <f t="shared" si="52"/>
        <v>8.6710517259851745</v>
      </c>
      <c r="L171" s="1">
        <f t="shared" si="53"/>
        <v>8.6710517259851514</v>
      </c>
      <c r="M171" s="1"/>
      <c r="N171" s="9"/>
      <c r="O171" s="9">
        <f t="shared" si="50"/>
        <v>8.4835852085116414</v>
      </c>
      <c r="P171">
        <f t="shared" si="54"/>
        <v>8.4835852085116414</v>
      </c>
      <c r="Q171">
        <f t="shared" si="49"/>
        <v>2.0394270394143628</v>
      </c>
      <c r="R171" s="10">
        <f t="shared" si="55"/>
        <v>152.51641479148836</v>
      </c>
      <c r="S171" s="11">
        <f t="shared" si="56"/>
        <v>8.6710517259851549</v>
      </c>
      <c r="AG171">
        <f t="shared" si="48"/>
        <v>4.9999999999999982</v>
      </c>
      <c r="AH171" s="7"/>
      <c r="BD171" s="7"/>
    </row>
    <row r="172" spans="1:56" x14ac:dyDescent="0.25">
      <c r="A172">
        <f t="shared" si="57"/>
        <v>162</v>
      </c>
      <c r="B172">
        <f t="shared" si="65"/>
        <v>162</v>
      </c>
      <c r="C172" s="7">
        <f t="shared" si="58"/>
        <v>25</v>
      </c>
      <c r="D172" s="9">
        <f t="shared" si="59"/>
        <v>5.4720313191421671E-15</v>
      </c>
      <c r="E172" s="9">
        <f t="shared" si="60"/>
        <v>4.6301803469664785E-15</v>
      </c>
      <c r="F172" s="9">
        <f t="shared" si="61"/>
        <v>5.0511058330543078E-15</v>
      </c>
      <c r="G172" s="9">
        <f t="shared" si="62"/>
        <v>5.0511058330543078E-15</v>
      </c>
      <c r="H172">
        <f t="shared" si="63"/>
        <v>4.2333350796358937</v>
      </c>
      <c r="I172" s="12">
        <f t="shared" si="64"/>
        <v>8.6710517259851567</v>
      </c>
      <c r="J172" s="9">
        <f t="shared" si="51"/>
        <v>0.24039683568783998</v>
      </c>
      <c r="K172">
        <f t="shared" si="52"/>
        <v>8.6710517259851745</v>
      </c>
      <c r="L172" s="1">
        <f t="shared" si="53"/>
        <v>8.6710517259851567</v>
      </c>
      <c r="M172" s="1"/>
      <c r="N172" s="9"/>
      <c r="O172" s="9">
        <f t="shared" si="50"/>
        <v>8.4835852085116414</v>
      </c>
      <c r="P172">
        <f t="shared" si="54"/>
        <v>8.4835852085116414</v>
      </c>
      <c r="Q172">
        <f t="shared" si="49"/>
        <v>2.0394270394143628</v>
      </c>
      <c r="R172" s="10">
        <f t="shared" si="55"/>
        <v>153.51641479148836</v>
      </c>
      <c r="S172" s="11">
        <f t="shared" si="56"/>
        <v>8.6710517259851585</v>
      </c>
      <c r="AG172">
        <f t="shared" si="48"/>
        <v>5.0999999999999979</v>
      </c>
      <c r="AH172" s="7"/>
      <c r="BD172" s="7"/>
    </row>
    <row r="173" spans="1:56" x14ac:dyDescent="0.25">
      <c r="A173">
        <f t="shared" si="57"/>
        <v>163</v>
      </c>
      <c r="B173">
        <f t="shared" si="65"/>
        <v>163</v>
      </c>
      <c r="C173" s="7">
        <f t="shared" si="58"/>
        <v>25</v>
      </c>
      <c r="D173" s="9">
        <f t="shared" si="59"/>
        <v>4.2092548608785901E-15</v>
      </c>
      <c r="E173" s="9">
        <f t="shared" si="60"/>
        <v>3.788329374790749E-15</v>
      </c>
      <c r="F173" s="9">
        <f t="shared" si="61"/>
        <v>3.7883293747907309E-15</v>
      </c>
      <c r="G173" s="9">
        <f t="shared" si="62"/>
        <v>3.7883293747907309E-15</v>
      </c>
      <c r="H173">
        <f t="shared" si="63"/>
        <v>4.2333350796358973</v>
      </c>
      <c r="I173" s="12">
        <f t="shared" si="64"/>
        <v>8.6710517259851603</v>
      </c>
      <c r="J173" s="9">
        <f t="shared" si="51"/>
        <v>0.24039683568783998</v>
      </c>
      <c r="K173">
        <f t="shared" si="52"/>
        <v>8.6710517259851745</v>
      </c>
      <c r="L173" s="1">
        <f t="shared" si="53"/>
        <v>8.6710517259851603</v>
      </c>
      <c r="M173" s="1"/>
      <c r="N173" s="9"/>
      <c r="O173" s="9">
        <f t="shared" si="50"/>
        <v>8.4835852085116414</v>
      </c>
      <c r="P173">
        <f t="shared" si="54"/>
        <v>8.4835852085116414</v>
      </c>
      <c r="Q173">
        <f t="shared" si="49"/>
        <v>2.0394270394143628</v>
      </c>
      <c r="R173" s="10">
        <f t="shared" si="55"/>
        <v>154.51641479148836</v>
      </c>
      <c r="S173" s="11">
        <f t="shared" si="56"/>
        <v>8.6710517259851621</v>
      </c>
      <c r="AG173">
        <f t="shared" si="48"/>
        <v>5.1999999999999975</v>
      </c>
      <c r="AH173" s="7"/>
      <c r="BD173" s="7"/>
    </row>
    <row r="174" spans="1:56" x14ac:dyDescent="0.25">
      <c r="A174">
        <f t="shared" si="57"/>
        <v>164</v>
      </c>
      <c r="B174">
        <f t="shared" si="65"/>
        <v>164</v>
      </c>
      <c r="C174" s="7">
        <f t="shared" si="58"/>
        <v>25</v>
      </c>
      <c r="D174" s="9">
        <f t="shared" si="59"/>
        <v>3.367403888702872E-15</v>
      </c>
      <c r="E174" s="9">
        <f t="shared" si="60"/>
        <v>2.9464784026150246E-15</v>
      </c>
      <c r="F174" s="9">
        <f t="shared" si="61"/>
        <v>2.9464784026150132E-15</v>
      </c>
      <c r="G174" s="9">
        <f t="shared" si="62"/>
        <v>2.9464784026150132E-15</v>
      </c>
      <c r="H174">
        <f t="shared" si="63"/>
        <v>4.2333350796358999</v>
      </c>
      <c r="I174" s="12">
        <f t="shared" si="64"/>
        <v>8.6710517259851638</v>
      </c>
      <c r="J174" s="9">
        <f t="shared" si="51"/>
        <v>0.24039683568783998</v>
      </c>
      <c r="K174">
        <f t="shared" si="52"/>
        <v>8.6710517259851745</v>
      </c>
      <c r="L174" s="1">
        <f t="shared" si="53"/>
        <v>8.6710517259851638</v>
      </c>
      <c r="M174" s="1"/>
      <c r="N174" s="9"/>
      <c r="O174" s="9">
        <f t="shared" si="50"/>
        <v>8.4835852085116414</v>
      </c>
      <c r="P174">
        <f t="shared" si="54"/>
        <v>8.4835852085116414</v>
      </c>
      <c r="Q174">
        <f t="shared" si="49"/>
        <v>2.0394270394143628</v>
      </c>
      <c r="R174" s="10">
        <f t="shared" si="55"/>
        <v>155.51641479148836</v>
      </c>
      <c r="S174" s="11">
        <f t="shared" si="56"/>
        <v>8.6710517259851656</v>
      </c>
      <c r="AG174">
        <f t="shared" si="48"/>
        <v>5.2999999999999972</v>
      </c>
      <c r="AH174" s="7"/>
      <c r="BD174" s="7"/>
    </row>
    <row r="175" spans="1:56" x14ac:dyDescent="0.25">
      <c r="A175">
        <f t="shared" si="57"/>
        <v>165</v>
      </c>
      <c r="B175">
        <f t="shared" si="65"/>
        <v>165</v>
      </c>
      <c r="C175" s="7">
        <f t="shared" si="58"/>
        <v>25</v>
      </c>
      <c r="D175" s="9">
        <f t="shared" si="59"/>
        <v>2.5255529165271539E-15</v>
      </c>
      <c r="E175" s="9">
        <f t="shared" si="60"/>
        <v>2.1046274304393014E-15</v>
      </c>
      <c r="F175" s="9">
        <f t="shared" si="61"/>
        <v>2.1046274304392951E-15</v>
      </c>
      <c r="G175" s="9">
        <f t="shared" si="62"/>
        <v>2.1046274304392951E-15</v>
      </c>
      <c r="H175">
        <f t="shared" si="63"/>
        <v>4.2333350796359017</v>
      </c>
      <c r="I175" s="12">
        <f t="shared" si="64"/>
        <v>8.6710517259851656</v>
      </c>
      <c r="J175" s="9">
        <f t="shared" si="51"/>
        <v>0.24039683568783998</v>
      </c>
      <c r="K175">
        <f t="shared" si="52"/>
        <v>8.6710517259851745</v>
      </c>
      <c r="L175" s="1">
        <f t="shared" si="53"/>
        <v>8.6710517259851745</v>
      </c>
      <c r="M175" s="1"/>
      <c r="N175" s="9"/>
      <c r="O175" s="9">
        <f t="shared" si="50"/>
        <v>8.4835852085116414</v>
      </c>
      <c r="P175">
        <f t="shared" si="54"/>
        <v>8.4835852085116414</v>
      </c>
      <c r="Q175">
        <f t="shared" si="49"/>
        <v>2.0394270394143628</v>
      </c>
      <c r="R175" s="10">
        <f t="shared" si="55"/>
        <v>156.51641479148836</v>
      </c>
      <c r="S175" s="11">
        <f t="shared" si="56"/>
        <v>8.6710517259851656</v>
      </c>
      <c r="AG175">
        <f t="shared" si="48"/>
        <v>5.3999999999999968</v>
      </c>
      <c r="AH175" s="7"/>
      <c r="BD175" s="7"/>
    </row>
    <row r="176" spans="1:56" x14ac:dyDescent="0.25">
      <c r="A176">
        <f t="shared" si="57"/>
        <v>166</v>
      </c>
      <c r="B176">
        <f t="shared" si="65"/>
        <v>166</v>
      </c>
      <c r="C176" s="7">
        <f t="shared" si="58"/>
        <v>25</v>
      </c>
      <c r="D176" s="9">
        <f t="shared" si="59"/>
        <v>2.1046274304392951E-15</v>
      </c>
      <c r="E176" s="9">
        <f t="shared" si="60"/>
        <v>1.6837019443514405E-15</v>
      </c>
      <c r="F176" s="9">
        <f t="shared" si="61"/>
        <v>2.1046274304392951E-15</v>
      </c>
      <c r="G176" s="9">
        <f t="shared" si="62"/>
        <v>1.683701944351436E-15</v>
      </c>
      <c r="H176">
        <f t="shared" si="63"/>
        <v>4.2333350796359035</v>
      </c>
      <c r="I176" s="12">
        <f t="shared" si="64"/>
        <v>8.6710517259851674</v>
      </c>
      <c r="J176" s="9">
        <f t="shared" si="51"/>
        <v>0.24039683568783998</v>
      </c>
      <c r="K176">
        <f t="shared" si="52"/>
        <v>8.6710517259851745</v>
      </c>
      <c r="L176" s="1">
        <f t="shared" si="53"/>
        <v>8.6710517259851745</v>
      </c>
      <c r="M176" s="1"/>
      <c r="N176" s="9"/>
      <c r="O176" s="9">
        <f t="shared" si="50"/>
        <v>8.4835852085116414</v>
      </c>
      <c r="P176">
        <f t="shared" si="54"/>
        <v>8.4835852085116414</v>
      </c>
      <c r="Q176">
        <f t="shared" si="49"/>
        <v>2.0394270394143628</v>
      </c>
      <c r="R176" s="10">
        <f t="shared" si="55"/>
        <v>157.51641479148836</v>
      </c>
      <c r="S176" s="11">
        <f t="shared" si="56"/>
        <v>8.6710517259851656</v>
      </c>
      <c r="AG176">
        <f t="shared" si="48"/>
        <v>5.4999999999999964</v>
      </c>
      <c r="AH176" s="7"/>
      <c r="BD176" s="7"/>
    </row>
    <row r="177" spans="1:56" x14ac:dyDescent="0.25">
      <c r="A177">
        <f t="shared" si="57"/>
        <v>167</v>
      </c>
      <c r="B177">
        <f t="shared" si="65"/>
        <v>167</v>
      </c>
      <c r="C177" s="7">
        <f t="shared" si="58"/>
        <v>25</v>
      </c>
      <c r="D177" s="9">
        <f t="shared" si="59"/>
        <v>1.6837019443514364E-15</v>
      </c>
      <c r="E177" s="9">
        <f t="shared" si="60"/>
        <v>1.6837019443514398E-15</v>
      </c>
      <c r="F177" s="9">
        <f t="shared" si="61"/>
        <v>1.6837019443514364E-15</v>
      </c>
      <c r="G177" s="9">
        <f t="shared" si="62"/>
        <v>1.6837019443514364E-15</v>
      </c>
      <c r="H177">
        <f t="shared" si="63"/>
        <v>4.2333350796359053</v>
      </c>
      <c r="I177" s="12">
        <f t="shared" si="64"/>
        <v>8.6710517259851692</v>
      </c>
      <c r="J177" s="9">
        <f t="shared" si="51"/>
        <v>0.24039683568783998</v>
      </c>
      <c r="K177">
        <f t="shared" si="52"/>
        <v>8.6710517259851745</v>
      </c>
      <c r="L177" s="1">
        <f t="shared" si="53"/>
        <v>8.6710517259851745</v>
      </c>
      <c r="M177" s="1"/>
      <c r="N177" s="9"/>
      <c r="O177" s="9">
        <f t="shared" si="50"/>
        <v>8.4835852085116414</v>
      </c>
      <c r="P177">
        <f t="shared" si="54"/>
        <v>8.4835852085116414</v>
      </c>
      <c r="Q177">
        <f t="shared" si="49"/>
        <v>2.0394270394143628</v>
      </c>
      <c r="R177" s="10">
        <f t="shared" si="55"/>
        <v>158.51641479148836</v>
      </c>
      <c r="S177" s="11">
        <f t="shared" si="56"/>
        <v>8.6710517259851727</v>
      </c>
      <c r="AG177">
        <f t="shared" si="48"/>
        <v>5.5999999999999961</v>
      </c>
      <c r="AH177" s="7"/>
      <c r="BD177" s="7"/>
    </row>
    <row r="178" spans="1:56" x14ac:dyDescent="0.25">
      <c r="A178">
        <f t="shared" si="57"/>
        <v>168</v>
      </c>
      <c r="B178">
        <f t="shared" si="65"/>
        <v>168</v>
      </c>
      <c r="C178" s="7">
        <f t="shared" si="58"/>
        <v>25</v>
      </c>
      <c r="D178" s="9">
        <f t="shared" si="59"/>
        <v>1.2627764582635773E-15</v>
      </c>
      <c r="E178" s="9">
        <f t="shared" si="60"/>
        <v>1.2627764582635793E-15</v>
      </c>
      <c r="F178" s="9">
        <f t="shared" si="61"/>
        <v>1.2627764582635773E-15</v>
      </c>
      <c r="G178" s="9">
        <f t="shared" si="62"/>
        <v>1.2627764582635773E-15</v>
      </c>
      <c r="H178">
        <f t="shared" si="63"/>
        <v>4.2333350796359062</v>
      </c>
      <c r="I178" s="12">
        <f t="shared" si="64"/>
        <v>8.6710517259851709</v>
      </c>
      <c r="J178" s="9">
        <f t="shared" si="51"/>
        <v>0.24039683568783998</v>
      </c>
      <c r="K178">
        <f t="shared" si="52"/>
        <v>8.6710517259851745</v>
      </c>
      <c r="L178" s="1">
        <f t="shared" si="53"/>
        <v>8.6710517259851745</v>
      </c>
      <c r="M178" s="1"/>
      <c r="N178" s="9"/>
      <c r="O178" s="9">
        <f t="shared" si="50"/>
        <v>8.4835852085116414</v>
      </c>
      <c r="P178">
        <f t="shared" si="54"/>
        <v>8.4835852085116414</v>
      </c>
      <c r="Q178">
        <f t="shared" si="49"/>
        <v>2.0394270394143628</v>
      </c>
      <c r="R178" s="10">
        <f t="shared" si="55"/>
        <v>159.51641479148836</v>
      </c>
      <c r="S178" s="11">
        <f t="shared" si="56"/>
        <v>8.6710517259851727</v>
      </c>
      <c r="AG178">
        <f t="shared" si="48"/>
        <v>5.6999999999999957</v>
      </c>
      <c r="AH178" s="7"/>
      <c r="BD178" s="7"/>
    </row>
    <row r="179" spans="1:56" x14ac:dyDescent="0.25">
      <c r="A179">
        <f t="shared" si="57"/>
        <v>169</v>
      </c>
      <c r="B179">
        <f t="shared" si="65"/>
        <v>169</v>
      </c>
      <c r="C179" s="7">
        <f t="shared" si="58"/>
        <v>25</v>
      </c>
      <c r="D179" s="9">
        <f t="shared" si="59"/>
        <v>8.418509721757182E-16</v>
      </c>
      <c r="E179" s="9">
        <f t="shared" si="60"/>
        <v>8.4185097217571899E-16</v>
      </c>
      <c r="F179" s="9">
        <f t="shared" si="61"/>
        <v>8.418509721757182E-16</v>
      </c>
      <c r="G179" s="9">
        <f t="shared" si="62"/>
        <v>8.418509721757182E-16</v>
      </c>
      <c r="H179">
        <f t="shared" si="63"/>
        <v>4.2333350796359071</v>
      </c>
      <c r="I179" s="12">
        <f t="shared" si="64"/>
        <v>8.6710517259851709</v>
      </c>
      <c r="J179" s="9">
        <f t="shared" si="51"/>
        <v>0.24039683568783998</v>
      </c>
      <c r="K179">
        <f t="shared" si="52"/>
        <v>8.6710517259851745</v>
      </c>
      <c r="L179" s="1">
        <f t="shared" si="53"/>
        <v>8.6710517259851745</v>
      </c>
      <c r="M179" s="1"/>
      <c r="N179" s="9"/>
      <c r="O179" s="9">
        <f t="shared" si="50"/>
        <v>8.4835852085116414</v>
      </c>
      <c r="P179">
        <f t="shared" si="54"/>
        <v>8.4835852085116414</v>
      </c>
      <c r="Q179">
        <f t="shared" si="49"/>
        <v>2.0394270394143628</v>
      </c>
      <c r="R179" s="10">
        <f t="shared" si="55"/>
        <v>160.51641479148836</v>
      </c>
      <c r="S179" s="11">
        <f t="shared" si="56"/>
        <v>8.6710517259851727</v>
      </c>
      <c r="AG179">
        <f t="shared" si="48"/>
        <v>5.7999999999999954</v>
      </c>
      <c r="AH179" s="7"/>
      <c r="BD179" s="7"/>
    </row>
    <row r="180" spans="1:56" x14ac:dyDescent="0.25">
      <c r="A180">
        <f t="shared" si="57"/>
        <v>170</v>
      </c>
      <c r="B180">
        <f t="shared" si="65"/>
        <v>170</v>
      </c>
      <c r="C180" s="7">
        <f t="shared" si="58"/>
        <v>25</v>
      </c>
      <c r="D180" s="9">
        <f t="shared" si="59"/>
        <v>8.418509721757182E-16</v>
      </c>
      <c r="E180" s="9">
        <f t="shared" si="60"/>
        <v>8.4185097217571899E-16</v>
      </c>
      <c r="F180" s="9">
        <f t="shared" si="61"/>
        <v>8.418509721757182E-16</v>
      </c>
      <c r="G180" s="9">
        <f t="shared" si="62"/>
        <v>8.418509721757182E-16</v>
      </c>
      <c r="H180">
        <f t="shared" si="63"/>
        <v>4.2333350796359079</v>
      </c>
      <c r="I180" s="12">
        <f t="shared" si="64"/>
        <v>8.6710517259851709</v>
      </c>
      <c r="J180" s="9">
        <f t="shared" si="51"/>
        <v>0.24039683568783998</v>
      </c>
      <c r="K180">
        <f t="shared" si="52"/>
        <v>8.6710517259851745</v>
      </c>
      <c r="L180" s="1">
        <f t="shared" si="53"/>
        <v>8.6710517259851745</v>
      </c>
      <c r="M180" s="1"/>
      <c r="N180" s="9"/>
      <c r="O180" s="9">
        <f t="shared" si="50"/>
        <v>8.4835852085116414</v>
      </c>
      <c r="P180">
        <f t="shared" si="54"/>
        <v>8.4835852085116414</v>
      </c>
      <c r="Q180">
        <f t="shared" si="49"/>
        <v>2.0394270394143628</v>
      </c>
      <c r="R180" s="10">
        <f t="shared" si="55"/>
        <v>161.51641479148836</v>
      </c>
      <c r="S180" s="11">
        <f t="shared" si="56"/>
        <v>8.6710517259851727</v>
      </c>
      <c r="AG180">
        <f t="shared" si="48"/>
        <v>5.899999999999995</v>
      </c>
      <c r="AH180" s="7"/>
      <c r="BD180" s="7"/>
    </row>
    <row r="181" spans="1:56" x14ac:dyDescent="0.25">
      <c r="A181">
        <f t="shared" si="57"/>
        <v>171</v>
      </c>
      <c r="B181">
        <f t="shared" si="65"/>
        <v>171</v>
      </c>
      <c r="C181" s="7">
        <f t="shared" si="58"/>
        <v>25</v>
      </c>
      <c r="D181" s="9">
        <f t="shared" si="59"/>
        <v>8.418509721757182E-16</v>
      </c>
      <c r="E181" s="9">
        <f t="shared" si="60"/>
        <v>8.4185097217571909E-16</v>
      </c>
      <c r="F181" s="9">
        <f t="shared" si="61"/>
        <v>8.418509721757182E-16</v>
      </c>
      <c r="G181" s="9">
        <f t="shared" si="62"/>
        <v>8.418509721757182E-16</v>
      </c>
      <c r="H181">
        <f t="shared" si="63"/>
        <v>4.2333350796359088</v>
      </c>
      <c r="I181" s="12">
        <f t="shared" si="64"/>
        <v>8.6710517259851709</v>
      </c>
      <c r="J181" s="9">
        <f t="shared" si="51"/>
        <v>0.24039683568783998</v>
      </c>
      <c r="K181">
        <f t="shared" si="52"/>
        <v>8.6710517259851745</v>
      </c>
      <c r="L181" s="1">
        <f t="shared" si="53"/>
        <v>8.6710517259851745</v>
      </c>
      <c r="M181" s="1"/>
      <c r="N181" s="9"/>
      <c r="O181" s="9">
        <f t="shared" si="50"/>
        <v>8.4835852085116414</v>
      </c>
      <c r="P181">
        <f t="shared" si="54"/>
        <v>8.4835852085116414</v>
      </c>
      <c r="Q181">
        <f t="shared" si="49"/>
        <v>2.0394270394143628</v>
      </c>
      <c r="R181" s="10">
        <f t="shared" si="55"/>
        <v>162.51641479148836</v>
      </c>
      <c r="S181" s="11">
        <f t="shared" si="56"/>
        <v>8.6710517259851727</v>
      </c>
    </row>
    <row r="182" spans="1:56" x14ac:dyDescent="0.25">
      <c r="A182">
        <f t="shared" si="57"/>
        <v>172</v>
      </c>
      <c r="B182">
        <f t="shared" si="65"/>
        <v>172</v>
      </c>
      <c r="C182" s="7">
        <f t="shared" si="58"/>
        <v>25</v>
      </c>
      <c r="D182" s="9">
        <f t="shared" si="59"/>
        <v>8.418509721757182E-16</v>
      </c>
      <c r="E182" s="9">
        <f t="shared" si="60"/>
        <v>8.4185097217571909E-16</v>
      </c>
      <c r="F182" s="9">
        <f t="shared" si="61"/>
        <v>8.418509721757182E-16</v>
      </c>
      <c r="G182" s="9">
        <f t="shared" si="62"/>
        <v>8.418509721757182E-16</v>
      </c>
      <c r="H182">
        <f t="shared" si="63"/>
        <v>4.2333350796359097</v>
      </c>
      <c r="I182" s="12">
        <f t="shared" si="64"/>
        <v>8.6710517259851709</v>
      </c>
      <c r="J182" s="9">
        <f t="shared" si="51"/>
        <v>0.24039683568783998</v>
      </c>
      <c r="K182">
        <f t="shared" si="52"/>
        <v>8.6710517259851745</v>
      </c>
      <c r="L182" s="1">
        <f t="shared" si="53"/>
        <v>8.6710517259851745</v>
      </c>
      <c r="M182" s="1"/>
      <c r="N182" s="9"/>
      <c r="O182" s="9">
        <f t="shared" si="50"/>
        <v>8.4835852085116414</v>
      </c>
      <c r="P182">
        <f t="shared" si="54"/>
        <v>8.4835852085116414</v>
      </c>
      <c r="Q182">
        <f t="shared" si="49"/>
        <v>2.0394270394143628</v>
      </c>
      <c r="R182" s="10">
        <f t="shared" si="55"/>
        <v>163.51641479148836</v>
      </c>
      <c r="S182" s="11">
        <f t="shared" si="56"/>
        <v>8.6710517259851727</v>
      </c>
    </row>
    <row r="183" spans="1:56" x14ac:dyDescent="0.25">
      <c r="A183">
        <f t="shared" si="57"/>
        <v>173</v>
      </c>
      <c r="B183">
        <f t="shared" si="65"/>
        <v>173</v>
      </c>
      <c r="C183" s="7">
        <f t="shared" si="58"/>
        <v>25</v>
      </c>
      <c r="D183" s="9">
        <f t="shared" si="59"/>
        <v>8.418509721757182E-16</v>
      </c>
      <c r="E183" s="9">
        <f t="shared" si="60"/>
        <v>8.4185097217571909E-16</v>
      </c>
      <c r="F183" s="9">
        <f t="shared" si="61"/>
        <v>8.418509721757182E-16</v>
      </c>
      <c r="G183" s="9">
        <f t="shared" si="62"/>
        <v>8.418509721757182E-16</v>
      </c>
      <c r="H183">
        <f t="shared" si="63"/>
        <v>4.2333350796359106</v>
      </c>
      <c r="I183" s="12">
        <f t="shared" si="64"/>
        <v>8.6710517259851709</v>
      </c>
      <c r="J183" s="9">
        <f t="shared" si="51"/>
        <v>0.24039683568783998</v>
      </c>
      <c r="K183">
        <f t="shared" si="52"/>
        <v>8.6710517259851745</v>
      </c>
      <c r="L183" s="1">
        <f t="shared" si="53"/>
        <v>8.6710517259851745</v>
      </c>
      <c r="M183" s="1"/>
      <c r="N183" s="9"/>
      <c r="O183" s="9">
        <f t="shared" si="50"/>
        <v>8.4835852085116414</v>
      </c>
      <c r="P183">
        <f t="shared" si="54"/>
        <v>8.4835852085116414</v>
      </c>
      <c r="Q183">
        <f t="shared" si="49"/>
        <v>2.0394270394143628</v>
      </c>
      <c r="R183" s="10">
        <f t="shared" si="55"/>
        <v>164.51641479148836</v>
      </c>
      <c r="S183" s="11">
        <f t="shared" si="56"/>
        <v>8.6710517259851727</v>
      </c>
    </row>
    <row r="184" spans="1:56" x14ac:dyDescent="0.25">
      <c r="A184">
        <f t="shared" si="57"/>
        <v>174</v>
      </c>
      <c r="B184">
        <f t="shared" si="65"/>
        <v>174</v>
      </c>
      <c r="C184" s="7">
        <f t="shared" si="58"/>
        <v>25</v>
      </c>
      <c r="D184" s="9">
        <f t="shared" si="59"/>
        <v>8.418509721757182E-16</v>
      </c>
      <c r="E184" s="9">
        <f t="shared" si="60"/>
        <v>8.4185097217571909E-16</v>
      </c>
      <c r="F184" s="9">
        <f t="shared" si="61"/>
        <v>8.418509721757182E-16</v>
      </c>
      <c r="G184" s="9">
        <f t="shared" si="62"/>
        <v>8.418509721757182E-16</v>
      </c>
      <c r="H184">
        <f t="shared" si="63"/>
        <v>4.2333350796359115</v>
      </c>
      <c r="I184" s="12">
        <f t="shared" si="64"/>
        <v>8.6710517259851709</v>
      </c>
      <c r="J184" s="9">
        <f t="shared" si="51"/>
        <v>0.24039683568783998</v>
      </c>
      <c r="K184">
        <f t="shared" si="52"/>
        <v>8.6710517259851745</v>
      </c>
      <c r="L184" s="1">
        <f t="shared" si="53"/>
        <v>8.6710517259851745</v>
      </c>
      <c r="M184" s="1"/>
      <c r="N184" s="9"/>
      <c r="O184" s="9">
        <f t="shared" si="50"/>
        <v>8.4835852085116414</v>
      </c>
      <c r="P184">
        <f t="shared" si="54"/>
        <v>8.4835852085116414</v>
      </c>
      <c r="Q184">
        <f t="shared" si="49"/>
        <v>2.0394270394143628</v>
      </c>
      <c r="R184" s="10">
        <f t="shared" si="55"/>
        <v>165.51641479148836</v>
      </c>
      <c r="S184" s="11">
        <f t="shared" si="56"/>
        <v>8.6710517259851727</v>
      </c>
    </row>
    <row r="185" spans="1:56" x14ac:dyDescent="0.25">
      <c r="A185">
        <f t="shared" si="57"/>
        <v>175</v>
      </c>
      <c r="B185">
        <f t="shared" si="65"/>
        <v>175</v>
      </c>
      <c r="C185" s="7">
        <f t="shared" si="58"/>
        <v>25</v>
      </c>
      <c r="D185" s="9">
        <f t="shared" si="59"/>
        <v>8.418509721757182E-16</v>
      </c>
      <c r="E185" s="9">
        <f t="shared" si="60"/>
        <v>8.4185097217571909E-16</v>
      </c>
      <c r="F185" s="9">
        <f t="shared" si="61"/>
        <v>8.418509721757182E-16</v>
      </c>
      <c r="G185" s="9">
        <f t="shared" si="62"/>
        <v>8.418509721757182E-16</v>
      </c>
      <c r="H185">
        <f t="shared" si="63"/>
        <v>4.2333350796359124</v>
      </c>
      <c r="I185" s="12">
        <f t="shared" si="64"/>
        <v>8.6710517259851709</v>
      </c>
      <c r="J185" s="9">
        <f t="shared" si="51"/>
        <v>0.24039683568783998</v>
      </c>
      <c r="K185">
        <f t="shared" si="52"/>
        <v>8.6710517259851745</v>
      </c>
      <c r="L185" s="1">
        <f t="shared" si="53"/>
        <v>8.6710517259851745</v>
      </c>
      <c r="M185" s="1"/>
      <c r="N185" s="9"/>
      <c r="O185" s="9">
        <f t="shared" si="50"/>
        <v>8.4835852085116414</v>
      </c>
      <c r="P185">
        <f t="shared" si="54"/>
        <v>8.4835852085116414</v>
      </c>
      <c r="Q185">
        <f t="shared" si="49"/>
        <v>2.0394270394143628</v>
      </c>
      <c r="R185" s="10">
        <f t="shared" si="55"/>
        <v>166.51641479148836</v>
      </c>
      <c r="S185" s="11">
        <f t="shared" si="56"/>
        <v>8.6710517259851727</v>
      </c>
    </row>
    <row r="186" spans="1:56" x14ac:dyDescent="0.25">
      <c r="A186">
        <f t="shared" si="57"/>
        <v>176</v>
      </c>
      <c r="B186">
        <f t="shared" si="65"/>
        <v>176</v>
      </c>
      <c r="C186" s="7">
        <f t="shared" si="58"/>
        <v>25</v>
      </c>
      <c r="D186" s="9">
        <f t="shared" si="59"/>
        <v>8.418509721757182E-16</v>
      </c>
      <c r="E186" s="9">
        <f t="shared" si="60"/>
        <v>8.4185097217571909E-16</v>
      </c>
      <c r="F186" s="9">
        <f t="shared" si="61"/>
        <v>8.418509721757182E-16</v>
      </c>
      <c r="G186" s="9">
        <f t="shared" si="62"/>
        <v>8.418509721757182E-16</v>
      </c>
      <c r="H186">
        <f t="shared" si="63"/>
        <v>4.2333350796359133</v>
      </c>
      <c r="I186" s="12">
        <f t="shared" si="64"/>
        <v>8.6710517259851709</v>
      </c>
      <c r="J186" s="9">
        <f t="shared" si="51"/>
        <v>0.24039683568783998</v>
      </c>
      <c r="K186">
        <f t="shared" si="52"/>
        <v>8.6710517259851745</v>
      </c>
      <c r="L186" s="1">
        <f t="shared" si="53"/>
        <v>8.6710517259851745</v>
      </c>
      <c r="M186" s="1"/>
      <c r="N186" s="9"/>
      <c r="O186" s="9">
        <f t="shared" si="50"/>
        <v>8.4835852085116414</v>
      </c>
      <c r="P186">
        <f t="shared" si="54"/>
        <v>8.4835852085116414</v>
      </c>
      <c r="Q186">
        <f t="shared" si="49"/>
        <v>2.0394270394143628</v>
      </c>
      <c r="R186" s="10">
        <f t="shared" si="55"/>
        <v>167.51641479148836</v>
      </c>
      <c r="S186" s="11">
        <f t="shared" si="56"/>
        <v>8.6710517259851727</v>
      </c>
    </row>
    <row r="187" spans="1:56" x14ac:dyDescent="0.25">
      <c r="A187">
        <f t="shared" si="57"/>
        <v>177</v>
      </c>
      <c r="B187">
        <f t="shared" si="65"/>
        <v>177</v>
      </c>
      <c r="C187" s="7">
        <f t="shared" si="58"/>
        <v>25</v>
      </c>
      <c r="D187" s="9">
        <f t="shared" si="59"/>
        <v>8.418509721757182E-16</v>
      </c>
      <c r="E187" s="9">
        <f t="shared" si="60"/>
        <v>8.4185097217571909E-16</v>
      </c>
      <c r="F187" s="9">
        <f t="shared" si="61"/>
        <v>8.418509721757182E-16</v>
      </c>
      <c r="G187" s="9">
        <f t="shared" si="62"/>
        <v>8.418509721757182E-16</v>
      </c>
      <c r="H187">
        <f t="shared" si="63"/>
        <v>4.2333350796359142</v>
      </c>
      <c r="I187" s="12">
        <f t="shared" si="64"/>
        <v>8.6710517259851709</v>
      </c>
      <c r="J187" s="9">
        <f t="shared" si="51"/>
        <v>0.24039683568783998</v>
      </c>
      <c r="K187">
        <f t="shared" si="52"/>
        <v>8.6710517259851745</v>
      </c>
      <c r="L187" s="1">
        <f t="shared" si="53"/>
        <v>8.6710517259851745</v>
      </c>
      <c r="M187" s="1"/>
      <c r="N187" s="9"/>
      <c r="O187" s="9">
        <f t="shared" si="50"/>
        <v>8.4835852085116414</v>
      </c>
      <c r="P187">
        <f t="shared" si="54"/>
        <v>8.4835852085116414</v>
      </c>
      <c r="Q187">
        <f t="shared" si="49"/>
        <v>2.0394270394143628</v>
      </c>
      <c r="R187" s="10">
        <f t="shared" si="55"/>
        <v>168.51641479148836</v>
      </c>
      <c r="S187" s="11">
        <f t="shared" si="56"/>
        <v>8.6710517259851727</v>
      </c>
    </row>
    <row r="188" spans="1:56" x14ac:dyDescent="0.25">
      <c r="A188">
        <f t="shared" si="57"/>
        <v>178</v>
      </c>
      <c r="B188">
        <f t="shared" si="65"/>
        <v>178</v>
      </c>
      <c r="C188" s="7">
        <f t="shared" si="58"/>
        <v>25</v>
      </c>
      <c r="D188" s="9">
        <f t="shared" si="59"/>
        <v>8.418509721757182E-16</v>
      </c>
      <c r="E188" s="9">
        <f t="shared" si="60"/>
        <v>8.4185097217571909E-16</v>
      </c>
      <c r="F188" s="9">
        <f t="shared" si="61"/>
        <v>8.418509721757182E-16</v>
      </c>
      <c r="G188" s="9">
        <f t="shared" si="62"/>
        <v>8.418509721757182E-16</v>
      </c>
      <c r="H188">
        <f t="shared" si="63"/>
        <v>4.233335079635915</v>
      </c>
      <c r="I188" s="12">
        <f t="shared" si="64"/>
        <v>8.6710517259851709</v>
      </c>
      <c r="J188" s="9">
        <f t="shared" si="51"/>
        <v>0.24039683568783998</v>
      </c>
      <c r="K188">
        <f t="shared" si="52"/>
        <v>8.6710517259851745</v>
      </c>
      <c r="L188" s="1">
        <f t="shared" si="53"/>
        <v>8.6710517259851745</v>
      </c>
      <c r="M188" s="1"/>
      <c r="N188" s="9"/>
      <c r="O188" s="9">
        <f t="shared" si="50"/>
        <v>8.4835852085116414</v>
      </c>
      <c r="P188">
        <f t="shared" si="54"/>
        <v>8.4835852085116414</v>
      </c>
      <c r="Q188">
        <f t="shared" si="49"/>
        <v>2.0394270394143628</v>
      </c>
      <c r="R188" s="10">
        <f t="shared" si="55"/>
        <v>169.51641479148836</v>
      </c>
      <c r="S188" s="11">
        <f t="shared" si="56"/>
        <v>8.6710517259851727</v>
      </c>
    </row>
    <row r="189" spans="1:56" x14ac:dyDescent="0.25">
      <c r="A189">
        <f t="shared" si="57"/>
        <v>179</v>
      </c>
      <c r="B189">
        <f t="shared" si="65"/>
        <v>179</v>
      </c>
      <c r="C189" s="7">
        <f t="shared" si="58"/>
        <v>25</v>
      </c>
      <c r="D189" s="9">
        <f t="shared" si="59"/>
        <v>8.418509721757182E-16</v>
      </c>
      <c r="E189" s="9">
        <f t="shared" si="60"/>
        <v>8.4185097217571909E-16</v>
      </c>
      <c r="F189" s="9">
        <f t="shared" si="61"/>
        <v>8.418509721757182E-16</v>
      </c>
      <c r="G189" s="9">
        <f t="shared" si="62"/>
        <v>8.418509721757182E-16</v>
      </c>
      <c r="H189">
        <f t="shared" si="63"/>
        <v>4.2333350796359159</v>
      </c>
      <c r="I189" s="12">
        <f t="shared" si="64"/>
        <v>8.6710517259851709</v>
      </c>
      <c r="J189" s="9">
        <f t="shared" si="51"/>
        <v>0.24039683568783998</v>
      </c>
      <c r="K189">
        <f t="shared" si="52"/>
        <v>8.6710517259851745</v>
      </c>
      <c r="L189" s="1">
        <f t="shared" si="53"/>
        <v>8.6710517259851745</v>
      </c>
      <c r="M189" s="1"/>
      <c r="N189" s="9"/>
      <c r="O189" s="9">
        <f t="shared" si="50"/>
        <v>8.4835852085116414</v>
      </c>
      <c r="P189">
        <f t="shared" si="54"/>
        <v>8.4835852085116414</v>
      </c>
      <c r="Q189">
        <f t="shared" si="49"/>
        <v>2.0394270394143628</v>
      </c>
      <c r="R189" s="10">
        <f t="shared" si="55"/>
        <v>170.51641479148836</v>
      </c>
      <c r="S189" s="11">
        <f t="shared" si="56"/>
        <v>8.6710517259851727</v>
      </c>
    </row>
    <row r="190" spans="1:56" x14ac:dyDescent="0.25">
      <c r="A190">
        <f t="shared" si="57"/>
        <v>180</v>
      </c>
      <c r="B190">
        <f t="shared" si="65"/>
        <v>180</v>
      </c>
      <c r="C190" s="7">
        <f t="shared" si="58"/>
        <v>25</v>
      </c>
      <c r="D190" s="9">
        <f t="shared" si="59"/>
        <v>8.418509721757182E-16</v>
      </c>
      <c r="E190" s="9">
        <f t="shared" si="60"/>
        <v>8.4185097217571909E-16</v>
      </c>
      <c r="F190" s="9">
        <f t="shared" si="61"/>
        <v>8.418509721757182E-16</v>
      </c>
      <c r="G190" s="9">
        <f t="shared" si="62"/>
        <v>8.418509721757182E-16</v>
      </c>
      <c r="H190">
        <f t="shared" si="63"/>
        <v>4.2333350796359168</v>
      </c>
      <c r="I190" s="12">
        <f t="shared" si="64"/>
        <v>8.6710517259851709</v>
      </c>
      <c r="J190" s="9">
        <f t="shared" si="51"/>
        <v>0.24039683568783998</v>
      </c>
      <c r="K190">
        <f t="shared" si="52"/>
        <v>8.6710517259851745</v>
      </c>
      <c r="L190" s="1">
        <f t="shared" si="53"/>
        <v>8.6710517259851745</v>
      </c>
      <c r="M190" s="1"/>
      <c r="N190" s="9"/>
      <c r="O190" s="9">
        <f t="shared" si="50"/>
        <v>8.4835852085116414</v>
      </c>
      <c r="P190">
        <f t="shared" si="54"/>
        <v>8.4835852085116414</v>
      </c>
      <c r="Q190">
        <f t="shared" si="49"/>
        <v>2.0394270394143628</v>
      </c>
      <c r="R190" s="10">
        <f t="shared" si="55"/>
        <v>171.51641479148836</v>
      </c>
      <c r="S190" s="11">
        <f t="shared" si="56"/>
        <v>8.6710517259851727</v>
      </c>
    </row>
    <row r="191" spans="1:56" x14ac:dyDescent="0.25">
      <c r="A191">
        <f t="shared" si="57"/>
        <v>181</v>
      </c>
      <c r="B191">
        <f t="shared" si="65"/>
        <v>181</v>
      </c>
      <c r="C191" s="7">
        <f t="shared" si="58"/>
        <v>25</v>
      </c>
      <c r="D191" s="9">
        <f t="shared" si="59"/>
        <v>8.418509721757182E-16</v>
      </c>
      <c r="E191" s="9">
        <f t="shared" si="60"/>
        <v>8.4185097217571909E-16</v>
      </c>
      <c r="F191" s="9">
        <f t="shared" si="61"/>
        <v>8.418509721757182E-16</v>
      </c>
      <c r="G191" s="9">
        <f t="shared" si="62"/>
        <v>8.418509721757182E-16</v>
      </c>
      <c r="H191">
        <f t="shared" si="63"/>
        <v>4.2333350796359177</v>
      </c>
      <c r="I191" s="12">
        <f t="shared" si="64"/>
        <v>8.6710517259851709</v>
      </c>
      <c r="J191" s="9">
        <f t="shared" si="51"/>
        <v>0.24039683568783998</v>
      </c>
      <c r="K191">
        <f t="shared" si="52"/>
        <v>8.6710517259851745</v>
      </c>
      <c r="L191" s="1">
        <f t="shared" si="53"/>
        <v>8.6710517259851745</v>
      </c>
      <c r="M191" s="1"/>
      <c r="N191" s="9"/>
      <c r="O191" s="9">
        <f t="shared" si="50"/>
        <v>8.4835852085116414</v>
      </c>
      <c r="P191">
        <f t="shared" si="54"/>
        <v>8.4835852085116414</v>
      </c>
      <c r="Q191">
        <f t="shared" si="49"/>
        <v>2.0394270394143628</v>
      </c>
      <c r="R191" s="10">
        <f t="shared" si="55"/>
        <v>172.51641479148836</v>
      </c>
      <c r="S191" s="11">
        <f t="shared" si="56"/>
        <v>8.6710517259851727</v>
      </c>
    </row>
    <row r="192" spans="1:56" x14ac:dyDescent="0.25">
      <c r="A192">
        <f t="shared" si="57"/>
        <v>182</v>
      </c>
      <c r="B192">
        <f t="shared" si="65"/>
        <v>182</v>
      </c>
      <c r="C192" s="7">
        <f t="shared" si="58"/>
        <v>25</v>
      </c>
      <c r="D192" s="9">
        <f t="shared" si="59"/>
        <v>8.418509721757182E-16</v>
      </c>
      <c r="E192" s="9">
        <f t="shared" si="60"/>
        <v>8.4185097217571909E-16</v>
      </c>
      <c r="F192" s="9">
        <f t="shared" si="61"/>
        <v>8.418509721757182E-16</v>
      </c>
      <c r="G192" s="9">
        <f t="shared" si="62"/>
        <v>8.418509721757182E-16</v>
      </c>
      <c r="H192">
        <f t="shared" si="63"/>
        <v>4.2333350796359186</v>
      </c>
      <c r="I192" s="12">
        <f t="shared" si="64"/>
        <v>8.6710517259851709</v>
      </c>
      <c r="J192" s="9">
        <f t="shared" si="51"/>
        <v>0.24039683568783998</v>
      </c>
      <c r="K192">
        <f t="shared" si="52"/>
        <v>8.6710517259851745</v>
      </c>
      <c r="L192" s="1">
        <f t="shared" si="53"/>
        <v>8.6710517259851745</v>
      </c>
      <c r="M192" s="1"/>
      <c r="N192" s="9"/>
      <c r="O192" s="9">
        <f t="shared" si="50"/>
        <v>8.4835852085116414</v>
      </c>
      <c r="P192">
        <f t="shared" si="54"/>
        <v>8.4835852085116414</v>
      </c>
      <c r="Q192">
        <f t="shared" si="49"/>
        <v>2.0394270394143628</v>
      </c>
      <c r="R192" s="10">
        <f t="shared" si="55"/>
        <v>173.51641479148836</v>
      </c>
      <c r="S192" s="11">
        <f t="shared" si="56"/>
        <v>8.6710517259851727</v>
      </c>
    </row>
    <row r="193" spans="1:19" x14ac:dyDescent="0.25">
      <c r="A193">
        <f t="shared" si="57"/>
        <v>183</v>
      </c>
      <c r="B193">
        <f t="shared" si="65"/>
        <v>183</v>
      </c>
      <c r="C193" s="7">
        <f t="shared" si="58"/>
        <v>25</v>
      </c>
      <c r="D193" s="9">
        <f t="shared" si="59"/>
        <v>8.418509721757184E-16</v>
      </c>
      <c r="E193" s="9">
        <f t="shared" si="60"/>
        <v>8.4185097217571928E-16</v>
      </c>
      <c r="F193" s="9">
        <f t="shared" si="61"/>
        <v>8.418509721757184E-16</v>
      </c>
      <c r="G193" s="9">
        <f t="shared" si="62"/>
        <v>8.418509721757184E-16</v>
      </c>
      <c r="H193">
        <f t="shared" si="63"/>
        <v>4.2333350796359195</v>
      </c>
      <c r="I193" s="12">
        <f t="shared" si="64"/>
        <v>8.6710517259851709</v>
      </c>
      <c r="J193" s="9">
        <f t="shared" si="51"/>
        <v>0.24039683568783998</v>
      </c>
      <c r="K193">
        <f t="shared" si="52"/>
        <v>8.6710517259851745</v>
      </c>
      <c r="L193" s="1">
        <f t="shared" si="53"/>
        <v>8.6710517259851745</v>
      </c>
      <c r="M193" s="1"/>
      <c r="N193" s="9"/>
      <c r="O193" s="9">
        <f t="shared" si="50"/>
        <v>8.4835852085116414</v>
      </c>
      <c r="P193">
        <f t="shared" si="54"/>
        <v>8.4835852085116414</v>
      </c>
      <c r="Q193">
        <f t="shared" si="49"/>
        <v>2.0394270394143628</v>
      </c>
      <c r="R193" s="10">
        <f t="shared" si="55"/>
        <v>174.51641479148836</v>
      </c>
      <c r="S193" s="11">
        <f t="shared" si="56"/>
        <v>8.6710517259851727</v>
      </c>
    </row>
    <row r="194" spans="1:19" x14ac:dyDescent="0.25">
      <c r="A194">
        <f t="shared" si="57"/>
        <v>184</v>
      </c>
      <c r="B194">
        <f t="shared" si="65"/>
        <v>184</v>
      </c>
      <c r="C194" s="7">
        <f t="shared" si="58"/>
        <v>25</v>
      </c>
      <c r="D194" s="9">
        <f t="shared" si="59"/>
        <v>8.418509721757184E-16</v>
      </c>
      <c r="E194" s="9">
        <f t="shared" si="60"/>
        <v>8.4185097217571928E-16</v>
      </c>
      <c r="F194" s="9">
        <f t="shared" si="61"/>
        <v>8.418509721757184E-16</v>
      </c>
      <c r="G194" s="9">
        <f t="shared" si="62"/>
        <v>8.418509721757184E-16</v>
      </c>
      <c r="H194">
        <f t="shared" si="63"/>
        <v>4.2333350796359204</v>
      </c>
      <c r="I194" s="12">
        <f t="shared" si="64"/>
        <v>8.6710517259851709</v>
      </c>
      <c r="J194" s="9">
        <f t="shared" si="51"/>
        <v>0.24039683568783998</v>
      </c>
      <c r="K194">
        <f t="shared" si="52"/>
        <v>8.6710517259851745</v>
      </c>
      <c r="L194" s="1">
        <f t="shared" si="53"/>
        <v>8.6710517259851745</v>
      </c>
      <c r="M194" s="1"/>
      <c r="N194" s="9"/>
      <c r="O194" s="9">
        <f t="shared" si="50"/>
        <v>8.4835852085116414</v>
      </c>
      <c r="P194">
        <f t="shared" si="54"/>
        <v>8.4835852085116414</v>
      </c>
      <c r="Q194">
        <f t="shared" si="49"/>
        <v>2.0394270394143628</v>
      </c>
      <c r="R194" s="10">
        <f t="shared" si="55"/>
        <v>175.51641479148836</v>
      </c>
      <c r="S194" s="11">
        <f t="shared" si="56"/>
        <v>8.6710517259851727</v>
      </c>
    </row>
    <row r="195" spans="1:19" x14ac:dyDescent="0.25">
      <c r="A195">
        <f t="shared" si="57"/>
        <v>185</v>
      </c>
      <c r="B195">
        <f t="shared" si="65"/>
        <v>185</v>
      </c>
      <c r="C195" s="7">
        <f t="shared" si="58"/>
        <v>25</v>
      </c>
      <c r="D195" s="9">
        <f t="shared" si="59"/>
        <v>8.418509721757184E-16</v>
      </c>
      <c r="E195" s="9">
        <f t="shared" si="60"/>
        <v>8.4185097217571928E-16</v>
      </c>
      <c r="F195" s="9">
        <f t="shared" si="61"/>
        <v>8.418509721757184E-16</v>
      </c>
      <c r="G195" s="9">
        <f t="shared" si="62"/>
        <v>8.418509721757184E-16</v>
      </c>
      <c r="H195">
        <f t="shared" si="63"/>
        <v>4.2333350796359213</v>
      </c>
      <c r="I195" s="12">
        <f t="shared" si="64"/>
        <v>8.6710517259851709</v>
      </c>
      <c r="J195" s="9">
        <f t="shared" si="51"/>
        <v>0.24039683568783998</v>
      </c>
      <c r="K195">
        <f t="shared" si="52"/>
        <v>8.6710517259851745</v>
      </c>
      <c r="L195" s="1">
        <f t="shared" si="53"/>
        <v>8.6710517259851745</v>
      </c>
      <c r="M195" s="1"/>
      <c r="N195" s="9"/>
      <c r="O195" s="9">
        <f t="shared" si="50"/>
        <v>8.4835852085116414</v>
      </c>
      <c r="P195">
        <f t="shared" si="54"/>
        <v>8.4835852085116414</v>
      </c>
      <c r="Q195">
        <f t="shared" si="49"/>
        <v>2.0394270394143628</v>
      </c>
      <c r="R195" s="10">
        <f t="shared" si="55"/>
        <v>176.51641479148836</v>
      </c>
      <c r="S195" s="11">
        <f t="shared" si="56"/>
        <v>8.6710517259851727</v>
      </c>
    </row>
    <row r="196" spans="1:19" x14ac:dyDescent="0.25">
      <c r="A196">
        <f t="shared" si="57"/>
        <v>186</v>
      </c>
      <c r="B196">
        <f t="shared" si="65"/>
        <v>186</v>
      </c>
      <c r="C196" s="7">
        <f t="shared" si="58"/>
        <v>25</v>
      </c>
      <c r="D196" s="9">
        <f t="shared" si="59"/>
        <v>8.418509721757184E-16</v>
      </c>
      <c r="E196" s="9">
        <f t="shared" si="60"/>
        <v>8.4185097217571928E-16</v>
      </c>
      <c r="F196" s="9">
        <f t="shared" si="61"/>
        <v>8.418509721757184E-16</v>
      </c>
      <c r="G196" s="9">
        <f t="shared" si="62"/>
        <v>8.418509721757184E-16</v>
      </c>
      <c r="H196">
        <f t="shared" si="63"/>
        <v>4.2333350796359221</v>
      </c>
      <c r="I196" s="12">
        <f t="shared" si="64"/>
        <v>8.6710517259851709</v>
      </c>
      <c r="J196" s="9">
        <f t="shared" si="51"/>
        <v>0.24039683568783998</v>
      </c>
      <c r="K196">
        <f t="shared" si="52"/>
        <v>8.6710517259851745</v>
      </c>
      <c r="L196" s="1">
        <f t="shared" si="53"/>
        <v>8.6710517259851745</v>
      </c>
      <c r="M196" s="1"/>
      <c r="N196" s="9"/>
      <c r="O196" s="9">
        <f t="shared" si="50"/>
        <v>8.4835852085116414</v>
      </c>
      <c r="P196">
        <f t="shared" si="54"/>
        <v>8.4835852085116414</v>
      </c>
      <c r="Q196">
        <f t="shared" si="49"/>
        <v>2.0394270394143628</v>
      </c>
      <c r="R196" s="10">
        <f t="shared" si="55"/>
        <v>177.51641479148836</v>
      </c>
      <c r="S196" s="11">
        <f t="shared" si="56"/>
        <v>8.6710517259851727</v>
      </c>
    </row>
    <row r="197" spans="1:19" x14ac:dyDescent="0.25">
      <c r="A197">
        <f t="shared" si="57"/>
        <v>187</v>
      </c>
      <c r="B197">
        <f t="shared" si="65"/>
        <v>187</v>
      </c>
      <c r="C197" s="7">
        <f t="shared" si="58"/>
        <v>25</v>
      </c>
      <c r="D197" s="9">
        <f t="shared" si="59"/>
        <v>8.418509721757184E-16</v>
      </c>
      <c r="E197" s="9">
        <f t="shared" si="60"/>
        <v>8.4185097217571928E-16</v>
      </c>
      <c r="F197" s="9">
        <f t="shared" si="61"/>
        <v>8.418509721757184E-16</v>
      </c>
      <c r="G197" s="9">
        <f t="shared" si="62"/>
        <v>8.418509721757184E-16</v>
      </c>
      <c r="H197">
        <f t="shared" si="63"/>
        <v>4.233335079635923</v>
      </c>
      <c r="I197" s="12">
        <f t="shared" si="64"/>
        <v>8.6710517259851709</v>
      </c>
      <c r="J197" s="9">
        <f t="shared" si="51"/>
        <v>0.24039683568783998</v>
      </c>
      <c r="K197">
        <f t="shared" si="52"/>
        <v>8.6710517259851745</v>
      </c>
      <c r="L197" s="1">
        <f t="shared" si="53"/>
        <v>8.6710517259851745</v>
      </c>
      <c r="M197" s="1"/>
      <c r="N197" s="9"/>
      <c r="O197" s="9">
        <f t="shared" si="50"/>
        <v>8.4835852085116414</v>
      </c>
      <c r="P197">
        <f t="shared" si="54"/>
        <v>8.4835852085116414</v>
      </c>
      <c r="Q197">
        <f t="shared" si="49"/>
        <v>2.0394270394143628</v>
      </c>
      <c r="R197" s="10">
        <f t="shared" si="55"/>
        <v>178.51641479148836</v>
      </c>
      <c r="S197" s="11">
        <f t="shared" si="56"/>
        <v>8.6710517259851727</v>
      </c>
    </row>
    <row r="198" spans="1:19" x14ac:dyDescent="0.25">
      <c r="A198">
        <f t="shared" si="57"/>
        <v>188</v>
      </c>
      <c r="B198">
        <f t="shared" si="65"/>
        <v>188</v>
      </c>
      <c r="C198" s="7">
        <f t="shared" si="58"/>
        <v>25</v>
      </c>
      <c r="D198" s="9">
        <f t="shared" si="59"/>
        <v>8.418509721757184E-16</v>
      </c>
      <c r="E198" s="9">
        <f t="shared" si="60"/>
        <v>8.4185097217571928E-16</v>
      </c>
      <c r="F198" s="9">
        <f t="shared" si="61"/>
        <v>8.418509721757184E-16</v>
      </c>
      <c r="G198" s="9">
        <f t="shared" si="62"/>
        <v>8.418509721757184E-16</v>
      </c>
      <c r="H198">
        <f t="shared" si="63"/>
        <v>4.2333350796359239</v>
      </c>
      <c r="I198" s="12">
        <f t="shared" si="64"/>
        <v>8.6710517259851709</v>
      </c>
      <c r="J198" s="9">
        <f t="shared" si="51"/>
        <v>0.24039683568783998</v>
      </c>
      <c r="K198">
        <f t="shared" si="52"/>
        <v>8.6710517259851745</v>
      </c>
      <c r="L198" s="1">
        <f t="shared" si="53"/>
        <v>8.6710517259851745</v>
      </c>
      <c r="M198" s="1"/>
      <c r="N198" s="9"/>
      <c r="O198" s="9">
        <f t="shared" si="50"/>
        <v>8.4835852085116414</v>
      </c>
      <c r="P198">
        <f t="shared" si="54"/>
        <v>8.4835852085116414</v>
      </c>
      <c r="Q198">
        <f t="shared" si="49"/>
        <v>2.0394270394143628</v>
      </c>
      <c r="R198" s="10">
        <f t="shared" si="55"/>
        <v>179.51641479148836</v>
      </c>
      <c r="S198" s="11">
        <f t="shared" si="56"/>
        <v>8.6710517259851727</v>
      </c>
    </row>
    <row r="199" spans="1:19" x14ac:dyDescent="0.25">
      <c r="A199">
        <f t="shared" si="57"/>
        <v>189</v>
      </c>
      <c r="B199">
        <f t="shared" si="65"/>
        <v>189</v>
      </c>
      <c r="C199" s="7">
        <f t="shared" si="58"/>
        <v>25</v>
      </c>
      <c r="D199" s="9">
        <f t="shared" si="59"/>
        <v>8.418509721757184E-16</v>
      </c>
      <c r="E199" s="9">
        <f t="shared" si="60"/>
        <v>8.4185097217571928E-16</v>
      </c>
      <c r="F199" s="9">
        <f t="shared" si="61"/>
        <v>8.418509721757184E-16</v>
      </c>
      <c r="G199" s="9">
        <f t="shared" si="62"/>
        <v>8.418509721757184E-16</v>
      </c>
      <c r="H199">
        <f t="shared" si="63"/>
        <v>4.2333350796359248</v>
      </c>
      <c r="I199" s="12">
        <f t="shared" si="64"/>
        <v>8.6710517259851709</v>
      </c>
      <c r="J199" s="9">
        <f t="shared" si="51"/>
        <v>0.24039683568783998</v>
      </c>
      <c r="K199">
        <f t="shared" si="52"/>
        <v>8.6710517259851745</v>
      </c>
      <c r="L199" s="1">
        <f t="shared" si="53"/>
        <v>8.6710517259851745</v>
      </c>
      <c r="M199" s="1"/>
      <c r="N199" s="9"/>
      <c r="O199" s="9">
        <f t="shared" si="50"/>
        <v>8.4835852085116414</v>
      </c>
      <c r="P199">
        <f t="shared" si="54"/>
        <v>8.4835852085116414</v>
      </c>
      <c r="Q199">
        <f t="shared" ref="Q199:Q203" si="66">J199*P199</f>
        <v>2.0394270394143628</v>
      </c>
      <c r="R199" s="10">
        <f t="shared" si="55"/>
        <v>180.51641479148836</v>
      </c>
      <c r="S199" s="11">
        <f t="shared" si="56"/>
        <v>8.6710517259851727</v>
      </c>
    </row>
    <row r="200" spans="1:19" x14ac:dyDescent="0.25">
      <c r="A200">
        <f t="shared" si="57"/>
        <v>190</v>
      </c>
      <c r="B200">
        <f t="shared" si="65"/>
        <v>190</v>
      </c>
      <c r="C200" s="7">
        <f t="shared" si="58"/>
        <v>25</v>
      </c>
      <c r="D200" s="9">
        <f t="shared" si="59"/>
        <v>8.418509721757184E-16</v>
      </c>
      <c r="E200" s="9">
        <f t="shared" si="60"/>
        <v>8.4185097217571928E-16</v>
      </c>
      <c r="F200" s="9">
        <f t="shared" si="61"/>
        <v>8.418509721757184E-16</v>
      </c>
      <c r="G200" s="9">
        <f t="shared" si="62"/>
        <v>8.418509721757184E-16</v>
      </c>
      <c r="H200">
        <f t="shared" si="63"/>
        <v>4.2333350796359257</v>
      </c>
      <c r="I200" s="12">
        <f t="shared" si="64"/>
        <v>8.6710517259851709</v>
      </c>
      <c r="J200" s="9">
        <f t="shared" si="51"/>
        <v>0.24039683568783998</v>
      </c>
      <c r="K200">
        <f t="shared" si="52"/>
        <v>8.6710517259851745</v>
      </c>
      <c r="L200" s="1">
        <f t="shared" si="53"/>
        <v>8.6710517259851745</v>
      </c>
      <c r="M200" s="1"/>
      <c r="N200" s="9"/>
      <c r="O200" s="9">
        <f t="shared" si="50"/>
        <v>8.4835852085116414</v>
      </c>
      <c r="P200">
        <f t="shared" si="54"/>
        <v>8.4835852085116414</v>
      </c>
      <c r="Q200">
        <f t="shared" si="66"/>
        <v>2.0394270394143628</v>
      </c>
      <c r="R200" s="10">
        <f t="shared" si="55"/>
        <v>181.51641479148836</v>
      </c>
      <c r="S200" s="11">
        <f t="shared" si="56"/>
        <v>8.6710517259851727</v>
      </c>
    </row>
    <row r="201" spans="1:19" x14ac:dyDescent="0.25">
      <c r="A201">
        <f t="shared" si="57"/>
        <v>191</v>
      </c>
      <c r="B201">
        <f t="shared" si="65"/>
        <v>191</v>
      </c>
      <c r="C201" s="7">
        <f t="shared" si="58"/>
        <v>25</v>
      </c>
      <c r="D201" s="9">
        <f t="shared" si="59"/>
        <v>8.418509721757184E-16</v>
      </c>
      <c r="E201" s="9">
        <f t="shared" si="60"/>
        <v>8.4185097217571928E-16</v>
      </c>
      <c r="F201" s="9">
        <f t="shared" si="61"/>
        <v>8.418509721757184E-16</v>
      </c>
      <c r="G201" s="9">
        <f t="shared" si="62"/>
        <v>8.418509721757184E-16</v>
      </c>
      <c r="H201">
        <f t="shared" si="63"/>
        <v>4.2333350796359266</v>
      </c>
      <c r="I201" s="12">
        <f t="shared" si="64"/>
        <v>8.6710517259851709</v>
      </c>
      <c r="J201" s="9">
        <f t="shared" si="51"/>
        <v>0.24039683568783998</v>
      </c>
      <c r="K201">
        <f t="shared" si="52"/>
        <v>8.6710517259851745</v>
      </c>
      <c r="L201" s="1">
        <f t="shared" si="53"/>
        <v>8.6710517259851745</v>
      </c>
      <c r="M201" s="1"/>
      <c r="N201" s="9"/>
      <c r="O201" s="9">
        <f t="shared" si="50"/>
        <v>8.4835852085116414</v>
      </c>
      <c r="P201">
        <f t="shared" si="54"/>
        <v>8.4835852085116414</v>
      </c>
      <c r="Q201">
        <f t="shared" si="66"/>
        <v>2.0394270394143628</v>
      </c>
      <c r="R201" s="10">
        <f t="shared" si="55"/>
        <v>182.51641479148836</v>
      </c>
      <c r="S201" s="11">
        <f t="shared" si="56"/>
        <v>8.6710517259851727</v>
      </c>
    </row>
    <row r="202" spans="1:19" x14ac:dyDescent="0.25">
      <c r="A202">
        <f t="shared" si="57"/>
        <v>192</v>
      </c>
      <c r="B202">
        <f t="shared" si="65"/>
        <v>192</v>
      </c>
      <c r="C202" s="7">
        <f t="shared" si="58"/>
        <v>25</v>
      </c>
      <c r="D202" s="9">
        <f t="shared" si="59"/>
        <v>8.418509721757184E-16</v>
      </c>
      <c r="E202" s="9">
        <f t="shared" si="60"/>
        <v>8.4185097217571928E-16</v>
      </c>
      <c r="F202" s="9">
        <f t="shared" si="61"/>
        <v>8.418509721757184E-16</v>
      </c>
      <c r="G202" s="9">
        <f t="shared" si="62"/>
        <v>8.418509721757184E-16</v>
      </c>
      <c r="H202">
        <f t="shared" si="63"/>
        <v>4.2333350796359275</v>
      </c>
      <c r="I202" s="12">
        <f t="shared" si="64"/>
        <v>8.6710517259851709</v>
      </c>
      <c r="J202" s="9">
        <f t="shared" si="51"/>
        <v>0.24039683568783998</v>
      </c>
      <c r="K202">
        <f t="shared" si="52"/>
        <v>8.6710517259851745</v>
      </c>
      <c r="L202" s="1">
        <f t="shared" si="53"/>
        <v>8.6710517259851745</v>
      </c>
      <c r="M202" s="1"/>
      <c r="N202" s="9"/>
      <c r="O202" s="9">
        <f t="shared" ref="O202:O203" si="67">189.285*EXP(-0.11*C202)-3.617</f>
        <v>8.4835852085116414</v>
      </c>
      <c r="P202">
        <f t="shared" si="54"/>
        <v>8.4835852085116414</v>
      </c>
      <c r="Q202">
        <f t="shared" si="66"/>
        <v>2.0394270394143628</v>
      </c>
      <c r="R202" s="10">
        <f t="shared" si="55"/>
        <v>183.51641479148836</v>
      </c>
      <c r="S202" s="11">
        <f t="shared" si="56"/>
        <v>8.6710517259851727</v>
      </c>
    </row>
    <row r="203" spans="1:19" x14ac:dyDescent="0.25">
      <c r="A203">
        <f t="shared" si="57"/>
        <v>193</v>
      </c>
      <c r="B203">
        <f t="shared" si="65"/>
        <v>193</v>
      </c>
      <c r="C203" s="7">
        <f t="shared" si="58"/>
        <v>25</v>
      </c>
      <c r="D203" s="9">
        <f t="shared" si="59"/>
        <v>8.418509721757184E-16</v>
      </c>
      <c r="E203" s="9">
        <f t="shared" si="60"/>
        <v>8.4185097217571928E-16</v>
      </c>
      <c r="F203" s="9">
        <f t="shared" si="61"/>
        <v>8.418509721757184E-16</v>
      </c>
      <c r="G203" s="9">
        <f t="shared" si="62"/>
        <v>8.418509721757184E-16</v>
      </c>
      <c r="H203">
        <f t="shared" si="63"/>
        <v>4.2333350796359284</v>
      </c>
      <c r="I203" s="12">
        <f t="shared" si="64"/>
        <v>8.6710517259851709</v>
      </c>
      <c r="J203" s="9">
        <f t="shared" ref="J203" si="68">(0.0169*(C203+4.012))^2</f>
        <v>0.24039683568783998</v>
      </c>
      <c r="K203">
        <f t="shared" ref="K203" si="69">8.676/(1+EXP(-(C203-3.52)/2.876))</f>
        <v>8.6710517259851745</v>
      </c>
      <c r="L203" s="1">
        <f t="shared" ref="L203" si="70">IF(I203=K203,K203,I203)</f>
        <v>8.6710517259851745</v>
      </c>
      <c r="M203" s="1"/>
      <c r="N203" s="9"/>
      <c r="O203" s="9">
        <f t="shared" si="67"/>
        <v>8.4835852085116414</v>
      </c>
      <c r="P203">
        <f t="shared" ref="P203" si="71">IF(O203&gt;0,O203,0)</f>
        <v>8.4835852085116414</v>
      </c>
      <c r="Q203">
        <f t="shared" si="66"/>
        <v>2.0394270394143628</v>
      </c>
      <c r="R203" s="10">
        <f t="shared" ref="R203" si="72">B203+(1/J203)*LN(EXP(-B203*J203)+EXP(-Q203)-EXP(-J203*B203-(Q203)))</f>
        <v>184.51641479148836</v>
      </c>
      <c r="S203" s="11">
        <f t="shared" ref="S203" si="73">$I$10+J203*R203-LN(1+(EXP(J203*R203)-1)/(EXP(K203-$I$10)))</f>
        <v>8.6710517259851727</v>
      </c>
    </row>
    <row r="204" spans="1:19" x14ac:dyDescent="0.25">
      <c r="C204" s="7"/>
      <c r="D204" s="9"/>
      <c r="E204" s="9"/>
      <c r="F204" s="9"/>
      <c r="G204" s="9"/>
      <c r="I204"/>
      <c r="J204" s="9"/>
      <c r="M204" s="1"/>
      <c r="N204" s="9"/>
      <c r="O204" s="9"/>
      <c r="R204" s="7"/>
      <c r="S204" s="11"/>
    </row>
    <row r="205" spans="1:19" x14ac:dyDescent="0.25">
      <c r="C205" s="7"/>
      <c r="D205" s="9"/>
      <c r="E205" s="9"/>
      <c r="F205" s="9"/>
      <c r="G205" s="9"/>
      <c r="I205"/>
      <c r="J205" s="9"/>
      <c r="M205" s="1"/>
      <c r="N205" s="9"/>
      <c r="O205" s="9"/>
      <c r="R205" s="7"/>
      <c r="S205" s="11"/>
    </row>
    <row r="206" spans="1:19" x14ac:dyDescent="0.25">
      <c r="C206" s="7"/>
      <c r="D206" s="9"/>
      <c r="E206" s="9"/>
      <c r="F206" s="9"/>
      <c r="G206" s="9"/>
      <c r="I206"/>
      <c r="J206" s="9"/>
      <c r="M206" s="1"/>
      <c r="N206" s="9"/>
      <c r="O206" s="9"/>
      <c r="R206" s="7"/>
      <c r="S206" s="11"/>
    </row>
    <row r="207" spans="1:19" x14ac:dyDescent="0.25">
      <c r="C207" s="7"/>
      <c r="D207" s="9"/>
      <c r="E207" s="9"/>
      <c r="F207" s="9"/>
      <c r="G207" s="9"/>
      <c r="I207"/>
      <c r="J207" s="9"/>
      <c r="M207" s="1"/>
      <c r="N207" s="9"/>
      <c r="O207" s="9"/>
      <c r="R207" s="7"/>
      <c r="S207" s="11"/>
    </row>
    <row r="208" spans="1:19" x14ac:dyDescent="0.25">
      <c r="C208" s="7"/>
      <c r="D208" s="9"/>
      <c r="E208" s="9"/>
      <c r="F208" s="9"/>
      <c r="G208" s="9"/>
      <c r="I208"/>
      <c r="J208" s="9"/>
      <c r="M208" s="1"/>
      <c r="N208" s="9"/>
      <c r="O208" s="9"/>
      <c r="R208" s="7"/>
      <c r="S208" s="11"/>
    </row>
    <row r="209" spans="3:19" x14ac:dyDescent="0.25">
      <c r="C209" s="7"/>
      <c r="D209" s="9"/>
      <c r="E209" s="9"/>
      <c r="F209" s="9"/>
      <c r="G209" s="9"/>
      <c r="I209"/>
      <c r="J209" s="9"/>
      <c r="M209" s="1"/>
      <c r="N209" s="9"/>
      <c r="O209" s="9"/>
      <c r="R209" s="7"/>
      <c r="S209" s="11"/>
    </row>
    <row r="210" spans="3:19" x14ac:dyDescent="0.25">
      <c r="C210" s="7"/>
      <c r="D210" s="9"/>
      <c r="E210" s="9"/>
      <c r="F210" s="9"/>
      <c r="G210" s="9"/>
      <c r="I210"/>
      <c r="J210" s="9"/>
      <c r="M210" s="1"/>
      <c r="N210" s="9"/>
      <c r="O210" s="9"/>
      <c r="R210" s="7"/>
      <c r="S210" s="11"/>
    </row>
    <row r="211" spans="3:19" x14ac:dyDescent="0.25">
      <c r="C211" s="7"/>
      <c r="D211" s="9"/>
      <c r="E211" s="9"/>
      <c r="F211" s="9"/>
      <c r="G211" s="9"/>
      <c r="I211"/>
      <c r="J211" s="9"/>
      <c r="M211" s="1"/>
      <c r="N211" s="9"/>
      <c r="O211" s="9"/>
      <c r="R211" s="7"/>
      <c r="S211" s="11"/>
    </row>
    <row r="212" spans="3:19" x14ac:dyDescent="0.25">
      <c r="C212" s="7"/>
      <c r="D212" s="9"/>
      <c r="E212" s="9"/>
      <c r="F212" s="9"/>
      <c r="G212" s="9"/>
      <c r="I212"/>
      <c r="J212" s="9"/>
      <c r="M212" s="1"/>
      <c r="N212" s="9"/>
      <c r="O212" s="9"/>
      <c r="R212" s="7"/>
      <c r="S212" s="11"/>
    </row>
    <row r="213" spans="3:19" x14ac:dyDescent="0.25">
      <c r="C213" s="7"/>
      <c r="D213" s="9"/>
      <c r="E213" s="9"/>
      <c r="F213" s="9"/>
      <c r="G213" s="9"/>
      <c r="I213"/>
      <c r="J213" s="9"/>
      <c r="M213" s="1"/>
      <c r="N213" s="9"/>
      <c r="O213" s="9"/>
      <c r="R213" s="7"/>
      <c r="S213" s="11"/>
    </row>
    <row r="214" spans="3:19" x14ac:dyDescent="0.25">
      <c r="C214" s="7"/>
      <c r="D214" s="9"/>
      <c r="E214" s="9"/>
      <c r="F214" s="9"/>
      <c r="G214" s="9"/>
      <c r="I214"/>
      <c r="J214" s="9"/>
      <c r="M214" s="1"/>
      <c r="N214" s="9"/>
      <c r="O214" s="9"/>
      <c r="R214" s="7"/>
      <c r="S214" s="11"/>
    </row>
    <row r="215" spans="3:19" x14ac:dyDescent="0.25">
      <c r="C215" s="7"/>
      <c r="D215" s="9"/>
      <c r="E215" s="9"/>
      <c r="F215" s="9"/>
      <c r="G215" s="9"/>
      <c r="I215"/>
      <c r="J215" s="9"/>
      <c r="M215" s="1"/>
      <c r="N215" s="9"/>
      <c r="O215" s="9"/>
      <c r="R215" s="7"/>
      <c r="S215" s="11"/>
    </row>
    <row r="216" spans="3:19" x14ac:dyDescent="0.25">
      <c r="C216" s="7"/>
      <c r="D216" s="9"/>
      <c r="E216" s="9"/>
      <c r="F216" s="9"/>
      <c r="G216" s="9"/>
      <c r="I216"/>
      <c r="J216" s="9"/>
      <c r="M216" s="1"/>
      <c r="N216" s="9"/>
      <c r="O216" s="9"/>
      <c r="R216" s="7"/>
      <c r="S216" s="11"/>
    </row>
    <row r="217" spans="3:19" x14ac:dyDescent="0.25">
      <c r="C217" s="7"/>
      <c r="D217" s="9"/>
      <c r="E217" s="9"/>
      <c r="F217" s="9"/>
      <c r="G217" s="9"/>
      <c r="I217"/>
      <c r="J217" s="9"/>
      <c r="M217" s="1"/>
      <c r="N217" s="9"/>
      <c r="O217" s="9"/>
      <c r="R217" s="7"/>
      <c r="S217" s="11"/>
    </row>
    <row r="218" spans="3:19" x14ac:dyDescent="0.25">
      <c r="C218" s="7"/>
      <c r="D218" s="9"/>
      <c r="E218" s="9"/>
      <c r="F218" s="9"/>
      <c r="G218" s="9"/>
      <c r="I218"/>
      <c r="J218" s="9"/>
      <c r="M218" s="1"/>
      <c r="N218" s="9"/>
      <c r="O218" s="9"/>
      <c r="R218" s="7"/>
      <c r="S218" s="11"/>
    </row>
    <row r="219" spans="3:19" x14ac:dyDescent="0.25">
      <c r="C219" s="7"/>
      <c r="D219" s="9"/>
      <c r="E219" s="9"/>
      <c r="F219" s="9"/>
      <c r="G219" s="9"/>
      <c r="I219"/>
      <c r="J219" s="9"/>
      <c r="M219" s="1"/>
    </row>
    <row r="220" spans="3:19" x14ac:dyDescent="0.25">
      <c r="C220" s="7"/>
      <c r="D220" s="9"/>
      <c r="E220" s="9"/>
      <c r="F220" s="9"/>
      <c r="G220" s="9"/>
      <c r="I220"/>
      <c r="J220" s="9"/>
      <c r="M220" s="1"/>
    </row>
    <row r="221" spans="3:19" x14ac:dyDescent="0.25">
      <c r="C221" s="7"/>
      <c r="D221" s="9"/>
      <c r="E221" s="9"/>
      <c r="F221" s="9"/>
      <c r="G221" s="9"/>
      <c r="I221"/>
      <c r="J221" s="9"/>
      <c r="M221" s="1"/>
    </row>
    <row r="222" spans="3:19" x14ac:dyDescent="0.25">
      <c r="C222" s="7"/>
      <c r="D222" s="9"/>
      <c r="E222" s="9"/>
      <c r="F222" s="9"/>
      <c r="G222" s="9"/>
      <c r="I222"/>
      <c r="J222" s="9"/>
      <c r="M222" s="1"/>
    </row>
    <row r="223" spans="3:19" x14ac:dyDescent="0.25">
      <c r="C223" s="7"/>
      <c r="D223" s="9"/>
      <c r="E223" s="9"/>
      <c r="F223" s="9"/>
      <c r="G223" s="9"/>
      <c r="I223"/>
      <c r="J223" s="9"/>
      <c r="M223" s="1"/>
    </row>
    <row r="224" spans="3:19" x14ac:dyDescent="0.25">
      <c r="C224" s="7"/>
      <c r="D224" s="9"/>
      <c r="E224" s="9"/>
      <c r="F224" s="9"/>
      <c r="G224" s="9"/>
      <c r="I224"/>
      <c r="J224" s="9"/>
      <c r="M224" s="1"/>
    </row>
    <row r="225" spans="3:13" x14ac:dyDescent="0.25">
      <c r="C225" s="7"/>
      <c r="D225" s="9"/>
      <c r="E225" s="9"/>
      <c r="F225" s="9"/>
      <c r="G225" s="9"/>
      <c r="I225"/>
      <c r="J225" s="9"/>
      <c r="M225" s="1"/>
    </row>
    <row r="226" spans="3:13" x14ac:dyDescent="0.25">
      <c r="C226" s="7"/>
      <c r="D226" s="9"/>
      <c r="E226" s="9"/>
      <c r="F226" s="9"/>
      <c r="G226" s="9"/>
      <c r="I226"/>
      <c r="J226" s="9"/>
      <c r="M226" s="1"/>
    </row>
    <row r="227" spans="3:13" x14ac:dyDescent="0.25">
      <c r="C227" s="7"/>
      <c r="D227" s="9"/>
      <c r="E227" s="9"/>
      <c r="F227" s="9"/>
      <c r="G227" s="9"/>
      <c r="I227"/>
      <c r="J227" s="9"/>
      <c r="M227" s="1"/>
    </row>
    <row r="228" spans="3:13" x14ac:dyDescent="0.25">
      <c r="C228" s="7"/>
      <c r="D228" s="9"/>
      <c r="E228" s="9"/>
      <c r="F228" s="9"/>
      <c r="G228" s="9"/>
      <c r="I228"/>
      <c r="J228" s="9"/>
      <c r="M228" s="1"/>
    </row>
    <row r="229" spans="3:13" x14ac:dyDescent="0.25">
      <c r="C229" s="7"/>
      <c r="D229" s="9"/>
      <c r="E229" s="9"/>
      <c r="F229" s="9"/>
      <c r="G229" s="9"/>
      <c r="I229"/>
      <c r="J229" s="9"/>
      <c r="M229" s="1"/>
    </row>
    <row r="230" spans="3:13" x14ac:dyDescent="0.25">
      <c r="C230" s="7"/>
      <c r="D230" s="9"/>
      <c r="E230" s="9"/>
      <c r="F230" s="9"/>
      <c r="G230" s="9"/>
      <c r="I230"/>
      <c r="J230" s="9"/>
      <c r="M230" s="1"/>
    </row>
    <row r="231" spans="3:13" x14ac:dyDescent="0.25">
      <c r="C231" s="7"/>
      <c r="D231" s="9"/>
      <c r="E231" s="9"/>
      <c r="F231" s="9"/>
      <c r="G231" s="9"/>
      <c r="I231"/>
      <c r="J231" s="9"/>
      <c r="M231" s="1"/>
    </row>
    <row r="232" spans="3:13" x14ac:dyDescent="0.25">
      <c r="C232" s="7"/>
      <c r="D232" s="9"/>
      <c r="E232" s="9"/>
      <c r="F232" s="9"/>
      <c r="G232" s="9"/>
      <c r="I232"/>
      <c r="J232" s="9"/>
      <c r="M232" s="1"/>
    </row>
    <row r="233" spans="3:13" x14ac:dyDescent="0.25">
      <c r="C233" s="7"/>
      <c r="D233" s="9"/>
      <c r="E233" s="9"/>
      <c r="F233" s="9"/>
      <c r="G233" s="9"/>
      <c r="I233"/>
      <c r="J233" s="9"/>
      <c r="M233" s="1"/>
    </row>
    <row r="234" spans="3:13" x14ac:dyDescent="0.25">
      <c r="C234" s="7"/>
      <c r="D234" s="9"/>
      <c r="E234" s="9"/>
      <c r="F234" s="9"/>
      <c r="G234" s="9"/>
      <c r="I234"/>
      <c r="J234" s="9"/>
      <c r="M234" s="1"/>
    </row>
    <row r="235" spans="3:13" x14ac:dyDescent="0.25">
      <c r="C235" s="7"/>
      <c r="D235" s="9"/>
      <c r="E235" s="9"/>
      <c r="F235" s="9"/>
      <c r="G235" s="9"/>
      <c r="I235"/>
      <c r="J235" s="9"/>
      <c r="M235" s="1"/>
    </row>
    <row r="236" spans="3:13" x14ac:dyDescent="0.25">
      <c r="C236" s="7"/>
      <c r="D236" s="9"/>
      <c r="E236" s="9"/>
      <c r="F236" s="9"/>
      <c r="G236" s="9"/>
      <c r="I236"/>
      <c r="J236" s="9"/>
      <c r="M236" s="1"/>
    </row>
    <row r="237" spans="3:13" x14ac:dyDescent="0.25">
      <c r="C237" s="7"/>
      <c r="D237" s="9"/>
      <c r="E237" s="9"/>
      <c r="F237" s="9"/>
      <c r="G237" s="9"/>
      <c r="I237"/>
      <c r="J237" s="9"/>
      <c r="M237" s="1"/>
    </row>
    <row r="238" spans="3:13" x14ac:dyDescent="0.25">
      <c r="C238" s="7"/>
      <c r="D238" s="9"/>
      <c r="E238" s="9"/>
      <c r="F238" s="9"/>
      <c r="G238" s="9"/>
      <c r="I238"/>
      <c r="J238" s="9"/>
      <c r="M238" s="1"/>
    </row>
    <row r="239" spans="3:13" x14ac:dyDescent="0.25">
      <c r="C239" s="7"/>
      <c r="D239" s="9"/>
      <c r="E239" s="9"/>
      <c r="F239" s="9"/>
      <c r="G239" s="9"/>
      <c r="I239"/>
      <c r="J239" s="9"/>
      <c r="M239" s="1"/>
    </row>
    <row r="240" spans="3:13" x14ac:dyDescent="0.25">
      <c r="C240" s="7"/>
      <c r="D240" s="9"/>
      <c r="E240" s="9"/>
      <c r="F240" s="9"/>
      <c r="G240" s="9"/>
      <c r="I240"/>
      <c r="J240" s="9"/>
      <c r="M240" s="1"/>
    </row>
    <row r="241" spans="3:13" x14ac:dyDescent="0.25">
      <c r="C241" s="7"/>
      <c r="D241" s="9"/>
      <c r="E241" s="9"/>
      <c r="F241" s="9"/>
      <c r="G241" s="9"/>
      <c r="I241"/>
      <c r="J241" s="9"/>
      <c r="M241" s="1"/>
    </row>
    <row r="242" spans="3:13" x14ac:dyDescent="0.25">
      <c r="C242" s="7"/>
      <c r="D242" s="9"/>
      <c r="E242" s="9"/>
      <c r="F242" s="9"/>
      <c r="G242" s="9"/>
      <c r="I242"/>
      <c r="J242" s="9"/>
      <c r="M242" s="1"/>
    </row>
    <row r="243" spans="3:13" x14ac:dyDescent="0.25">
      <c r="C243" s="7"/>
      <c r="D243" s="9"/>
      <c r="E243" s="9"/>
      <c r="F243" s="9"/>
      <c r="G243" s="9"/>
      <c r="I243"/>
      <c r="J243" s="9"/>
      <c r="M243" s="1"/>
    </row>
    <row r="244" spans="3:13" x14ac:dyDescent="0.25">
      <c r="C244" s="7"/>
      <c r="D244" s="9"/>
      <c r="E244" s="9"/>
      <c r="F244" s="9"/>
      <c r="G244" s="9"/>
      <c r="I244"/>
      <c r="J244" s="9"/>
      <c r="M244" s="1"/>
    </row>
    <row r="245" spans="3:13" x14ac:dyDescent="0.25">
      <c r="C245" s="7"/>
      <c r="D245" s="9"/>
      <c r="E245" s="9"/>
      <c r="F245" s="9"/>
      <c r="G245" s="9"/>
      <c r="I245"/>
      <c r="J245" s="9"/>
      <c r="M245" s="1"/>
    </row>
    <row r="246" spans="3:13" x14ac:dyDescent="0.25">
      <c r="C246" s="7"/>
      <c r="D246" s="9"/>
      <c r="E246" s="9"/>
      <c r="F246" s="9"/>
      <c r="G246" s="9"/>
      <c r="I246"/>
      <c r="J246" s="9"/>
      <c r="M246" s="1"/>
    </row>
    <row r="247" spans="3:13" x14ac:dyDescent="0.25">
      <c r="C247" s="7"/>
      <c r="D247" s="9"/>
      <c r="E247" s="9"/>
      <c r="F247" s="9"/>
      <c r="G247" s="9"/>
      <c r="I247"/>
      <c r="J247" s="9"/>
      <c r="M247" s="1"/>
    </row>
    <row r="248" spans="3:13" x14ac:dyDescent="0.25">
      <c r="C248" s="7"/>
      <c r="D248" s="9"/>
      <c r="E248" s="9"/>
      <c r="F248" s="9"/>
      <c r="G248" s="9"/>
      <c r="I248"/>
      <c r="J248" s="9"/>
      <c r="M248" s="1"/>
    </row>
    <row r="249" spans="3:13" x14ac:dyDescent="0.25">
      <c r="C249" s="7"/>
      <c r="D249" s="9"/>
      <c r="E249" s="9"/>
      <c r="F249" s="9"/>
      <c r="G249" s="9"/>
      <c r="I249"/>
      <c r="J249" s="9"/>
      <c r="M249" s="1"/>
    </row>
    <row r="250" spans="3:13" x14ac:dyDescent="0.25">
      <c r="C250" s="7"/>
      <c r="D250" s="9"/>
      <c r="E250" s="9"/>
      <c r="F250" s="9"/>
      <c r="G250" s="9"/>
      <c r="I250"/>
      <c r="J250" s="9"/>
      <c r="M250" s="1"/>
    </row>
    <row r="251" spans="3:13" x14ac:dyDescent="0.25">
      <c r="C251" s="7"/>
      <c r="D251" s="9"/>
      <c r="E251" s="9"/>
      <c r="F251" s="9"/>
      <c r="G251" s="9"/>
      <c r="I251"/>
      <c r="J251" s="9"/>
      <c r="M251" s="1"/>
    </row>
    <row r="252" spans="3:13" x14ac:dyDescent="0.25">
      <c r="C252" s="7"/>
      <c r="D252" s="9"/>
      <c r="E252" s="9"/>
      <c r="F252" s="9"/>
      <c r="G252" s="9"/>
      <c r="I252"/>
      <c r="J252" s="9"/>
      <c r="M252" s="1"/>
    </row>
    <row r="253" spans="3:13" x14ac:dyDescent="0.25">
      <c r="C253" s="7"/>
      <c r="D253" s="9"/>
      <c r="E253" s="9"/>
      <c r="F253" s="9"/>
      <c r="G253" s="9"/>
      <c r="I253"/>
      <c r="J253" s="9"/>
      <c r="M253" s="1"/>
    </row>
    <row r="254" spans="3:13" x14ac:dyDescent="0.25">
      <c r="C254" s="7"/>
      <c r="D254" s="9"/>
      <c r="E254" s="9"/>
      <c r="F254" s="9"/>
      <c r="G254" s="9"/>
      <c r="I254"/>
      <c r="J254" s="9"/>
      <c r="M254" s="1"/>
    </row>
    <row r="255" spans="3:13" x14ac:dyDescent="0.25">
      <c r="C255" s="7"/>
      <c r="D255" s="9"/>
      <c r="E255" s="9"/>
      <c r="F255" s="9"/>
      <c r="G255" s="9"/>
      <c r="I255"/>
      <c r="J255" s="9"/>
      <c r="M255" s="1"/>
    </row>
    <row r="256" spans="3:13" x14ac:dyDescent="0.25">
      <c r="C256" s="7"/>
      <c r="D256" s="9"/>
      <c r="E256" s="9"/>
      <c r="F256" s="9"/>
      <c r="G256" s="9"/>
      <c r="I256"/>
      <c r="J256" s="9"/>
      <c r="M256" s="1"/>
    </row>
    <row r="257" spans="3:13" x14ac:dyDescent="0.25">
      <c r="C257" s="7"/>
      <c r="D257" s="9"/>
      <c r="E257" s="9"/>
      <c r="F257" s="9"/>
      <c r="G257" s="9"/>
      <c r="I257"/>
      <c r="J257" s="9"/>
      <c r="M257" s="1"/>
    </row>
    <row r="258" spans="3:13" x14ac:dyDescent="0.25">
      <c r="C258" s="7"/>
      <c r="D258" s="9"/>
      <c r="E258" s="9"/>
      <c r="F258" s="9"/>
      <c r="G258" s="9"/>
      <c r="I258"/>
      <c r="J258" s="9"/>
      <c r="M258" s="1"/>
    </row>
    <row r="259" spans="3:13" x14ac:dyDescent="0.25">
      <c r="C259" s="7"/>
      <c r="D259" s="9"/>
      <c r="E259" s="9"/>
      <c r="F259" s="9"/>
      <c r="G259" s="9"/>
      <c r="I259"/>
      <c r="J259" s="9"/>
      <c r="M259" s="1"/>
    </row>
    <row r="260" spans="3:13" x14ac:dyDescent="0.25">
      <c r="C260" s="7"/>
      <c r="D260" s="9"/>
      <c r="E260" s="9"/>
      <c r="F260" s="9"/>
      <c r="G260" s="9"/>
      <c r="I260"/>
      <c r="J260" s="9"/>
      <c r="M260" s="1"/>
    </row>
    <row r="261" spans="3:13" x14ac:dyDescent="0.25">
      <c r="C261" s="7"/>
      <c r="D261" s="9"/>
      <c r="E261" s="9"/>
      <c r="F261" s="9"/>
      <c r="G261" s="9"/>
      <c r="I261"/>
      <c r="J261" s="9"/>
      <c r="M261" s="1"/>
    </row>
    <row r="262" spans="3:13" x14ac:dyDescent="0.25">
      <c r="C262" s="7"/>
      <c r="D262" s="9"/>
      <c r="E262" s="9"/>
      <c r="F262" s="9"/>
      <c r="G262" s="9"/>
      <c r="I262"/>
      <c r="J262" s="9"/>
      <c r="M262" s="1"/>
    </row>
    <row r="263" spans="3:13" x14ac:dyDescent="0.25">
      <c r="C263" s="7"/>
      <c r="D263" s="9"/>
      <c r="E263" s="9"/>
      <c r="F263" s="9"/>
      <c r="G263" s="9"/>
      <c r="I263"/>
      <c r="J263" s="9"/>
      <c r="M263" s="1"/>
    </row>
    <row r="264" spans="3:13" x14ac:dyDescent="0.25">
      <c r="C264" s="7"/>
      <c r="D264" s="9"/>
      <c r="E264" s="9"/>
      <c r="F264" s="9"/>
      <c r="G264" s="9"/>
      <c r="I264"/>
      <c r="J264" s="9"/>
      <c r="M264" s="1"/>
    </row>
    <row r="265" spans="3:13" x14ac:dyDescent="0.25">
      <c r="C265" s="7"/>
      <c r="D265" s="9"/>
      <c r="E265" s="9"/>
      <c r="F265" s="9"/>
      <c r="G265" s="9"/>
      <c r="I265"/>
      <c r="J265" s="9"/>
      <c r="M265" s="1"/>
    </row>
    <row r="266" spans="3:13" x14ac:dyDescent="0.25">
      <c r="C266" s="7"/>
      <c r="D266" s="9"/>
      <c r="E266" s="9"/>
      <c r="F266" s="9"/>
      <c r="G266" s="9"/>
      <c r="I266"/>
      <c r="J266" s="9"/>
      <c r="M266" s="1"/>
    </row>
    <row r="267" spans="3:13" x14ac:dyDescent="0.25">
      <c r="C267" s="7"/>
      <c r="D267" s="9"/>
      <c r="E267" s="9"/>
      <c r="F267" s="9"/>
      <c r="G267" s="9"/>
      <c r="I267"/>
      <c r="J267" s="9"/>
      <c r="M267" s="1"/>
    </row>
    <row r="268" spans="3:13" x14ac:dyDescent="0.25">
      <c r="C268" s="7"/>
      <c r="D268" s="9"/>
      <c r="E268" s="9"/>
      <c r="F268" s="9"/>
      <c r="G268" s="9"/>
      <c r="I268"/>
      <c r="J268" s="9"/>
      <c r="M268" s="1"/>
    </row>
    <row r="269" spans="3:13" x14ac:dyDescent="0.25">
      <c r="C269" s="7"/>
      <c r="D269" s="9"/>
      <c r="E269" s="9"/>
      <c r="F269" s="9"/>
      <c r="G269" s="9"/>
      <c r="I269"/>
      <c r="J269" s="9"/>
      <c r="M269" s="1"/>
    </row>
    <row r="270" spans="3:13" x14ac:dyDescent="0.25">
      <c r="C270" s="7"/>
      <c r="D270" s="9"/>
      <c r="E270" s="9"/>
      <c r="F270" s="9"/>
      <c r="G270" s="9"/>
      <c r="I270"/>
      <c r="J270" s="9"/>
      <c r="M270" s="1"/>
    </row>
    <row r="271" spans="3:13" x14ac:dyDescent="0.25">
      <c r="C271" s="7"/>
      <c r="D271" s="9"/>
      <c r="E271" s="9"/>
      <c r="F271" s="9"/>
      <c r="G271" s="9"/>
      <c r="I271"/>
      <c r="J271" s="9"/>
      <c r="M271" s="1"/>
    </row>
    <row r="272" spans="3:13" x14ac:dyDescent="0.25">
      <c r="C272" s="7"/>
      <c r="D272" s="9"/>
      <c r="E272" s="9"/>
      <c r="F272" s="9"/>
      <c r="G272" s="9"/>
      <c r="I272"/>
      <c r="J272" s="9"/>
      <c r="M272" s="1"/>
    </row>
    <row r="273" spans="3:13" x14ac:dyDescent="0.25">
      <c r="C273" s="7"/>
      <c r="D273" s="9"/>
      <c r="E273" s="9"/>
      <c r="F273" s="9"/>
      <c r="G273" s="9"/>
      <c r="I273"/>
      <c r="J273" s="9"/>
      <c r="M273" s="1"/>
    </row>
    <row r="274" spans="3:13" x14ac:dyDescent="0.25">
      <c r="C274" s="7"/>
      <c r="D274" s="9"/>
      <c r="E274" s="9"/>
      <c r="F274" s="9"/>
      <c r="G274" s="9"/>
      <c r="I274"/>
      <c r="J274" s="9"/>
      <c r="M274" s="1"/>
    </row>
    <row r="275" spans="3:13" x14ac:dyDescent="0.25">
      <c r="C275" s="7"/>
      <c r="D275" s="9"/>
      <c r="E275" s="9"/>
      <c r="F275" s="9"/>
      <c r="G275" s="9"/>
      <c r="I275"/>
      <c r="J275" s="9"/>
      <c r="M275" s="1"/>
    </row>
    <row r="276" spans="3:13" x14ac:dyDescent="0.25">
      <c r="C276" s="7"/>
      <c r="D276" s="9"/>
      <c r="E276" s="9"/>
      <c r="F276" s="9"/>
      <c r="G276" s="9"/>
      <c r="I276"/>
      <c r="J276" s="9"/>
      <c r="M276" s="1"/>
    </row>
    <row r="277" spans="3:13" x14ac:dyDescent="0.25">
      <c r="C277" s="7"/>
      <c r="D277" s="9"/>
      <c r="E277" s="9"/>
      <c r="F277" s="9"/>
      <c r="G277" s="9"/>
      <c r="I277"/>
      <c r="J277" s="9"/>
      <c r="M277" s="1"/>
    </row>
    <row r="278" spans="3:13" x14ac:dyDescent="0.25">
      <c r="C278" s="7"/>
      <c r="D278" s="9"/>
      <c r="E278" s="9"/>
      <c r="F278" s="9"/>
      <c r="G278" s="9"/>
      <c r="I278"/>
      <c r="J278" s="9"/>
      <c r="M278" s="1"/>
    </row>
    <row r="279" spans="3:13" x14ac:dyDescent="0.25">
      <c r="C279" s="7"/>
      <c r="D279" s="9"/>
      <c r="E279" s="9"/>
      <c r="F279" s="9"/>
      <c r="G279" s="9"/>
      <c r="I279"/>
      <c r="J279" s="9"/>
      <c r="M279" s="1"/>
    </row>
    <row r="280" spans="3:13" x14ac:dyDescent="0.25">
      <c r="C280" s="7"/>
      <c r="D280" s="9"/>
      <c r="E280" s="9"/>
      <c r="F280" s="9"/>
      <c r="G280" s="9"/>
      <c r="I280"/>
      <c r="J280" s="9"/>
      <c r="M280" s="1"/>
    </row>
    <row r="281" spans="3:13" x14ac:dyDescent="0.25">
      <c r="C281" s="7"/>
      <c r="D281" s="9"/>
      <c r="E281" s="9"/>
      <c r="F281" s="9"/>
      <c r="G281" s="9"/>
      <c r="I281"/>
      <c r="J281" s="9"/>
      <c r="M281" s="1"/>
    </row>
    <row r="282" spans="3:13" x14ac:dyDescent="0.25">
      <c r="C282" s="7"/>
      <c r="D282" s="9"/>
      <c r="E282" s="9"/>
      <c r="F282" s="9"/>
      <c r="G282" s="9"/>
      <c r="I282"/>
      <c r="J282" s="9"/>
      <c r="M282" s="1"/>
    </row>
    <row r="283" spans="3:13" x14ac:dyDescent="0.25">
      <c r="C283" s="7"/>
      <c r="D283" s="9"/>
      <c r="E283" s="9"/>
      <c r="F283" s="9"/>
      <c r="G283" s="9"/>
      <c r="I283"/>
      <c r="J283" s="9"/>
      <c r="M283" s="1"/>
    </row>
    <row r="284" spans="3:13" x14ac:dyDescent="0.25">
      <c r="C284" s="7"/>
      <c r="D284" s="9"/>
      <c r="E284" s="9"/>
      <c r="F284" s="9"/>
      <c r="G284" s="9"/>
      <c r="I284"/>
      <c r="J284" s="9"/>
      <c r="M284" s="1"/>
    </row>
    <row r="285" spans="3:13" x14ac:dyDescent="0.25">
      <c r="C285" s="7"/>
      <c r="D285" s="9"/>
      <c r="E285" s="9"/>
      <c r="F285" s="9"/>
      <c r="G285" s="9"/>
      <c r="I285"/>
      <c r="J285" s="9"/>
      <c r="M285" s="1"/>
    </row>
    <row r="286" spans="3:13" x14ac:dyDescent="0.25">
      <c r="C286" s="7"/>
      <c r="D286" s="9"/>
      <c r="E286" s="9"/>
      <c r="F286" s="9"/>
      <c r="G286" s="9"/>
      <c r="I286"/>
      <c r="J286" s="9"/>
      <c r="M286" s="1"/>
    </row>
    <row r="287" spans="3:13" x14ac:dyDescent="0.25">
      <c r="C287" s="7"/>
      <c r="D287" s="9"/>
      <c r="E287" s="9"/>
      <c r="F287" s="9"/>
      <c r="G287" s="9"/>
      <c r="I287"/>
      <c r="J287" s="9"/>
      <c r="M287" s="1"/>
    </row>
    <row r="288" spans="3:13" x14ac:dyDescent="0.25">
      <c r="C288" s="7"/>
      <c r="D288" s="9"/>
      <c r="E288" s="9"/>
      <c r="F288" s="9"/>
      <c r="G288" s="9"/>
      <c r="I288"/>
      <c r="J288" s="9"/>
      <c r="M288" s="1"/>
    </row>
    <row r="289" spans="3:13" x14ac:dyDescent="0.25">
      <c r="C289" s="7"/>
      <c r="D289" s="9"/>
      <c r="E289" s="9"/>
      <c r="F289" s="9"/>
      <c r="G289" s="9"/>
      <c r="I289"/>
      <c r="J289" s="9"/>
      <c r="M289" s="1"/>
    </row>
    <row r="290" spans="3:13" x14ac:dyDescent="0.25">
      <c r="C290" s="7"/>
      <c r="D290" s="9"/>
      <c r="E290" s="9"/>
      <c r="F290" s="9"/>
      <c r="G290" s="9"/>
      <c r="I290"/>
      <c r="J290" s="9"/>
      <c r="M290" s="1"/>
    </row>
    <row r="291" spans="3:13" x14ac:dyDescent="0.25">
      <c r="C291" s="7"/>
      <c r="D291" s="9"/>
      <c r="E291" s="9"/>
      <c r="F291" s="9"/>
      <c r="G291" s="9"/>
      <c r="I291"/>
      <c r="J291" s="9"/>
      <c r="M291" s="1"/>
    </row>
    <row r="292" spans="3:13" x14ac:dyDescent="0.25">
      <c r="C292" s="7"/>
      <c r="D292" s="9"/>
      <c r="E292" s="9"/>
      <c r="F292" s="9"/>
      <c r="G292" s="9"/>
      <c r="I292"/>
      <c r="J292" s="9"/>
      <c r="M292" s="1"/>
    </row>
    <row r="293" spans="3:13" x14ac:dyDescent="0.25">
      <c r="C293" s="7"/>
      <c r="D293" s="9"/>
      <c r="E293" s="9"/>
      <c r="F293" s="9"/>
      <c r="G293" s="9"/>
      <c r="I293"/>
      <c r="J293" s="9"/>
      <c r="M293" s="1"/>
    </row>
    <row r="294" spans="3:13" x14ac:dyDescent="0.25">
      <c r="C294" s="7"/>
      <c r="D294" s="9"/>
      <c r="E294" s="9"/>
      <c r="F294" s="9"/>
      <c r="G294" s="9"/>
      <c r="I294"/>
      <c r="J294" s="9"/>
      <c r="M294" s="1"/>
    </row>
    <row r="295" spans="3:13" x14ac:dyDescent="0.25">
      <c r="C295" s="7"/>
      <c r="D295" s="9"/>
      <c r="E295" s="9"/>
      <c r="F295" s="9"/>
      <c r="G295" s="9"/>
      <c r="I295"/>
      <c r="J295" s="9"/>
      <c r="M295" s="1"/>
    </row>
    <row r="296" spans="3:13" x14ac:dyDescent="0.25">
      <c r="C296" s="7"/>
      <c r="D296" s="9"/>
      <c r="E296" s="9"/>
      <c r="F296" s="9"/>
      <c r="G296" s="9"/>
      <c r="I296"/>
      <c r="J296" s="9"/>
      <c r="M296" s="1"/>
    </row>
    <row r="297" spans="3:13" x14ac:dyDescent="0.25">
      <c r="C297" s="7"/>
      <c r="D297" s="9"/>
      <c r="E297" s="9"/>
      <c r="F297" s="9"/>
      <c r="G297" s="9"/>
      <c r="I297"/>
      <c r="J297" s="9"/>
      <c r="M297" s="1"/>
    </row>
    <row r="298" spans="3:13" x14ac:dyDescent="0.25">
      <c r="C298" s="7"/>
      <c r="D298" s="9"/>
      <c r="E298" s="9"/>
      <c r="F298" s="9"/>
      <c r="G298" s="9"/>
      <c r="I298"/>
      <c r="J298" s="9"/>
      <c r="M298" s="1"/>
    </row>
    <row r="299" spans="3:13" x14ac:dyDescent="0.25">
      <c r="C299" s="7"/>
      <c r="D299" s="9"/>
      <c r="E299" s="9"/>
      <c r="F299" s="9"/>
      <c r="G299" s="9"/>
      <c r="I299"/>
      <c r="J299" s="9"/>
      <c r="M299" s="1"/>
    </row>
    <row r="300" spans="3:13" x14ac:dyDescent="0.25">
      <c r="C300" s="7"/>
      <c r="D300" s="9"/>
      <c r="E300" s="9"/>
      <c r="F300" s="9"/>
      <c r="G300" s="9"/>
      <c r="I300"/>
      <c r="J300" s="9"/>
      <c r="M300" s="1"/>
    </row>
    <row r="301" spans="3:13" x14ac:dyDescent="0.25">
      <c r="C301" s="7"/>
      <c r="D301" s="9"/>
      <c r="E301" s="9"/>
      <c r="F301" s="9"/>
      <c r="G301" s="9"/>
      <c r="I301"/>
      <c r="J301" s="9"/>
      <c r="M301" s="1"/>
    </row>
    <row r="302" spans="3:13" x14ac:dyDescent="0.25">
      <c r="C302" s="7"/>
      <c r="D302" s="9"/>
      <c r="E302" s="9"/>
      <c r="F302" s="9"/>
      <c r="G302" s="9"/>
      <c r="I302"/>
      <c r="J302" s="9"/>
      <c r="M302" s="1"/>
    </row>
    <row r="303" spans="3:13" x14ac:dyDescent="0.25">
      <c r="C303" s="7"/>
      <c r="D303" s="9"/>
      <c r="E303" s="9"/>
      <c r="F303" s="9"/>
      <c r="G303" s="9"/>
      <c r="I303"/>
      <c r="J303" s="9"/>
      <c r="M303" s="1"/>
    </row>
    <row r="304" spans="3:13" x14ac:dyDescent="0.25">
      <c r="C304" s="7"/>
      <c r="D304" s="9"/>
      <c r="E304" s="9"/>
      <c r="F304" s="9"/>
      <c r="G304" s="9"/>
      <c r="I304"/>
      <c r="J304" s="9"/>
      <c r="M304" s="1"/>
    </row>
    <row r="305" spans="3:13" x14ac:dyDescent="0.25">
      <c r="C305" s="7"/>
      <c r="D305" s="9"/>
      <c r="E305" s="9"/>
      <c r="F305" s="9"/>
      <c r="G305" s="9"/>
      <c r="I305"/>
      <c r="J305" s="9"/>
      <c r="M305" s="1"/>
    </row>
    <row r="306" spans="3:13" x14ac:dyDescent="0.25">
      <c r="C306" s="7"/>
      <c r="D306" s="9"/>
      <c r="E306" s="9"/>
      <c r="F306" s="9"/>
      <c r="G306" s="9"/>
      <c r="I306"/>
      <c r="J306" s="9"/>
      <c r="M306" s="1"/>
    </row>
    <row r="307" spans="3:13" x14ac:dyDescent="0.25">
      <c r="C307" s="7"/>
      <c r="D307" s="9"/>
      <c r="E307" s="9"/>
      <c r="F307" s="9"/>
      <c r="G307" s="9"/>
      <c r="I307"/>
      <c r="J307" s="9"/>
      <c r="M307" s="1"/>
    </row>
    <row r="308" spans="3:13" x14ac:dyDescent="0.25">
      <c r="C308" s="7"/>
      <c r="D308" s="9"/>
      <c r="E308" s="9"/>
      <c r="F308" s="9"/>
      <c r="G308" s="9"/>
      <c r="I308"/>
      <c r="J308" s="9"/>
      <c r="M308" s="1"/>
    </row>
    <row r="309" spans="3:13" x14ac:dyDescent="0.25">
      <c r="C309" s="7"/>
      <c r="D309" s="9"/>
      <c r="E309" s="9"/>
      <c r="F309" s="9"/>
      <c r="G309" s="9"/>
      <c r="I309"/>
      <c r="J309" s="9"/>
      <c r="M309" s="1"/>
    </row>
    <row r="310" spans="3:13" x14ac:dyDescent="0.25">
      <c r="C310" s="7"/>
      <c r="D310" s="9"/>
      <c r="E310" s="9"/>
      <c r="F310" s="9"/>
      <c r="G310" s="9"/>
      <c r="I310"/>
      <c r="J310" s="9"/>
      <c r="M310" s="1"/>
    </row>
    <row r="311" spans="3:13" x14ac:dyDescent="0.25">
      <c r="C311" s="7"/>
      <c r="D311" s="9"/>
      <c r="E311" s="9"/>
      <c r="F311" s="9"/>
      <c r="G311" s="9"/>
      <c r="I311"/>
      <c r="J311" s="9"/>
      <c r="M311" s="1"/>
    </row>
    <row r="312" spans="3:13" x14ac:dyDescent="0.25">
      <c r="C312" s="7"/>
      <c r="D312" s="9"/>
      <c r="E312" s="9"/>
      <c r="F312" s="9"/>
      <c r="G312" s="9"/>
      <c r="I312"/>
      <c r="J312" s="9"/>
      <c r="M312" s="1"/>
    </row>
    <row r="313" spans="3:13" x14ac:dyDescent="0.25">
      <c r="C313" s="7"/>
      <c r="D313" s="9"/>
      <c r="E313" s="9"/>
      <c r="F313" s="9"/>
      <c r="G313" s="9"/>
      <c r="I313"/>
      <c r="J313" s="9"/>
      <c r="M313" s="1"/>
    </row>
    <row r="314" spans="3:13" x14ac:dyDescent="0.25">
      <c r="C314" s="7"/>
      <c r="D314" s="9"/>
      <c r="E314" s="9"/>
      <c r="F314" s="9"/>
      <c r="G314" s="9"/>
      <c r="I314"/>
      <c r="J314" s="9"/>
      <c r="M314" s="1"/>
    </row>
    <row r="315" spans="3:13" x14ac:dyDescent="0.25">
      <c r="C315" s="7"/>
      <c r="D315" s="9"/>
      <c r="E315" s="9"/>
      <c r="F315" s="9"/>
      <c r="G315" s="9"/>
      <c r="I315"/>
      <c r="J315" s="9"/>
      <c r="M315" s="1"/>
    </row>
    <row r="316" spans="3:13" x14ac:dyDescent="0.25">
      <c r="C316" s="7"/>
      <c r="D316" s="9"/>
      <c r="E316" s="9"/>
      <c r="F316" s="9"/>
      <c r="G316" s="9"/>
      <c r="I316"/>
      <c r="J316" s="9"/>
      <c r="M316" s="1"/>
    </row>
    <row r="317" spans="3:13" x14ac:dyDescent="0.25">
      <c r="C317" s="7"/>
      <c r="D317" s="9"/>
      <c r="E317" s="9"/>
      <c r="F317" s="9"/>
      <c r="G317" s="9"/>
      <c r="I317"/>
      <c r="J317" s="9"/>
      <c r="M317" s="1"/>
    </row>
    <row r="318" spans="3:13" x14ac:dyDescent="0.25">
      <c r="C318" s="7"/>
      <c r="D318" s="9"/>
      <c r="E318" s="9"/>
      <c r="F318" s="9"/>
      <c r="G318" s="9"/>
      <c r="I318"/>
      <c r="J318" s="9"/>
      <c r="M318" s="1"/>
    </row>
    <row r="319" spans="3:13" x14ac:dyDescent="0.25">
      <c r="C319" s="7"/>
      <c r="D319" s="9"/>
      <c r="E319" s="9"/>
      <c r="F319" s="9"/>
      <c r="G319" s="9"/>
      <c r="I319"/>
      <c r="J319" s="9"/>
      <c r="M319" s="1"/>
    </row>
    <row r="320" spans="3:13" x14ac:dyDescent="0.25">
      <c r="C320" s="7"/>
      <c r="D320" s="9"/>
      <c r="E320" s="9"/>
      <c r="F320" s="9"/>
      <c r="G320" s="9"/>
      <c r="I320"/>
      <c r="J320" s="9"/>
      <c r="M320" s="1"/>
    </row>
    <row r="321" spans="3:13" x14ac:dyDescent="0.25">
      <c r="C321" s="7"/>
      <c r="D321" s="9"/>
      <c r="E321" s="9"/>
      <c r="F321" s="9"/>
      <c r="G321" s="9"/>
      <c r="I321"/>
      <c r="J321" s="9"/>
      <c r="M321" s="1"/>
    </row>
    <row r="322" spans="3:13" x14ac:dyDescent="0.25">
      <c r="C322" s="7"/>
      <c r="D322" s="9"/>
      <c r="E322" s="9"/>
      <c r="F322" s="9"/>
      <c r="G322" s="9"/>
      <c r="I322"/>
      <c r="J322" s="9"/>
      <c r="M322" s="1"/>
    </row>
    <row r="323" spans="3:13" x14ac:dyDescent="0.25">
      <c r="C323" s="7"/>
      <c r="D323" s="9"/>
      <c r="E323" s="9"/>
      <c r="F323" s="9"/>
      <c r="G323" s="9"/>
      <c r="I323"/>
      <c r="J323" s="9"/>
      <c r="M323" s="1"/>
    </row>
    <row r="324" spans="3:13" x14ac:dyDescent="0.25">
      <c r="C324" s="7"/>
      <c r="D324" s="9"/>
      <c r="E324" s="9"/>
      <c r="F324" s="9"/>
      <c r="G324" s="9"/>
      <c r="I324"/>
      <c r="J324" s="9"/>
      <c r="M324" s="1"/>
    </row>
    <row r="325" spans="3:13" x14ac:dyDescent="0.25">
      <c r="C325" s="7"/>
      <c r="D325" s="9"/>
      <c r="E325" s="9"/>
      <c r="F325" s="9"/>
      <c r="G325" s="9"/>
      <c r="I325"/>
      <c r="J325" s="9"/>
      <c r="M325" s="1"/>
    </row>
    <row r="326" spans="3:13" x14ac:dyDescent="0.25">
      <c r="C326" s="7"/>
      <c r="D326" s="9"/>
      <c r="E326" s="9"/>
      <c r="F326" s="9"/>
      <c r="G326" s="9"/>
      <c r="I326"/>
      <c r="J326" s="9"/>
      <c r="M326" s="1"/>
    </row>
    <row r="327" spans="3:13" x14ac:dyDescent="0.25">
      <c r="C327" s="7"/>
      <c r="D327" s="9"/>
      <c r="E327" s="9"/>
      <c r="F327" s="9"/>
      <c r="G327" s="9"/>
      <c r="I327"/>
      <c r="J327" s="9"/>
      <c r="M327" s="1"/>
    </row>
    <row r="328" spans="3:13" x14ac:dyDescent="0.25">
      <c r="C328" s="7"/>
      <c r="D328" s="9"/>
      <c r="E328" s="9"/>
      <c r="F328" s="9"/>
      <c r="G328" s="9"/>
      <c r="I328"/>
      <c r="J328" s="9"/>
      <c r="M328" s="1"/>
    </row>
    <row r="329" spans="3:13" x14ac:dyDescent="0.25">
      <c r="C329" s="7"/>
      <c r="D329" s="9"/>
      <c r="E329" s="9"/>
      <c r="F329" s="9"/>
      <c r="G329" s="9"/>
      <c r="I329"/>
      <c r="J329" s="9"/>
      <c r="M329" s="1"/>
    </row>
    <row r="330" spans="3:13" x14ac:dyDescent="0.25">
      <c r="C330" s="7"/>
      <c r="D330" s="9"/>
      <c r="E330" s="9"/>
      <c r="F330" s="9"/>
      <c r="G330" s="9"/>
      <c r="I330"/>
      <c r="J330" s="9"/>
      <c r="M330" s="1"/>
    </row>
    <row r="331" spans="3:13" x14ac:dyDescent="0.25">
      <c r="C331" s="7"/>
      <c r="D331" s="9"/>
      <c r="E331" s="9"/>
      <c r="F331" s="9"/>
      <c r="G331" s="9"/>
      <c r="I331"/>
      <c r="J331" s="9"/>
      <c r="M331" s="1"/>
    </row>
    <row r="332" spans="3:13" x14ac:dyDescent="0.25">
      <c r="C332" s="7"/>
      <c r="D332" s="9"/>
      <c r="E332" s="9"/>
      <c r="F332" s="9"/>
      <c r="G332" s="9"/>
      <c r="I332"/>
      <c r="J332" s="9"/>
      <c r="M332" s="1"/>
    </row>
    <row r="333" spans="3:13" x14ac:dyDescent="0.25">
      <c r="C333" s="7"/>
      <c r="D333" s="9"/>
      <c r="E333" s="9"/>
      <c r="F333" s="9"/>
      <c r="G333" s="9"/>
      <c r="I333"/>
      <c r="J333" s="9"/>
      <c r="M333" s="1"/>
    </row>
    <row r="334" spans="3:13" x14ac:dyDescent="0.25">
      <c r="C334" s="7"/>
      <c r="D334" s="9"/>
      <c r="E334" s="9"/>
      <c r="F334" s="9"/>
      <c r="G334" s="9"/>
      <c r="I334"/>
      <c r="J334" s="9"/>
      <c r="M334" s="1"/>
    </row>
    <row r="335" spans="3:13" x14ac:dyDescent="0.25">
      <c r="C335" s="7"/>
      <c r="D335" s="9"/>
      <c r="E335" s="9"/>
      <c r="F335" s="9"/>
      <c r="G335" s="9"/>
      <c r="I335"/>
      <c r="J335" s="9"/>
      <c r="M335" s="1"/>
    </row>
    <row r="336" spans="3:13" x14ac:dyDescent="0.25">
      <c r="C336" s="7"/>
      <c r="D336" s="9"/>
      <c r="E336" s="9"/>
      <c r="F336" s="9"/>
      <c r="G336" s="9"/>
      <c r="I336"/>
      <c r="J336" s="9"/>
      <c r="M336" s="1"/>
    </row>
    <row r="337" spans="3:13" x14ac:dyDescent="0.25">
      <c r="C337" s="7"/>
      <c r="D337" s="9"/>
      <c r="E337" s="9"/>
      <c r="F337" s="9"/>
      <c r="G337" s="9"/>
      <c r="I337"/>
      <c r="J337" s="9"/>
      <c r="M337" s="1"/>
    </row>
    <row r="338" spans="3:13" x14ac:dyDescent="0.25">
      <c r="C338" s="7"/>
      <c r="D338" s="9"/>
      <c r="E338" s="9"/>
      <c r="F338" s="9"/>
      <c r="G338" s="9"/>
      <c r="I338"/>
      <c r="J338" s="9"/>
      <c r="M338" s="1"/>
    </row>
    <row r="339" spans="3:13" x14ac:dyDescent="0.25">
      <c r="C339" s="7"/>
      <c r="D339" s="9"/>
      <c r="E339" s="9"/>
      <c r="F339" s="9"/>
      <c r="G339" s="9"/>
      <c r="I339"/>
      <c r="J339" s="9"/>
      <c r="M339" s="1"/>
    </row>
    <row r="340" spans="3:13" x14ac:dyDescent="0.25">
      <c r="C340" s="7"/>
      <c r="D340" s="9"/>
      <c r="E340" s="9"/>
      <c r="F340" s="9"/>
      <c r="G340" s="9"/>
      <c r="I340"/>
      <c r="J340" s="9"/>
      <c r="M340" s="1"/>
    </row>
    <row r="341" spans="3:13" x14ac:dyDescent="0.25">
      <c r="C341" s="7"/>
      <c r="D341" s="9"/>
      <c r="E341" s="9"/>
      <c r="F341" s="9"/>
      <c r="G341" s="9"/>
      <c r="I341"/>
      <c r="J341" s="9"/>
      <c r="M341" s="1"/>
    </row>
    <row r="342" spans="3:13" x14ac:dyDescent="0.25">
      <c r="C342" s="7"/>
      <c r="D342" s="9"/>
      <c r="E342" s="9"/>
      <c r="F342" s="9"/>
      <c r="G342" s="9"/>
      <c r="I342"/>
      <c r="J342" s="9"/>
      <c r="M342" s="1"/>
    </row>
    <row r="343" spans="3:13" x14ac:dyDescent="0.25">
      <c r="C343" s="7"/>
      <c r="D343" s="9"/>
      <c r="E343" s="9"/>
      <c r="F343" s="9"/>
      <c r="G343" s="9"/>
      <c r="I343"/>
      <c r="J343" s="9"/>
      <c r="M343" s="1"/>
    </row>
    <row r="344" spans="3:13" x14ac:dyDescent="0.25">
      <c r="C344" s="7"/>
      <c r="D344" s="9"/>
      <c r="E344" s="9"/>
      <c r="F344" s="9"/>
      <c r="G344" s="9"/>
      <c r="I344"/>
      <c r="J344" s="9"/>
      <c r="M344" s="1"/>
    </row>
    <row r="345" spans="3:13" x14ac:dyDescent="0.25">
      <c r="C345" s="7"/>
      <c r="D345" s="9"/>
      <c r="E345" s="9"/>
      <c r="F345" s="9"/>
      <c r="G345" s="9"/>
      <c r="I345"/>
      <c r="J345" s="9"/>
      <c r="M345" s="1"/>
    </row>
    <row r="346" spans="3:13" x14ac:dyDescent="0.25">
      <c r="C346" s="7"/>
      <c r="D346" s="9"/>
      <c r="E346" s="9"/>
      <c r="F346" s="9"/>
      <c r="G346" s="9"/>
      <c r="I346"/>
      <c r="J346" s="9"/>
      <c r="M346" s="1"/>
    </row>
    <row r="347" spans="3:13" x14ac:dyDescent="0.25">
      <c r="C347" s="7"/>
      <c r="D347" s="9"/>
      <c r="E347" s="9"/>
      <c r="F347" s="9"/>
      <c r="G347" s="9"/>
      <c r="I347"/>
      <c r="J347" s="9"/>
      <c r="M347" s="1"/>
    </row>
    <row r="348" spans="3:13" x14ac:dyDescent="0.25">
      <c r="C348" s="7"/>
      <c r="D348" s="9"/>
      <c r="E348" s="9"/>
      <c r="F348" s="9"/>
      <c r="G348" s="9"/>
      <c r="I348"/>
      <c r="J348" s="9"/>
      <c r="M348" s="1"/>
    </row>
    <row r="349" spans="3:13" x14ac:dyDescent="0.25">
      <c r="C349" s="7"/>
      <c r="D349" s="9"/>
      <c r="E349" s="9"/>
      <c r="F349" s="9"/>
      <c r="G349" s="9"/>
      <c r="I349"/>
      <c r="J349" s="9"/>
      <c r="M349" s="1"/>
    </row>
    <row r="350" spans="3:13" x14ac:dyDescent="0.25">
      <c r="C350" s="7"/>
      <c r="D350" s="9"/>
      <c r="E350" s="9"/>
      <c r="F350" s="9"/>
      <c r="G350" s="9"/>
      <c r="I350"/>
      <c r="J350" s="9"/>
      <c r="M350" s="1"/>
    </row>
    <row r="351" spans="3:13" x14ac:dyDescent="0.25">
      <c r="C351" s="7"/>
      <c r="D351" s="9"/>
      <c r="E351" s="9"/>
      <c r="F351" s="9"/>
      <c r="G351" s="9"/>
      <c r="I351"/>
      <c r="J351" s="9"/>
      <c r="M351" s="1"/>
    </row>
    <row r="352" spans="3:13" x14ac:dyDescent="0.25">
      <c r="C352" s="7"/>
      <c r="D352" s="9"/>
      <c r="E352" s="9"/>
      <c r="F352" s="9"/>
      <c r="G352" s="9"/>
      <c r="I352"/>
      <c r="J352" s="9"/>
      <c r="M352" s="1"/>
    </row>
    <row r="353" spans="3:13" x14ac:dyDescent="0.25">
      <c r="C353" s="7"/>
      <c r="D353" s="9"/>
      <c r="E353" s="9"/>
      <c r="F353" s="9"/>
      <c r="G353" s="9"/>
      <c r="I353"/>
      <c r="J353" s="9"/>
      <c r="M353" s="1"/>
    </row>
    <row r="354" spans="3:13" x14ac:dyDescent="0.25">
      <c r="C354" s="7"/>
      <c r="D354" s="9"/>
      <c r="E354" s="9"/>
      <c r="F354" s="9"/>
      <c r="G354" s="9"/>
      <c r="I354"/>
      <c r="J354" s="9"/>
      <c r="M354" s="1"/>
    </row>
    <row r="355" spans="3:13" x14ac:dyDescent="0.25">
      <c r="C355" s="7"/>
      <c r="D355" s="9"/>
      <c r="E355" s="9"/>
      <c r="F355" s="9"/>
      <c r="G355" s="9"/>
      <c r="I355"/>
      <c r="J355" s="9"/>
      <c r="M355" s="1"/>
    </row>
    <row r="356" spans="3:13" x14ac:dyDescent="0.25">
      <c r="C356" s="7"/>
      <c r="D356" s="9"/>
      <c r="E356" s="9"/>
      <c r="F356" s="9"/>
      <c r="G356" s="9"/>
      <c r="I356"/>
      <c r="J356" s="9"/>
      <c r="M356" s="1"/>
    </row>
    <row r="357" spans="3:13" x14ac:dyDescent="0.25">
      <c r="C357" s="7"/>
      <c r="D357" s="9"/>
      <c r="E357" s="9"/>
      <c r="F357" s="9"/>
      <c r="G357" s="9"/>
      <c r="I357"/>
      <c r="J357" s="9"/>
      <c r="M357" s="1"/>
    </row>
    <row r="358" spans="3:13" x14ac:dyDescent="0.25">
      <c r="C358" s="7"/>
      <c r="D358" s="9"/>
      <c r="E358" s="9"/>
      <c r="F358" s="9"/>
      <c r="G358" s="9"/>
      <c r="I358"/>
      <c r="J358" s="9"/>
      <c r="M358" s="1"/>
    </row>
    <row r="359" spans="3:13" x14ac:dyDescent="0.25">
      <c r="C359" s="7"/>
      <c r="D359" s="9"/>
      <c r="E359" s="9"/>
      <c r="F359" s="9"/>
      <c r="G359" s="9"/>
      <c r="I359"/>
      <c r="J359" s="9"/>
      <c r="M359" s="1"/>
    </row>
    <row r="360" spans="3:13" x14ac:dyDescent="0.25">
      <c r="C360" s="7"/>
      <c r="D360" s="9"/>
      <c r="E360" s="9"/>
      <c r="F360" s="9"/>
      <c r="G360" s="9"/>
      <c r="I360"/>
      <c r="J360" s="9"/>
      <c r="M360" s="1"/>
    </row>
    <row r="361" spans="3:13" x14ac:dyDescent="0.25">
      <c r="C361" s="7"/>
      <c r="D361" s="9"/>
      <c r="E361" s="9"/>
      <c r="F361" s="9"/>
      <c r="G361" s="9"/>
      <c r="I361"/>
      <c r="J361" s="9"/>
      <c r="M361" s="1"/>
    </row>
    <row r="362" spans="3:13" x14ac:dyDescent="0.25">
      <c r="C362" s="7"/>
      <c r="D362" s="9"/>
      <c r="E362" s="9"/>
      <c r="F362" s="9"/>
      <c r="G362" s="9"/>
      <c r="I362"/>
      <c r="J362" s="9"/>
      <c r="M362" s="1"/>
    </row>
    <row r="363" spans="3:13" x14ac:dyDescent="0.25">
      <c r="C363" s="7"/>
      <c r="D363" s="9"/>
      <c r="E363" s="9"/>
      <c r="F363" s="9"/>
      <c r="G363" s="9"/>
      <c r="I363"/>
      <c r="J363" s="9"/>
      <c r="M363" s="1"/>
    </row>
    <row r="364" spans="3:13" x14ac:dyDescent="0.25">
      <c r="C364" s="7"/>
      <c r="D364" s="9"/>
      <c r="E364" s="9"/>
      <c r="F364" s="9"/>
      <c r="G364" s="9"/>
      <c r="I364"/>
      <c r="J364" s="9"/>
      <c r="M364" s="1"/>
    </row>
    <row r="365" spans="3:13" x14ac:dyDescent="0.25">
      <c r="C365" s="7"/>
      <c r="D365" s="9"/>
      <c r="E365" s="9"/>
      <c r="F365" s="9"/>
      <c r="G365" s="9"/>
      <c r="I365"/>
      <c r="J365" s="9"/>
      <c r="M365" s="1"/>
    </row>
    <row r="366" spans="3:13" x14ac:dyDescent="0.25">
      <c r="C366" s="7"/>
      <c r="D366" s="9"/>
      <c r="E366" s="9"/>
      <c r="F366" s="9"/>
      <c r="G366" s="9"/>
      <c r="I366"/>
      <c r="J366" s="9"/>
      <c r="M366" s="1"/>
    </row>
    <row r="367" spans="3:13" x14ac:dyDescent="0.25">
      <c r="C367" s="7"/>
      <c r="D367" s="9"/>
      <c r="E367" s="9"/>
      <c r="F367" s="9"/>
      <c r="G367" s="9"/>
      <c r="I367"/>
      <c r="J367" s="9"/>
      <c r="M367" s="1"/>
    </row>
    <row r="368" spans="3:13" x14ac:dyDescent="0.25">
      <c r="C368" s="7"/>
      <c r="D368" s="9"/>
      <c r="E368" s="9"/>
      <c r="F368" s="9"/>
      <c r="G368" s="9"/>
      <c r="I368"/>
      <c r="J368" s="9"/>
      <c r="M368" s="1"/>
    </row>
    <row r="369" spans="3:13" x14ac:dyDescent="0.25">
      <c r="C369" s="7"/>
      <c r="D369" s="9"/>
      <c r="E369" s="9"/>
      <c r="F369" s="9"/>
      <c r="G369" s="9"/>
      <c r="I369"/>
      <c r="J369" s="9"/>
      <c r="M369" s="1"/>
    </row>
    <row r="370" spans="3:13" x14ac:dyDescent="0.25">
      <c r="C370" s="7"/>
      <c r="D370" s="9"/>
      <c r="E370" s="9"/>
      <c r="F370" s="9"/>
      <c r="G370" s="9"/>
      <c r="I370"/>
      <c r="J370" s="9"/>
      <c r="M370" s="1"/>
    </row>
    <row r="371" spans="3:13" x14ac:dyDescent="0.25">
      <c r="C371" s="7"/>
      <c r="D371" s="9"/>
      <c r="E371" s="9"/>
      <c r="F371" s="9"/>
      <c r="G371" s="9"/>
      <c r="I371"/>
      <c r="J371" s="9"/>
      <c r="M371" s="1"/>
    </row>
    <row r="372" spans="3:13" x14ac:dyDescent="0.25">
      <c r="C372" s="7"/>
      <c r="D372" s="9"/>
      <c r="E372" s="9"/>
      <c r="F372" s="9"/>
      <c r="G372" s="9"/>
      <c r="I372"/>
      <c r="J372" s="9"/>
      <c r="M372" s="1"/>
    </row>
    <row r="373" spans="3:13" x14ac:dyDescent="0.25">
      <c r="C373" s="7"/>
      <c r="D373" s="9"/>
      <c r="E373" s="9"/>
      <c r="F373" s="9"/>
      <c r="G373" s="9"/>
      <c r="I373"/>
      <c r="J373" s="9"/>
      <c r="M373" s="1"/>
    </row>
    <row r="374" spans="3:13" x14ac:dyDescent="0.25">
      <c r="C374" s="7"/>
      <c r="D374" s="9"/>
      <c r="E374" s="9"/>
      <c r="F374" s="9"/>
      <c r="G374" s="9"/>
      <c r="I374"/>
      <c r="J374" s="9"/>
      <c r="M374" s="1"/>
    </row>
    <row r="375" spans="3:13" x14ac:dyDescent="0.25">
      <c r="C375" s="7"/>
      <c r="D375" s="9"/>
      <c r="E375" s="9"/>
      <c r="F375" s="9"/>
      <c r="G375" s="9"/>
      <c r="I375"/>
      <c r="J375" s="9"/>
      <c r="M375" s="1"/>
    </row>
    <row r="376" spans="3:13" x14ac:dyDescent="0.25">
      <c r="C376" s="7"/>
      <c r="D376" s="9"/>
      <c r="E376" s="9"/>
      <c r="F376" s="9"/>
      <c r="G376" s="9"/>
      <c r="I376"/>
      <c r="J376" s="9"/>
      <c r="M376" s="1"/>
    </row>
    <row r="377" spans="3:13" x14ac:dyDescent="0.25">
      <c r="C377" s="7"/>
      <c r="D377" s="9"/>
      <c r="E377" s="9"/>
      <c r="F377" s="9"/>
      <c r="G377" s="9"/>
      <c r="I377"/>
      <c r="J377" s="9"/>
      <c r="M377" s="1"/>
    </row>
    <row r="378" spans="3:13" x14ac:dyDescent="0.25">
      <c r="C378" s="7"/>
      <c r="D378" s="9"/>
      <c r="E378" s="9"/>
      <c r="F378" s="9"/>
      <c r="G378" s="9"/>
      <c r="I378"/>
      <c r="J378" s="9"/>
      <c r="M378" s="1"/>
    </row>
    <row r="379" spans="3:13" x14ac:dyDescent="0.25">
      <c r="C379" s="7"/>
      <c r="D379" s="9"/>
      <c r="E379" s="9"/>
      <c r="F379" s="9"/>
      <c r="G379" s="9"/>
      <c r="I379"/>
      <c r="J379" s="9"/>
      <c r="M379" s="1"/>
    </row>
    <row r="380" spans="3:13" x14ac:dyDescent="0.25">
      <c r="C380" s="7"/>
      <c r="D380" s="9"/>
      <c r="E380" s="9"/>
      <c r="F380" s="9"/>
      <c r="G380" s="9"/>
      <c r="I380"/>
      <c r="J380" s="9"/>
      <c r="M380" s="1"/>
    </row>
    <row r="381" spans="3:13" x14ac:dyDescent="0.25">
      <c r="C381" s="7"/>
      <c r="D381" s="9"/>
      <c r="E381" s="9"/>
      <c r="F381" s="9"/>
      <c r="G381" s="9"/>
      <c r="I381"/>
      <c r="J381" s="9"/>
      <c r="M381" s="1"/>
    </row>
    <row r="382" spans="3:13" x14ac:dyDescent="0.25">
      <c r="C382" s="7"/>
      <c r="D382" s="9"/>
      <c r="E382" s="9"/>
      <c r="F382" s="9"/>
      <c r="G382" s="9"/>
      <c r="I382"/>
      <c r="J382" s="9"/>
      <c r="M382" s="1"/>
    </row>
    <row r="383" spans="3:13" x14ac:dyDescent="0.25">
      <c r="C383" s="7"/>
      <c r="D383" s="9"/>
      <c r="E383" s="9"/>
      <c r="F383" s="9"/>
      <c r="G383" s="9"/>
      <c r="I383"/>
      <c r="J383" s="9"/>
      <c r="M383" s="1"/>
    </row>
    <row r="384" spans="3:13" x14ac:dyDescent="0.25">
      <c r="C384" s="7"/>
      <c r="D384" s="9"/>
      <c r="E384" s="9"/>
      <c r="F384" s="9"/>
      <c r="G384" s="9"/>
      <c r="I384"/>
      <c r="J384" s="9"/>
      <c r="M384" s="1"/>
    </row>
    <row r="385" spans="3:13" x14ac:dyDescent="0.25">
      <c r="C385" s="7"/>
      <c r="D385" s="9"/>
      <c r="E385" s="9"/>
      <c r="F385" s="9"/>
      <c r="G385" s="9"/>
      <c r="I385"/>
      <c r="J385" s="9"/>
      <c r="M385" s="1"/>
    </row>
    <row r="386" spans="3:13" x14ac:dyDescent="0.25">
      <c r="C386" s="7"/>
      <c r="D386" s="9"/>
      <c r="E386" s="9"/>
      <c r="F386" s="9"/>
      <c r="G386" s="9"/>
      <c r="I386"/>
      <c r="J386" s="9"/>
      <c r="M386" s="1"/>
    </row>
    <row r="387" spans="3:13" x14ac:dyDescent="0.25">
      <c r="C387" s="7"/>
      <c r="D387" s="9"/>
      <c r="E387" s="9"/>
      <c r="F387" s="9"/>
      <c r="G387" s="9"/>
      <c r="I387"/>
      <c r="J387" s="9"/>
      <c r="M387" s="1"/>
    </row>
    <row r="388" spans="3:13" x14ac:dyDescent="0.25">
      <c r="C388" s="7"/>
      <c r="D388" s="9"/>
      <c r="E388" s="9"/>
      <c r="F388" s="9"/>
      <c r="G388" s="9"/>
      <c r="I388"/>
      <c r="J388" s="9"/>
      <c r="M388" s="1"/>
    </row>
    <row r="389" spans="3:13" x14ac:dyDescent="0.25">
      <c r="C389" s="7"/>
      <c r="D389" s="9"/>
      <c r="E389" s="9"/>
      <c r="F389" s="9"/>
      <c r="G389" s="9"/>
      <c r="I389"/>
      <c r="J389" s="9"/>
      <c r="M389" s="1"/>
    </row>
    <row r="390" spans="3:13" x14ac:dyDescent="0.25">
      <c r="C390" s="7"/>
      <c r="D390" s="9"/>
      <c r="E390" s="9"/>
      <c r="F390" s="9"/>
      <c r="G390" s="9"/>
      <c r="I390"/>
      <c r="J390" s="9"/>
      <c r="M390" s="1"/>
    </row>
    <row r="391" spans="3:13" x14ac:dyDescent="0.25">
      <c r="C391" s="7"/>
      <c r="D391" s="9"/>
      <c r="E391" s="9"/>
      <c r="F391" s="9"/>
      <c r="G391" s="9"/>
      <c r="I391"/>
      <c r="J391" s="9"/>
      <c r="M391" s="1"/>
    </row>
    <row r="392" spans="3:13" x14ac:dyDescent="0.25">
      <c r="C392" s="7"/>
      <c r="D392" s="9"/>
      <c r="E392" s="9"/>
      <c r="F392" s="9"/>
      <c r="G392" s="9"/>
      <c r="I392"/>
      <c r="J392" s="9"/>
      <c r="M392" s="1"/>
    </row>
    <row r="393" spans="3:13" x14ac:dyDescent="0.25">
      <c r="C393" s="7"/>
      <c r="D393" s="9"/>
      <c r="E393" s="9"/>
      <c r="F393" s="9"/>
      <c r="G393" s="9"/>
      <c r="I393"/>
      <c r="J393" s="9"/>
      <c r="M393" s="1"/>
    </row>
    <row r="394" spans="3:13" x14ac:dyDescent="0.25">
      <c r="C394" s="7"/>
      <c r="D394" s="9"/>
      <c r="E394" s="9"/>
      <c r="F394" s="9"/>
      <c r="G394" s="9"/>
      <c r="I394"/>
      <c r="J394" s="9"/>
      <c r="M394" s="1"/>
    </row>
    <row r="395" spans="3:13" x14ac:dyDescent="0.25">
      <c r="C395" s="7"/>
      <c r="D395" s="9"/>
      <c r="E395" s="9"/>
      <c r="F395" s="9"/>
      <c r="G395" s="9"/>
      <c r="I395"/>
      <c r="J395" s="9"/>
      <c r="M395" s="1"/>
    </row>
    <row r="396" spans="3:13" x14ac:dyDescent="0.25">
      <c r="C396" s="7"/>
      <c r="D396" s="9"/>
      <c r="E396" s="9"/>
      <c r="F396" s="9"/>
      <c r="G396" s="9"/>
      <c r="I396"/>
      <c r="J396" s="9"/>
      <c r="M396" s="1"/>
    </row>
    <row r="397" spans="3:13" x14ac:dyDescent="0.25">
      <c r="C397" s="7"/>
      <c r="D397" s="9"/>
      <c r="E397" s="9"/>
      <c r="F397" s="9"/>
      <c r="G397" s="9"/>
      <c r="I397"/>
      <c r="J397" s="9"/>
      <c r="M397" s="1"/>
    </row>
    <row r="398" spans="3:13" x14ac:dyDescent="0.25">
      <c r="C398" s="7"/>
      <c r="D398" s="9"/>
      <c r="E398" s="9"/>
      <c r="F398" s="9"/>
      <c r="G398" s="9"/>
      <c r="I398"/>
      <c r="J398" s="9"/>
      <c r="M398" s="1"/>
    </row>
    <row r="399" spans="3:13" x14ac:dyDescent="0.25">
      <c r="C399" s="7"/>
      <c r="D399" s="9"/>
      <c r="E399" s="9"/>
      <c r="F399" s="9"/>
      <c r="G399" s="9"/>
      <c r="I399"/>
      <c r="J399" s="9"/>
      <c r="M399" s="1"/>
    </row>
    <row r="400" spans="3:13" x14ac:dyDescent="0.25">
      <c r="C400" s="7"/>
      <c r="D400" s="9"/>
      <c r="E400" s="9"/>
      <c r="F400" s="9"/>
      <c r="G400" s="9"/>
      <c r="I400"/>
      <c r="J400" s="9"/>
      <c r="M400" s="1"/>
    </row>
    <row r="401" spans="3:13" x14ac:dyDescent="0.25">
      <c r="C401" s="7"/>
      <c r="D401" s="9"/>
      <c r="E401" s="9"/>
      <c r="F401" s="9"/>
      <c r="G401" s="9"/>
      <c r="I401"/>
      <c r="J401" s="9"/>
      <c r="M401" s="1"/>
    </row>
    <row r="402" spans="3:13" x14ac:dyDescent="0.25">
      <c r="C402" s="7"/>
      <c r="D402" s="9"/>
      <c r="E402" s="9"/>
      <c r="F402" s="9"/>
      <c r="G402" s="9"/>
      <c r="I402"/>
      <c r="J402" s="9"/>
      <c r="M402" s="1"/>
    </row>
    <row r="403" spans="3:13" x14ac:dyDescent="0.25">
      <c r="C403" s="7"/>
      <c r="D403" s="9"/>
      <c r="E403" s="9"/>
      <c r="F403" s="9"/>
      <c r="G403" s="9"/>
      <c r="I403"/>
      <c r="J403" s="9"/>
      <c r="M403" s="1"/>
    </row>
    <row r="404" spans="3:13" x14ac:dyDescent="0.25">
      <c r="C404" s="7"/>
      <c r="D404" s="9"/>
      <c r="E404" s="9"/>
      <c r="F404" s="9"/>
      <c r="G404" s="9"/>
      <c r="I404"/>
      <c r="J404" s="9"/>
      <c r="M404" s="1"/>
    </row>
    <row r="405" spans="3:13" x14ac:dyDescent="0.25">
      <c r="C405" s="7"/>
      <c r="D405" s="9"/>
      <c r="E405" s="9"/>
      <c r="F405" s="9"/>
      <c r="G405" s="9"/>
      <c r="I405"/>
      <c r="J405" s="9"/>
      <c r="M405" s="1"/>
    </row>
    <row r="406" spans="3:13" x14ac:dyDescent="0.25">
      <c r="C406" s="7"/>
      <c r="D406" s="9"/>
      <c r="E406" s="9"/>
      <c r="F406" s="9"/>
      <c r="G406" s="9"/>
      <c r="I406"/>
      <c r="J406" s="9"/>
      <c r="M406" s="1"/>
    </row>
    <row r="407" spans="3:13" x14ac:dyDescent="0.25">
      <c r="C407" s="7"/>
      <c r="D407" s="9"/>
      <c r="E407" s="9"/>
      <c r="F407" s="9"/>
      <c r="G407" s="9"/>
      <c r="I407"/>
      <c r="J407" s="9"/>
      <c r="M407" s="1"/>
    </row>
    <row r="408" spans="3:13" x14ac:dyDescent="0.25">
      <c r="C408" s="7"/>
      <c r="D408" s="9"/>
      <c r="E408" s="9"/>
      <c r="F408" s="9"/>
      <c r="G408" s="9"/>
      <c r="I408"/>
      <c r="J408" s="9"/>
      <c r="M408" s="1"/>
    </row>
    <row r="409" spans="3:13" x14ac:dyDescent="0.25">
      <c r="C409" s="7"/>
      <c r="D409" s="9"/>
      <c r="E409" s="9"/>
      <c r="F409" s="9"/>
      <c r="G409" s="9"/>
      <c r="I409"/>
      <c r="J409" s="9"/>
      <c r="M409" s="1"/>
    </row>
    <row r="410" spans="3:13" x14ac:dyDescent="0.25">
      <c r="C410" s="7"/>
      <c r="D410" s="9"/>
      <c r="E410" s="9"/>
      <c r="F410" s="9"/>
      <c r="G410" s="9"/>
      <c r="I410"/>
      <c r="J410" s="9"/>
      <c r="M410" s="1"/>
    </row>
    <row r="411" spans="3:13" x14ac:dyDescent="0.25">
      <c r="C411" s="7"/>
      <c r="D411" s="9"/>
      <c r="E411" s="9"/>
      <c r="F411" s="9"/>
      <c r="G411" s="9"/>
      <c r="I411"/>
      <c r="J411" s="9"/>
      <c r="M411" s="1"/>
    </row>
    <row r="412" spans="3:13" x14ac:dyDescent="0.25">
      <c r="C412" s="7"/>
      <c r="D412" s="9"/>
      <c r="E412" s="9"/>
      <c r="F412" s="9"/>
      <c r="G412" s="9"/>
      <c r="I412"/>
      <c r="J412" s="9"/>
      <c r="M412" s="1"/>
    </row>
    <row r="413" spans="3:13" x14ac:dyDescent="0.25">
      <c r="C413" s="7"/>
      <c r="D413" s="9"/>
      <c r="E413" s="9"/>
      <c r="F413" s="9"/>
      <c r="G413" s="9"/>
      <c r="I413"/>
      <c r="J413" s="9"/>
      <c r="M413" s="1"/>
    </row>
    <row r="414" spans="3:13" x14ac:dyDescent="0.25">
      <c r="C414" s="7"/>
      <c r="D414" s="9"/>
      <c r="E414" s="9"/>
      <c r="F414" s="9"/>
      <c r="G414" s="9"/>
      <c r="I414"/>
      <c r="J414" s="9"/>
      <c r="M414" s="1"/>
    </row>
    <row r="415" spans="3:13" x14ac:dyDescent="0.25">
      <c r="C415" s="7"/>
      <c r="D415" s="9"/>
      <c r="E415" s="9"/>
      <c r="F415" s="9"/>
      <c r="G415" s="9"/>
      <c r="I415"/>
      <c r="J415" s="9"/>
      <c r="M415" s="1"/>
    </row>
    <row r="416" spans="3:13" x14ac:dyDescent="0.25">
      <c r="C416" s="7"/>
      <c r="D416" s="9"/>
      <c r="E416" s="9"/>
      <c r="F416" s="9"/>
      <c r="G416" s="9"/>
      <c r="I416"/>
      <c r="J416" s="9"/>
      <c r="M416" s="1"/>
    </row>
    <row r="417" spans="3:13" x14ac:dyDescent="0.25">
      <c r="C417" s="7"/>
      <c r="D417" s="9"/>
      <c r="E417" s="9"/>
      <c r="F417" s="9"/>
      <c r="G417" s="9"/>
      <c r="I417"/>
      <c r="J417" s="9"/>
      <c r="M417" s="1"/>
    </row>
    <row r="418" spans="3:13" x14ac:dyDescent="0.25">
      <c r="C418" s="7"/>
      <c r="D418" s="9"/>
      <c r="E418" s="9"/>
      <c r="F418" s="9"/>
      <c r="G418" s="9"/>
      <c r="I418"/>
      <c r="J418" s="9"/>
      <c r="M418" s="1"/>
    </row>
    <row r="419" spans="3:13" x14ac:dyDescent="0.25">
      <c r="C419" s="7"/>
      <c r="D419" s="9"/>
      <c r="E419" s="9"/>
      <c r="F419" s="9"/>
      <c r="G419" s="9"/>
      <c r="I419"/>
      <c r="J419" s="9"/>
      <c r="M419" s="1"/>
    </row>
    <row r="420" spans="3:13" x14ac:dyDescent="0.25">
      <c r="C420" s="7"/>
      <c r="D420" s="9"/>
      <c r="E420" s="9"/>
      <c r="F420" s="9"/>
      <c r="G420" s="9"/>
      <c r="I420"/>
      <c r="J420" s="9"/>
      <c r="M420" s="1"/>
    </row>
    <row r="421" spans="3:13" x14ac:dyDescent="0.25">
      <c r="C421" s="7"/>
      <c r="D421" s="9"/>
      <c r="E421" s="9"/>
      <c r="F421" s="9"/>
      <c r="G421" s="9"/>
      <c r="I421"/>
      <c r="J421" s="9"/>
      <c r="M421" s="1"/>
    </row>
    <row r="422" spans="3:13" x14ac:dyDescent="0.25">
      <c r="C422" s="7"/>
      <c r="D422" s="9"/>
      <c r="E422" s="9"/>
      <c r="F422" s="9"/>
      <c r="G422" s="9"/>
      <c r="I422"/>
      <c r="J422" s="9"/>
      <c r="M422" s="1"/>
    </row>
    <row r="423" spans="3:13" x14ac:dyDescent="0.25">
      <c r="C423" s="7"/>
      <c r="D423" s="9"/>
      <c r="E423" s="9"/>
      <c r="F423" s="9"/>
      <c r="G423" s="9"/>
      <c r="I423"/>
      <c r="J423" s="9"/>
      <c r="M423" s="1"/>
    </row>
    <row r="424" spans="3:13" x14ac:dyDescent="0.25">
      <c r="C424" s="7"/>
      <c r="D424" s="9"/>
      <c r="E424" s="9"/>
      <c r="F424" s="9"/>
      <c r="G424" s="9"/>
      <c r="I424"/>
      <c r="J424" s="9"/>
      <c r="M424" s="1"/>
    </row>
    <row r="425" spans="3:13" x14ac:dyDescent="0.25">
      <c r="C425" s="7"/>
      <c r="D425" s="9"/>
      <c r="E425" s="9"/>
      <c r="F425" s="9"/>
      <c r="G425" s="9"/>
      <c r="I425"/>
      <c r="J425" s="9"/>
      <c r="M425" s="1"/>
    </row>
    <row r="426" spans="3:13" x14ac:dyDescent="0.25">
      <c r="C426" s="7"/>
      <c r="D426" s="9"/>
      <c r="E426" s="9"/>
      <c r="F426" s="9"/>
      <c r="G426" s="9"/>
      <c r="I426"/>
      <c r="J426" s="9"/>
      <c r="M426" s="1"/>
    </row>
    <row r="427" spans="3:13" x14ac:dyDescent="0.25">
      <c r="C427" s="7"/>
      <c r="D427" s="9"/>
      <c r="E427" s="9"/>
      <c r="F427" s="9"/>
      <c r="G427" s="9"/>
      <c r="I427"/>
      <c r="J427" s="9"/>
      <c r="M427" s="1"/>
    </row>
    <row r="428" spans="3:13" x14ac:dyDescent="0.25">
      <c r="C428" s="7"/>
      <c r="D428" s="9"/>
      <c r="E428" s="9"/>
      <c r="F428" s="9"/>
      <c r="G428" s="9"/>
      <c r="I428"/>
      <c r="J428" s="9"/>
      <c r="M428" s="1"/>
    </row>
    <row r="429" spans="3:13" x14ac:dyDescent="0.25">
      <c r="C429" s="7"/>
      <c r="D429" s="9"/>
      <c r="E429" s="9"/>
      <c r="F429" s="9"/>
      <c r="G429" s="9"/>
      <c r="I429"/>
      <c r="J429" s="9"/>
      <c r="M429" s="1"/>
    </row>
    <row r="430" spans="3:13" x14ac:dyDescent="0.25">
      <c r="C430" s="7"/>
      <c r="D430" s="9"/>
      <c r="E430" s="9"/>
      <c r="F430" s="9"/>
      <c r="G430" s="9"/>
      <c r="I430"/>
      <c r="J430" s="9"/>
      <c r="M430" s="1"/>
    </row>
    <row r="431" spans="3:13" x14ac:dyDescent="0.25">
      <c r="C431" s="7"/>
      <c r="D431" s="9"/>
      <c r="E431" s="9"/>
      <c r="F431" s="9"/>
      <c r="G431" s="9"/>
      <c r="I431"/>
      <c r="J431" s="9"/>
      <c r="M431" s="1"/>
    </row>
    <row r="432" spans="3:13" x14ac:dyDescent="0.25">
      <c r="C432" s="7"/>
      <c r="D432" s="9"/>
      <c r="E432" s="9"/>
      <c r="F432" s="9"/>
      <c r="G432" s="9"/>
      <c r="I432"/>
      <c r="J432" s="9"/>
      <c r="M432" s="1"/>
    </row>
    <row r="433" spans="3:13" x14ac:dyDescent="0.25">
      <c r="C433" s="7"/>
      <c r="D433" s="9"/>
      <c r="E433" s="9"/>
      <c r="F433" s="9"/>
      <c r="G433" s="9"/>
      <c r="I433"/>
      <c r="J433" s="9"/>
      <c r="M433" s="1"/>
    </row>
    <row r="434" spans="3:13" x14ac:dyDescent="0.25">
      <c r="C434" s="7"/>
      <c r="D434" s="9"/>
      <c r="E434" s="9"/>
      <c r="F434" s="9"/>
      <c r="G434" s="9"/>
      <c r="I434"/>
      <c r="J434" s="9"/>
      <c r="M434" s="1"/>
    </row>
    <row r="435" spans="3:13" x14ac:dyDescent="0.25">
      <c r="C435" s="7"/>
      <c r="D435" s="9"/>
      <c r="E435" s="9"/>
      <c r="F435" s="9"/>
      <c r="G435" s="9"/>
      <c r="I435"/>
      <c r="J435" s="9"/>
      <c r="M435" s="1"/>
    </row>
    <row r="436" spans="3:13" x14ac:dyDescent="0.25">
      <c r="C436" s="7"/>
      <c r="D436" s="9"/>
      <c r="E436" s="9"/>
      <c r="F436" s="9"/>
      <c r="G436" s="9"/>
      <c r="I436"/>
      <c r="J436" s="9"/>
      <c r="M436" s="1"/>
    </row>
    <row r="437" spans="3:13" x14ac:dyDescent="0.25">
      <c r="C437" s="7"/>
      <c r="D437" s="9"/>
      <c r="E437" s="9"/>
      <c r="F437" s="9"/>
      <c r="G437" s="9"/>
      <c r="I437"/>
      <c r="J437" s="9"/>
      <c r="M437" s="1"/>
    </row>
    <row r="438" spans="3:13" x14ac:dyDescent="0.25">
      <c r="C438" s="7"/>
      <c r="D438" s="9"/>
      <c r="E438" s="9"/>
      <c r="F438" s="9"/>
      <c r="G438" s="9"/>
      <c r="I438"/>
      <c r="J438" s="9"/>
      <c r="M438" s="1"/>
    </row>
    <row r="439" spans="3:13" x14ac:dyDescent="0.25">
      <c r="C439" s="7"/>
      <c r="D439" s="9"/>
      <c r="E439" s="9"/>
      <c r="F439" s="9"/>
      <c r="G439" s="9"/>
      <c r="I439"/>
      <c r="J439" s="9"/>
    </row>
    <row r="440" spans="3:13" x14ac:dyDescent="0.25">
      <c r="C440" s="7"/>
      <c r="D440" s="9"/>
      <c r="E440" s="9"/>
      <c r="F440" s="9"/>
      <c r="G440" s="9"/>
      <c r="I440"/>
      <c r="J440" s="9"/>
    </row>
    <row r="441" spans="3:13" x14ac:dyDescent="0.25">
      <c r="C441" s="7"/>
      <c r="D441" s="9"/>
      <c r="E441" s="9"/>
      <c r="F441" s="9"/>
      <c r="G441" s="9"/>
      <c r="I441"/>
      <c r="J441" s="9"/>
    </row>
    <row r="442" spans="3:13" x14ac:dyDescent="0.25">
      <c r="C442" s="7"/>
      <c r="D442" s="9"/>
      <c r="E442" s="9"/>
      <c r="F442" s="9"/>
      <c r="G442" s="9"/>
      <c r="I442"/>
      <c r="J442" s="9"/>
    </row>
    <row r="443" spans="3:13" x14ac:dyDescent="0.25">
      <c r="C443" s="7"/>
      <c r="D443" s="9"/>
      <c r="E443" s="9"/>
      <c r="F443" s="9"/>
      <c r="G443" s="9"/>
      <c r="I443"/>
      <c r="J443" s="9"/>
    </row>
    <row r="444" spans="3:13" x14ac:dyDescent="0.25">
      <c r="C444" s="7"/>
      <c r="D444" s="9"/>
      <c r="E444" s="9"/>
      <c r="F444" s="9"/>
      <c r="G444" s="9"/>
      <c r="I444"/>
      <c r="J444" s="9"/>
    </row>
    <row r="445" spans="3:13" x14ac:dyDescent="0.25">
      <c r="C445" s="7"/>
      <c r="D445" s="9"/>
      <c r="E445" s="9"/>
      <c r="F445" s="9"/>
      <c r="G445" s="9"/>
      <c r="I445"/>
      <c r="J445" s="9"/>
    </row>
    <row r="446" spans="3:13" x14ac:dyDescent="0.25">
      <c r="C446" s="7"/>
      <c r="D446" s="9"/>
      <c r="E446" s="9"/>
      <c r="F446" s="9"/>
      <c r="G446" s="9"/>
      <c r="I446"/>
      <c r="J446" s="9"/>
    </row>
    <row r="447" spans="3:13" x14ac:dyDescent="0.25">
      <c r="C447" s="7"/>
      <c r="D447" s="9"/>
      <c r="E447" s="9"/>
      <c r="F447" s="9"/>
      <c r="G447" s="9"/>
      <c r="I447"/>
      <c r="J447" s="9"/>
    </row>
    <row r="448" spans="3:13" x14ac:dyDescent="0.25">
      <c r="C448" s="7"/>
      <c r="D448" s="9"/>
      <c r="E448" s="9"/>
      <c r="F448" s="9"/>
      <c r="G448" s="9"/>
      <c r="I448"/>
      <c r="J448" s="9"/>
    </row>
    <row r="449" spans="3:10" x14ac:dyDescent="0.25">
      <c r="C449" s="7"/>
      <c r="D449" s="9"/>
      <c r="E449" s="9"/>
      <c r="F449" s="9"/>
      <c r="G449" s="9"/>
      <c r="I449"/>
      <c r="J449" s="9"/>
    </row>
    <row r="450" spans="3:10" x14ac:dyDescent="0.25">
      <c r="C450" s="7"/>
      <c r="D450" s="9"/>
      <c r="E450" s="9"/>
      <c r="F450" s="9"/>
      <c r="G450" s="9"/>
      <c r="I450"/>
      <c r="J450" s="9"/>
    </row>
    <row r="451" spans="3:10" x14ac:dyDescent="0.25">
      <c r="C451" s="7"/>
      <c r="D451" s="9"/>
      <c r="E451" s="9"/>
      <c r="F451" s="9"/>
      <c r="G451" s="9"/>
      <c r="I451"/>
      <c r="J451" s="9"/>
    </row>
    <row r="452" spans="3:10" x14ac:dyDescent="0.25">
      <c r="C452" s="7"/>
      <c r="D452" s="9"/>
      <c r="E452" s="9"/>
      <c r="F452" s="9"/>
      <c r="G452" s="9"/>
      <c r="I452"/>
      <c r="J452" s="9"/>
    </row>
    <row r="453" spans="3:10" x14ac:dyDescent="0.25">
      <c r="C453" s="7"/>
      <c r="D453" s="9"/>
      <c r="E453" s="9"/>
      <c r="F453" s="9"/>
      <c r="G453" s="9"/>
      <c r="I453"/>
      <c r="J453" s="9"/>
    </row>
    <row r="454" spans="3:10" x14ac:dyDescent="0.25">
      <c r="C454" s="7"/>
      <c r="D454" s="9"/>
      <c r="E454" s="9"/>
      <c r="F454" s="9"/>
      <c r="G454" s="9"/>
      <c r="I454"/>
      <c r="J454" s="9"/>
    </row>
    <row r="455" spans="3:10" x14ac:dyDescent="0.25">
      <c r="C455" s="7"/>
      <c r="D455" s="9"/>
      <c r="E455" s="9"/>
      <c r="F455" s="9"/>
      <c r="G455" s="9"/>
      <c r="I455"/>
      <c r="J455" s="9"/>
    </row>
    <row r="456" spans="3:10" x14ac:dyDescent="0.25">
      <c r="C456" s="7"/>
      <c r="D456" s="9"/>
      <c r="E456" s="9"/>
      <c r="F456" s="9"/>
      <c r="G456" s="9"/>
      <c r="I456"/>
      <c r="J456" s="9"/>
    </row>
    <row r="457" spans="3:10" x14ac:dyDescent="0.25">
      <c r="C457" s="7"/>
      <c r="D457" s="9"/>
      <c r="E457" s="9"/>
      <c r="F457" s="9"/>
      <c r="G457" s="9"/>
      <c r="I457"/>
      <c r="J457" s="9"/>
    </row>
    <row r="458" spans="3:10" x14ac:dyDescent="0.25">
      <c r="C458" s="7"/>
      <c r="D458" s="9"/>
      <c r="E458" s="9"/>
      <c r="F458" s="9"/>
      <c r="G458" s="9"/>
      <c r="I458"/>
      <c r="J458" s="9"/>
    </row>
    <row r="459" spans="3:10" x14ac:dyDescent="0.25">
      <c r="C459" s="7"/>
      <c r="D459" s="9"/>
      <c r="E459" s="9"/>
      <c r="F459" s="9"/>
      <c r="G459" s="9"/>
      <c r="I459"/>
      <c r="J459" s="9"/>
    </row>
    <row r="460" spans="3:10" x14ac:dyDescent="0.25">
      <c r="C460" s="7"/>
      <c r="D460" s="9"/>
      <c r="E460" s="9"/>
      <c r="F460" s="9"/>
      <c r="G460" s="9"/>
      <c r="I460"/>
      <c r="J460" s="9"/>
    </row>
    <row r="461" spans="3:10" x14ac:dyDescent="0.25">
      <c r="C461" s="7"/>
      <c r="D461" s="9"/>
      <c r="E461" s="9"/>
      <c r="F461" s="9"/>
      <c r="G461" s="9"/>
      <c r="I461"/>
      <c r="J461" s="9"/>
    </row>
    <row r="462" spans="3:10" x14ac:dyDescent="0.25">
      <c r="C462" s="7"/>
      <c r="D462" s="9"/>
      <c r="E462" s="9"/>
      <c r="F462" s="9"/>
      <c r="G462" s="9"/>
      <c r="I462"/>
      <c r="J462" s="9"/>
    </row>
    <row r="463" spans="3:10" x14ac:dyDescent="0.25">
      <c r="C463" s="7"/>
      <c r="D463" s="9"/>
      <c r="E463" s="9"/>
      <c r="F463" s="9"/>
      <c r="G463" s="9"/>
      <c r="I463"/>
      <c r="J463" s="9"/>
    </row>
    <row r="464" spans="3:10" x14ac:dyDescent="0.25">
      <c r="C464" s="7"/>
      <c r="D464" s="9"/>
      <c r="E464" s="9"/>
      <c r="F464" s="9"/>
      <c r="G464" s="9"/>
      <c r="I464"/>
      <c r="J464" s="9"/>
    </row>
    <row r="465" spans="3:10" x14ac:dyDescent="0.25">
      <c r="C465" s="7"/>
      <c r="D465" s="9"/>
      <c r="E465" s="9"/>
      <c r="F465" s="9"/>
      <c r="G465" s="9"/>
      <c r="I465"/>
      <c r="J465" s="9"/>
    </row>
    <row r="466" spans="3:10" x14ac:dyDescent="0.25">
      <c r="C466" s="7"/>
      <c r="D466" s="9"/>
      <c r="E466" s="9"/>
      <c r="F466" s="9"/>
      <c r="G466" s="9"/>
      <c r="I466"/>
      <c r="J466" s="9"/>
    </row>
    <row r="467" spans="3:10" x14ac:dyDescent="0.25">
      <c r="C467" s="7"/>
      <c r="D467" s="9"/>
      <c r="E467" s="9"/>
      <c r="F467" s="9"/>
      <c r="G467" s="9"/>
      <c r="I467"/>
      <c r="J467" s="9"/>
    </row>
    <row r="468" spans="3:10" x14ac:dyDescent="0.25">
      <c r="C468" s="7"/>
      <c r="D468" s="9"/>
      <c r="E468" s="9"/>
      <c r="F468" s="9"/>
      <c r="G468" s="9"/>
      <c r="I468"/>
      <c r="J468" s="9"/>
    </row>
    <row r="469" spans="3:10" x14ac:dyDescent="0.25">
      <c r="C469" s="7"/>
      <c r="D469" s="9"/>
      <c r="E469" s="9"/>
      <c r="F469" s="9"/>
      <c r="G469" s="9"/>
      <c r="I469"/>
      <c r="J469" s="9"/>
    </row>
    <row r="470" spans="3:10" x14ac:dyDescent="0.25">
      <c r="C470" s="7"/>
      <c r="D470" s="9"/>
      <c r="E470" s="9"/>
      <c r="F470" s="9"/>
      <c r="G470" s="9"/>
      <c r="I470"/>
      <c r="J470" s="9"/>
    </row>
    <row r="471" spans="3:10" x14ac:dyDescent="0.25">
      <c r="C471" s="7"/>
      <c r="D471" s="9"/>
      <c r="E471" s="9"/>
      <c r="F471" s="9"/>
      <c r="G471" s="9"/>
      <c r="I471"/>
      <c r="J471" s="9"/>
    </row>
    <row r="472" spans="3:10" x14ac:dyDescent="0.25">
      <c r="C472" s="7"/>
      <c r="D472" s="9"/>
      <c r="E472" s="9"/>
      <c r="F472" s="9"/>
      <c r="G472" s="9"/>
      <c r="I472"/>
      <c r="J472" s="9"/>
    </row>
    <row r="473" spans="3:10" x14ac:dyDescent="0.25">
      <c r="C473" s="7"/>
      <c r="D473" s="9"/>
      <c r="E473" s="9"/>
      <c r="F473" s="9"/>
      <c r="G473" s="9"/>
      <c r="I473"/>
      <c r="J473" s="9"/>
    </row>
    <row r="474" spans="3:10" x14ac:dyDescent="0.25">
      <c r="C474" s="7"/>
      <c r="D474" s="9"/>
      <c r="E474" s="9"/>
      <c r="F474" s="9"/>
      <c r="G474" s="9"/>
      <c r="I474"/>
      <c r="J474" s="9"/>
    </row>
    <row r="475" spans="3:10" x14ac:dyDescent="0.25">
      <c r="C475" s="7"/>
      <c r="D475" s="9"/>
      <c r="E475" s="9"/>
      <c r="F475" s="9"/>
      <c r="G475" s="9"/>
      <c r="I475"/>
      <c r="J475" s="9"/>
    </row>
    <row r="476" spans="3:10" x14ac:dyDescent="0.25">
      <c r="C476" s="7"/>
      <c r="D476" s="9"/>
      <c r="E476" s="9"/>
      <c r="F476" s="9"/>
      <c r="G476" s="9"/>
      <c r="I476"/>
      <c r="J476" s="9"/>
    </row>
    <row r="477" spans="3:10" x14ac:dyDescent="0.25">
      <c r="C477" s="7"/>
      <c r="D477" s="9"/>
      <c r="E477" s="9"/>
      <c r="F477" s="9"/>
      <c r="G477" s="9"/>
      <c r="I477"/>
      <c r="J477" s="9"/>
    </row>
    <row r="478" spans="3:10" x14ac:dyDescent="0.25">
      <c r="C478" s="7"/>
      <c r="D478" s="9"/>
      <c r="E478" s="9"/>
      <c r="F478" s="9"/>
      <c r="G478" s="9"/>
      <c r="I478"/>
      <c r="J478" s="9"/>
    </row>
    <row r="479" spans="3:10" x14ac:dyDescent="0.25">
      <c r="C479" s="7"/>
      <c r="D479" s="9"/>
      <c r="E479" s="9"/>
      <c r="F479" s="9"/>
      <c r="G479" s="9"/>
      <c r="I479"/>
      <c r="J479" s="9"/>
    </row>
    <row r="480" spans="3:10" x14ac:dyDescent="0.25">
      <c r="C480" s="7"/>
      <c r="D480" s="9"/>
      <c r="E480" s="9"/>
      <c r="F480" s="9"/>
      <c r="G480" s="9"/>
      <c r="I480"/>
      <c r="J480" s="9"/>
    </row>
    <row r="481" spans="3:10" x14ac:dyDescent="0.25">
      <c r="C481" s="7"/>
      <c r="D481" s="9"/>
      <c r="E481" s="9"/>
      <c r="F481" s="9"/>
      <c r="G481" s="9"/>
      <c r="I481"/>
      <c r="J481" s="9"/>
    </row>
    <row r="482" spans="3:10" x14ac:dyDescent="0.25">
      <c r="C482" s="7"/>
      <c r="D482" s="9"/>
      <c r="E482" s="9"/>
      <c r="F482" s="9"/>
      <c r="G482" s="9"/>
      <c r="I482"/>
      <c r="J482" s="9"/>
    </row>
    <row r="483" spans="3:10" x14ac:dyDescent="0.25">
      <c r="C483" s="7"/>
      <c r="D483" s="9"/>
      <c r="E483" s="9"/>
      <c r="F483" s="9"/>
      <c r="G483" s="9"/>
      <c r="I483"/>
      <c r="J483" s="9"/>
    </row>
    <row r="484" spans="3:10" x14ac:dyDescent="0.25">
      <c r="C484" s="7"/>
      <c r="D484" s="9"/>
      <c r="E484" s="9"/>
      <c r="F484" s="9"/>
      <c r="G484" s="9"/>
      <c r="I484"/>
      <c r="J484" s="9"/>
    </row>
    <row r="485" spans="3:10" x14ac:dyDescent="0.25">
      <c r="C485" s="7"/>
      <c r="D485" s="9"/>
      <c r="E485" s="9"/>
      <c r="F485" s="9"/>
      <c r="G485" s="9"/>
      <c r="I485"/>
      <c r="J485" s="9"/>
    </row>
    <row r="486" spans="3:10" x14ac:dyDescent="0.25">
      <c r="C486" s="7"/>
      <c r="D486" s="9"/>
      <c r="E486" s="9"/>
      <c r="F486" s="9"/>
      <c r="G486" s="9"/>
      <c r="I486"/>
      <c r="J486" s="9"/>
    </row>
    <row r="487" spans="3:10" x14ac:dyDescent="0.25">
      <c r="C487" s="7"/>
      <c r="D487" s="9"/>
      <c r="E487" s="9"/>
      <c r="F487" s="9"/>
      <c r="G487" s="9"/>
      <c r="I487"/>
      <c r="J487" s="9"/>
    </row>
    <row r="488" spans="3:10" x14ac:dyDescent="0.25">
      <c r="C488" s="7"/>
      <c r="D488" s="9"/>
      <c r="E488" s="9"/>
      <c r="F488" s="9"/>
      <c r="G488" s="9"/>
      <c r="I488"/>
      <c r="J488" s="9"/>
    </row>
    <row r="489" spans="3:10" x14ac:dyDescent="0.25">
      <c r="C489" s="7"/>
      <c r="D489" s="9"/>
      <c r="E489" s="9"/>
      <c r="F489" s="9"/>
      <c r="G489" s="9"/>
      <c r="I489"/>
      <c r="J489" s="9"/>
    </row>
    <row r="490" spans="3:10" x14ac:dyDescent="0.25">
      <c r="C490" s="7"/>
      <c r="D490" s="9"/>
      <c r="E490" s="9"/>
      <c r="F490" s="9"/>
      <c r="G490" s="9"/>
      <c r="I490"/>
      <c r="J490" s="9"/>
    </row>
    <row r="491" spans="3:10" x14ac:dyDescent="0.25">
      <c r="C491" s="7"/>
      <c r="D491" s="9"/>
      <c r="E491" s="9"/>
      <c r="F491" s="9"/>
      <c r="G491" s="9"/>
      <c r="I491"/>
      <c r="J491" s="9"/>
    </row>
    <row r="492" spans="3:10" x14ac:dyDescent="0.25">
      <c r="C492" s="7"/>
      <c r="D492" s="9"/>
      <c r="E492" s="9"/>
      <c r="F492" s="9"/>
      <c r="G492" s="9"/>
      <c r="I492"/>
      <c r="J492" s="9"/>
    </row>
    <row r="493" spans="3:10" x14ac:dyDescent="0.25">
      <c r="C493" s="7"/>
      <c r="D493" s="9"/>
      <c r="E493" s="9"/>
      <c r="F493" s="9"/>
      <c r="G493" s="9"/>
      <c r="I493"/>
      <c r="J493" s="9"/>
    </row>
    <row r="494" spans="3:10" x14ac:dyDescent="0.25">
      <c r="C494" s="7"/>
      <c r="D494" s="9"/>
      <c r="E494" s="9"/>
      <c r="F494" s="9"/>
      <c r="G494" s="9"/>
      <c r="I494"/>
      <c r="J494" s="9"/>
    </row>
    <row r="495" spans="3:10" x14ac:dyDescent="0.25">
      <c r="C495" s="7"/>
      <c r="D495" s="9"/>
      <c r="E495" s="9"/>
      <c r="F495" s="9"/>
      <c r="G495" s="9"/>
      <c r="I495"/>
      <c r="J495" s="9"/>
    </row>
    <row r="496" spans="3:10" x14ac:dyDescent="0.25">
      <c r="C496" s="7"/>
      <c r="D496" s="9"/>
      <c r="E496" s="9"/>
      <c r="F496" s="9"/>
      <c r="G496" s="9"/>
      <c r="I496"/>
      <c r="J496" s="9"/>
    </row>
    <row r="497" spans="3:10" x14ac:dyDescent="0.25">
      <c r="C497" s="7"/>
      <c r="D497" s="9"/>
      <c r="E497" s="9"/>
      <c r="F497" s="9"/>
      <c r="G497" s="9"/>
      <c r="I497"/>
      <c r="J497" s="9"/>
    </row>
    <row r="498" spans="3:10" x14ac:dyDescent="0.25">
      <c r="C498" s="7"/>
      <c r="D498" s="9"/>
      <c r="E498" s="9"/>
      <c r="F498" s="9"/>
      <c r="G498" s="9"/>
      <c r="I498"/>
      <c r="J498" s="9"/>
    </row>
    <row r="499" spans="3:10" x14ac:dyDescent="0.25">
      <c r="C499" s="7"/>
      <c r="D499" s="9"/>
      <c r="E499" s="9"/>
      <c r="F499" s="9"/>
      <c r="G499" s="9"/>
      <c r="I499"/>
      <c r="J499" s="9"/>
    </row>
    <row r="500" spans="3:10" x14ac:dyDescent="0.25">
      <c r="C500" s="7"/>
      <c r="D500" s="9"/>
      <c r="E500" s="9"/>
      <c r="F500" s="9"/>
      <c r="G500" s="9"/>
      <c r="I500"/>
      <c r="J500" s="9"/>
    </row>
    <row r="501" spans="3:10" x14ac:dyDescent="0.25">
      <c r="C501" s="7"/>
      <c r="D501" s="9"/>
      <c r="E501" s="9"/>
      <c r="F501" s="9"/>
      <c r="G501" s="9"/>
      <c r="I501"/>
      <c r="J501" s="9"/>
    </row>
    <row r="502" spans="3:10" x14ac:dyDescent="0.25">
      <c r="C502" s="7"/>
      <c r="D502" s="9"/>
      <c r="E502" s="9"/>
      <c r="F502" s="9"/>
      <c r="G502" s="9"/>
      <c r="I502"/>
      <c r="J502" s="9"/>
    </row>
    <row r="503" spans="3:10" x14ac:dyDescent="0.25">
      <c r="C503" s="7"/>
      <c r="D503" s="9"/>
      <c r="E503" s="9"/>
      <c r="F503" s="9"/>
      <c r="G503" s="9"/>
      <c r="I503"/>
      <c r="J503" s="9"/>
    </row>
    <row r="504" spans="3:10" x14ac:dyDescent="0.25">
      <c r="C504" s="7"/>
      <c r="D504" s="9"/>
      <c r="E504" s="9"/>
      <c r="F504" s="9"/>
      <c r="G504" s="9"/>
      <c r="I504"/>
      <c r="J504" s="9"/>
    </row>
    <row r="505" spans="3:10" x14ac:dyDescent="0.25">
      <c r="C505" s="7"/>
      <c r="D505" s="9"/>
      <c r="E505" s="9"/>
      <c r="F505" s="9"/>
      <c r="G505" s="9"/>
      <c r="I505"/>
      <c r="J505" s="9"/>
    </row>
    <row r="506" spans="3:10" x14ac:dyDescent="0.25">
      <c r="C506" s="7"/>
      <c r="D506" s="9"/>
      <c r="E506" s="9"/>
      <c r="F506" s="9"/>
      <c r="G506" s="9"/>
      <c r="I506"/>
      <c r="J506" s="9"/>
    </row>
    <row r="507" spans="3:10" x14ac:dyDescent="0.25">
      <c r="C507" s="7"/>
      <c r="D507" s="9"/>
      <c r="E507" s="9"/>
      <c r="F507" s="9"/>
      <c r="G507" s="9"/>
      <c r="I507"/>
      <c r="J507" s="9"/>
    </row>
    <row r="508" spans="3:10" x14ac:dyDescent="0.25">
      <c r="C508" s="7"/>
      <c r="D508" s="9"/>
      <c r="E508" s="9"/>
      <c r="F508" s="9"/>
      <c r="G508" s="9"/>
      <c r="I508"/>
      <c r="J508" s="9"/>
    </row>
    <row r="509" spans="3:10" x14ac:dyDescent="0.25">
      <c r="C509" s="7"/>
      <c r="D509" s="9"/>
      <c r="E509" s="9"/>
      <c r="F509" s="9"/>
      <c r="G509" s="9"/>
      <c r="I509"/>
      <c r="J509" s="9"/>
    </row>
    <row r="510" spans="3:10" x14ac:dyDescent="0.25">
      <c r="C510" s="7"/>
      <c r="D510" s="9"/>
      <c r="E510" s="9"/>
      <c r="F510" s="9"/>
      <c r="G510" s="9"/>
      <c r="I510"/>
      <c r="J510" s="9"/>
    </row>
    <row r="511" spans="3:10" x14ac:dyDescent="0.25">
      <c r="C511" s="7"/>
      <c r="D511" s="9"/>
      <c r="E511" s="9"/>
      <c r="F511" s="9"/>
      <c r="G511" s="9"/>
      <c r="I511"/>
      <c r="J511" s="9"/>
    </row>
    <row r="512" spans="3:10" x14ac:dyDescent="0.25">
      <c r="C512" s="7"/>
      <c r="D512" s="9"/>
      <c r="E512" s="9"/>
      <c r="F512" s="9"/>
      <c r="G512" s="9"/>
      <c r="I512"/>
      <c r="J512" s="9"/>
    </row>
    <row r="513" spans="3:10" x14ac:dyDescent="0.25">
      <c r="C513" s="7"/>
      <c r="D513" s="9"/>
      <c r="E513" s="9"/>
      <c r="F513" s="9"/>
      <c r="G513" s="9"/>
      <c r="I513"/>
      <c r="J513" s="9"/>
    </row>
    <row r="514" spans="3:10" x14ac:dyDescent="0.25">
      <c r="C514" s="7"/>
      <c r="D514" s="9"/>
      <c r="E514" s="9"/>
      <c r="F514" s="9"/>
      <c r="G514" s="9"/>
      <c r="I514"/>
      <c r="J514" s="9"/>
    </row>
    <row r="515" spans="3:10" x14ac:dyDescent="0.25">
      <c r="C515" s="7"/>
      <c r="D515" s="9"/>
      <c r="E515" s="9"/>
      <c r="F515" s="9"/>
      <c r="G515" s="9"/>
      <c r="I515"/>
      <c r="J515" s="9"/>
    </row>
    <row r="516" spans="3:10" x14ac:dyDescent="0.25">
      <c r="C516" s="7"/>
      <c r="D516" s="9"/>
      <c r="E516" s="9"/>
      <c r="F516" s="9"/>
      <c r="G516" s="9"/>
      <c r="I516"/>
      <c r="J516" s="9"/>
    </row>
    <row r="517" spans="3:10" x14ac:dyDescent="0.25">
      <c r="C517" s="7"/>
      <c r="D517" s="9"/>
      <c r="E517" s="9"/>
      <c r="F517" s="9"/>
      <c r="G517" s="9"/>
      <c r="I517"/>
      <c r="J517" s="9"/>
    </row>
    <row r="518" spans="3:10" x14ac:dyDescent="0.25">
      <c r="C518" s="7"/>
      <c r="D518" s="9"/>
      <c r="E518" s="9"/>
      <c r="F518" s="9"/>
      <c r="G518" s="9"/>
      <c r="I518"/>
      <c r="J518" s="9"/>
    </row>
    <row r="519" spans="3:10" x14ac:dyDescent="0.25">
      <c r="C519" s="7"/>
      <c r="D519" s="9"/>
      <c r="E519" s="9"/>
      <c r="F519" s="9"/>
      <c r="G519" s="9"/>
      <c r="I519"/>
      <c r="J519" s="9"/>
    </row>
    <row r="520" spans="3:10" x14ac:dyDescent="0.25">
      <c r="C520" s="7"/>
      <c r="D520" s="9"/>
      <c r="E520" s="9"/>
      <c r="F520" s="9"/>
      <c r="G520" s="9"/>
      <c r="I520"/>
      <c r="J520" s="9"/>
    </row>
    <row r="521" spans="3:10" x14ac:dyDescent="0.25">
      <c r="C521" s="7"/>
      <c r="D521" s="9"/>
      <c r="E521" s="9"/>
      <c r="F521" s="9"/>
      <c r="G521" s="9"/>
      <c r="I521"/>
      <c r="J521" s="9"/>
    </row>
    <row r="522" spans="3:10" x14ac:dyDescent="0.25">
      <c r="C522" s="7"/>
      <c r="D522" s="9"/>
      <c r="E522" s="9"/>
      <c r="F522" s="9"/>
      <c r="G522" s="9"/>
      <c r="I522"/>
      <c r="J522" s="9"/>
    </row>
    <row r="523" spans="3:10" x14ac:dyDescent="0.25">
      <c r="C523" s="7"/>
      <c r="D523" s="9"/>
      <c r="E523" s="9"/>
      <c r="F523" s="9"/>
      <c r="G523" s="9"/>
      <c r="I523"/>
      <c r="J523" s="9"/>
    </row>
    <row r="524" spans="3:10" x14ac:dyDescent="0.25">
      <c r="C524" s="7"/>
      <c r="D524" s="9"/>
      <c r="E524" s="9"/>
      <c r="F524" s="9"/>
      <c r="G524" s="9"/>
      <c r="I524"/>
      <c r="J524" s="9"/>
    </row>
    <row r="525" spans="3:10" x14ac:dyDescent="0.25">
      <c r="C525" s="7"/>
      <c r="D525" s="9"/>
      <c r="E525" s="9"/>
      <c r="F525" s="9"/>
      <c r="G525" s="9"/>
      <c r="I525"/>
      <c r="J525" s="9"/>
    </row>
    <row r="526" spans="3:10" x14ac:dyDescent="0.25">
      <c r="C526" s="7"/>
      <c r="D526" s="9"/>
      <c r="E526" s="9"/>
      <c r="F526" s="9"/>
      <c r="G526" s="9"/>
      <c r="I526"/>
      <c r="J526" s="9"/>
    </row>
    <row r="527" spans="3:10" x14ac:dyDescent="0.25">
      <c r="C527" s="7"/>
      <c r="D527" s="9"/>
      <c r="E527" s="9"/>
      <c r="F527" s="9"/>
      <c r="G527" s="9"/>
      <c r="I527"/>
      <c r="J527" s="9"/>
    </row>
    <row r="528" spans="3:10" x14ac:dyDescent="0.25">
      <c r="C528" s="7"/>
      <c r="D528" s="9"/>
      <c r="E528" s="9"/>
      <c r="F528" s="9"/>
      <c r="G528" s="9"/>
      <c r="I528"/>
      <c r="J528" s="9"/>
    </row>
    <row r="529" spans="3:10" x14ac:dyDescent="0.25">
      <c r="C529" s="7"/>
      <c r="D529" s="9"/>
      <c r="E529" s="9"/>
      <c r="F529" s="9"/>
      <c r="G529" s="9"/>
      <c r="I529"/>
      <c r="J529" s="9"/>
    </row>
    <row r="530" spans="3:10" x14ac:dyDescent="0.25">
      <c r="C530" s="7"/>
      <c r="D530" s="9"/>
      <c r="E530" s="9"/>
      <c r="F530" s="9"/>
      <c r="G530" s="9"/>
      <c r="I530"/>
      <c r="J530" s="9"/>
    </row>
    <row r="531" spans="3:10" x14ac:dyDescent="0.25">
      <c r="C531" s="7"/>
      <c r="D531" s="9"/>
      <c r="E531" s="9"/>
      <c r="F531" s="9"/>
      <c r="G531" s="9"/>
      <c r="I531"/>
      <c r="J531" s="9"/>
    </row>
    <row r="532" spans="3:10" x14ac:dyDescent="0.25">
      <c r="C532" s="7"/>
      <c r="D532" s="9"/>
      <c r="E532" s="9"/>
      <c r="F532" s="9"/>
      <c r="G532" s="9"/>
      <c r="I532"/>
      <c r="J532" s="9"/>
    </row>
    <row r="533" spans="3:10" x14ac:dyDescent="0.25">
      <c r="C533" s="7"/>
      <c r="D533" s="9"/>
      <c r="E533" s="9"/>
      <c r="F533" s="9"/>
      <c r="G533" s="9"/>
      <c r="I533"/>
      <c r="J533" s="9"/>
    </row>
    <row r="534" spans="3:10" x14ac:dyDescent="0.25">
      <c r="C534" s="7"/>
      <c r="D534" s="9"/>
      <c r="E534" s="9"/>
      <c r="F534" s="9"/>
      <c r="G534" s="9"/>
      <c r="I534"/>
      <c r="J534" s="9"/>
    </row>
    <row r="535" spans="3:10" x14ac:dyDescent="0.25">
      <c r="C535" s="7"/>
      <c r="D535" s="9"/>
      <c r="E535" s="9"/>
      <c r="F535" s="9"/>
      <c r="G535" s="9"/>
      <c r="I535"/>
      <c r="J535" s="9"/>
    </row>
    <row r="536" spans="3:10" x14ac:dyDescent="0.25">
      <c r="C536" s="7"/>
      <c r="D536" s="9"/>
      <c r="E536" s="9"/>
      <c r="F536" s="9"/>
      <c r="G536" s="9"/>
      <c r="I536"/>
      <c r="J536" s="9"/>
    </row>
    <row r="537" spans="3:10" x14ac:dyDescent="0.25">
      <c r="C537" s="7"/>
      <c r="D537" s="9"/>
      <c r="E537" s="9"/>
      <c r="F537" s="9"/>
      <c r="G537" s="9"/>
      <c r="I537"/>
      <c r="J537" s="9"/>
    </row>
    <row r="538" spans="3:10" x14ac:dyDescent="0.25">
      <c r="C538" s="7"/>
      <c r="D538" s="9"/>
      <c r="E538" s="9"/>
      <c r="F538" s="9"/>
      <c r="G538" s="9"/>
      <c r="I538"/>
      <c r="J538" s="9"/>
    </row>
    <row r="539" spans="3:10" x14ac:dyDescent="0.25">
      <c r="C539" s="7"/>
      <c r="D539" s="9"/>
      <c r="E539" s="9"/>
      <c r="F539" s="9"/>
      <c r="G539" s="9"/>
      <c r="I539"/>
      <c r="J539" s="9"/>
    </row>
    <row r="540" spans="3:10" x14ac:dyDescent="0.25">
      <c r="C540" s="7"/>
      <c r="D540" s="9"/>
      <c r="E540" s="9"/>
      <c r="F540" s="9"/>
      <c r="G540" s="9"/>
      <c r="I540"/>
      <c r="J540" s="9"/>
    </row>
    <row r="541" spans="3:10" x14ac:dyDescent="0.25">
      <c r="C541" s="7"/>
      <c r="D541" s="9"/>
      <c r="E541" s="9"/>
      <c r="F541" s="9"/>
      <c r="G541" s="9"/>
      <c r="I541"/>
      <c r="J541" s="9"/>
    </row>
    <row r="542" spans="3:10" x14ac:dyDescent="0.25">
      <c r="C542" s="7"/>
      <c r="D542" s="9"/>
      <c r="E542" s="9"/>
      <c r="F542" s="9"/>
      <c r="G542" s="9"/>
      <c r="I542"/>
      <c r="J542" s="9"/>
    </row>
    <row r="543" spans="3:10" x14ac:dyDescent="0.25">
      <c r="C543" s="7"/>
      <c r="D543" s="9"/>
      <c r="E543" s="9"/>
      <c r="F543" s="9"/>
      <c r="G543" s="9"/>
      <c r="I543"/>
      <c r="J543" s="9"/>
    </row>
    <row r="544" spans="3:10" x14ac:dyDescent="0.25">
      <c r="C544" s="7"/>
      <c r="D544" s="9"/>
      <c r="E544" s="9"/>
      <c r="F544" s="9"/>
      <c r="G544" s="9"/>
      <c r="I544"/>
      <c r="J544" s="9"/>
    </row>
    <row r="545" spans="3:10" x14ac:dyDescent="0.25">
      <c r="C545" s="7"/>
      <c r="D545" s="9"/>
      <c r="E545" s="9"/>
      <c r="F545" s="9"/>
      <c r="G545" s="9"/>
      <c r="I545"/>
      <c r="J545" s="9"/>
    </row>
    <row r="546" spans="3:10" x14ac:dyDescent="0.25">
      <c r="C546" s="7"/>
      <c r="D546" s="9"/>
      <c r="E546" s="9"/>
      <c r="F546" s="9"/>
      <c r="G546" s="9"/>
      <c r="I546"/>
      <c r="J546" s="9"/>
    </row>
    <row r="547" spans="3:10" x14ac:dyDescent="0.25">
      <c r="C547" s="7"/>
      <c r="D547" s="9"/>
      <c r="E547" s="9"/>
      <c r="F547" s="9"/>
      <c r="G547" s="9"/>
      <c r="I547"/>
      <c r="J547" s="9"/>
    </row>
    <row r="548" spans="3:10" x14ac:dyDescent="0.25">
      <c r="C548" s="7"/>
      <c r="D548" s="9"/>
      <c r="E548" s="9"/>
      <c r="F548" s="9"/>
      <c r="G548" s="9"/>
      <c r="I548"/>
      <c r="J548" s="9"/>
    </row>
    <row r="549" spans="3:10" x14ac:dyDescent="0.25">
      <c r="C549" s="7"/>
      <c r="D549" s="9"/>
      <c r="E549" s="9"/>
      <c r="F549" s="9"/>
      <c r="G549" s="9"/>
      <c r="I549"/>
      <c r="J549" s="9"/>
    </row>
    <row r="550" spans="3:10" x14ac:dyDescent="0.25">
      <c r="C550" s="7"/>
      <c r="D550" s="9"/>
      <c r="E550" s="9"/>
      <c r="F550" s="9"/>
      <c r="G550" s="9"/>
      <c r="I550"/>
      <c r="J550" s="9"/>
    </row>
    <row r="551" spans="3:10" x14ac:dyDescent="0.25">
      <c r="C551" s="7"/>
      <c r="D551" s="9"/>
      <c r="E551" s="9"/>
      <c r="F551" s="9"/>
      <c r="G551" s="9"/>
      <c r="I551"/>
      <c r="J551" s="9"/>
    </row>
    <row r="552" spans="3:10" x14ac:dyDescent="0.25">
      <c r="C552" s="7"/>
      <c r="D552" s="9"/>
      <c r="E552" s="9"/>
      <c r="F552" s="9"/>
      <c r="G552" s="9"/>
      <c r="I552"/>
      <c r="J552" s="9"/>
    </row>
    <row r="553" spans="3:10" x14ac:dyDescent="0.25">
      <c r="C553" s="7"/>
      <c r="D553" s="9"/>
      <c r="E553" s="9"/>
      <c r="F553" s="9"/>
      <c r="G553" s="9"/>
      <c r="I553"/>
      <c r="J553" s="9"/>
    </row>
    <row r="554" spans="3:10" x14ac:dyDescent="0.25">
      <c r="C554" s="7"/>
      <c r="D554" s="9"/>
      <c r="E554" s="9"/>
      <c r="F554" s="9"/>
      <c r="G554" s="9"/>
      <c r="I554"/>
      <c r="J554" s="9"/>
    </row>
    <row r="555" spans="3:10" x14ac:dyDescent="0.25">
      <c r="C555" s="7"/>
      <c r="D555" s="9"/>
      <c r="E555" s="9"/>
      <c r="F555" s="9"/>
      <c r="G555" s="9"/>
      <c r="I555"/>
      <c r="J555" s="9"/>
    </row>
    <row r="556" spans="3:10" x14ac:dyDescent="0.25">
      <c r="C556" s="7"/>
      <c r="D556" s="9"/>
      <c r="E556" s="9"/>
      <c r="F556" s="9"/>
      <c r="G556" s="9"/>
      <c r="I556"/>
      <c r="J556" s="9"/>
    </row>
    <row r="557" spans="3:10" x14ac:dyDescent="0.25">
      <c r="C557" s="7"/>
      <c r="D557" s="9"/>
      <c r="E557" s="9"/>
      <c r="F557" s="9"/>
      <c r="G557" s="9"/>
      <c r="I557"/>
      <c r="J557" s="9"/>
    </row>
    <row r="558" spans="3:10" x14ac:dyDescent="0.25">
      <c r="C558" s="7"/>
      <c r="D558" s="9"/>
      <c r="E558" s="9"/>
      <c r="F558" s="9"/>
      <c r="G558" s="9"/>
      <c r="I558"/>
      <c r="J558" s="9"/>
    </row>
    <row r="559" spans="3:10" x14ac:dyDescent="0.25">
      <c r="C559" s="7"/>
      <c r="D559" s="9"/>
      <c r="E559" s="9"/>
      <c r="F559" s="9"/>
      <c r="G559" s="9"/>
      <c r="I559"/>
      <c r="J559" s="9"/>
    </row>
    <row r="560" spans="3:10" x14ac:dyDescent="0.25">
      <c r="C560" s="7"/>
      <c r="D560" s="9"/>
      <c r="E560" s="9"/>
      <c r="F560" s="9"/>
      <c r="G560" s="9"/>
      <c r="I560"/>
      <c r="J560" s="9"/>
    </row>
    <row r="561" spans="3:10" x14ac:dyDescent="0.25">
      <c r="C561" s="7"/>
      <c r="D561" s="9"/>
      <c r="E561" s="9"/>
      <c r="F561" s="9"/>
      <c r="G561" s="9"/>
      <c r="I561"/>
      <c r="J561" s="9"/>
    </row>
    <row r="562" spans="3:10" x14ac:dyDescent="0.25">
      <c r="C562" s="7"/>
      <c r="D562" s="9"/>
      <c r="E562" s="9"/>
      <c r="F562" s="9"/>
      <c r="G562" s="9"/>
      <c r="I562"/>
      <c r="J562" s="9"/>
    </row>
    <row r="563" spans="3:10" x14ac:dyDescent="0.25">
      <c r="C563" s="7"/>
      <c r="D563" s="9"/>
      <c r="E563" s="9"/>
      <c r="F563" s="9"/>
      <c r="G563" s="9"/>
      <c r="I563"/>
      <c r="J563" s="9"/>
    </row>
    <row r="564" spans="3:10" x14ac:dyDescent="0.25">
      <c r="C564" s="7"/>
      <c r="D564" s="9"/>
      <c r="E564" s="9"/>
      <c r="F564" s="9"/>
      <c r="G564" s="9"/>
      <c r="I564"/>
      <c r="J564" s="9"/>
    </row>
    <row r="565" spans="3:10" x14ac:dyDescent="0.25">
      <c r="C565" s="7"/>
      <c r="D565" s="9"/>
      <c r="E565" s="9"/>
      <c r="F565" s="9"/>
      <c r="G565" s="9"/>
      <c r="I565"/>
      <c r="J565" s="9"/>
    </row>
    <row r="566" spans="3:10" x14ac:dyDescent="0.25">
      <c r="C566" s="7"/>
      <c r="D566" s="9"/>
      <c r="E566" s="9"/>
      <c r="F566" s="9"/>
      <c r="G566" s="9"/>
      <c r="I566"/>
      <c r="J566" s="9"/>
    </row>
    <row r="567" spans="3:10" x14ac:dyDescent="0.25">
      <c r="C567" s="7"/>
      <c r="D567" s="9"/>
      <c r="E567" s="9"/>
      <c r="F567" s="9"/>
      <c r="G567" s="9"/>
      <c r="I567"/>
      <c r="J567" s="9"/>
    </row>
    <row r="568" spans="3:10" x14ac:dyDescent="0.25">
      <c r="C568" s="7"/>
      <c r="D568" s="9"/>
      <c r="E568" s="9"/>
      <c r="F568" s="9"/>
      <c r="G568" s="9"/>
      <c r="I568"/>
      <c r="J568" s="9"/>
    </row>
    <row r="569" spans="3:10" x14ac:dyDescent="0.25">
      <c r="C569" s="7"/>
      <c r="D569" s="9"/>
      <c r="E569" s="9"/>
      <c r="F569" s="9"/>
      <c r="G569" s="9"/>
      <c r="I569"/>
      <c r="J569" s="9"/>
    </row>
    <row r="570" spans="3:10" x14ac:dyDescent="0.25">
      <c r="C570" s="7"/>
      <c r="D570" s="9"/>
      <c r="E570" s="9"/>
      <c r="F570" s="9"/>
      <c r="G570" s="9"/>
      <c r="I570"/>
      <c r="J570" s="9"/>
    </row>
    <row r="571" spans="3:10" x14ac:dyDescent="0.25">
      <c r="C571" s="7"/>
      <c r="D571" s="9"/>
      <c r="E571" s="9"/>
      <c r="F571" s="9"/>
      <c r="G571" s="9"/>
      <c r="I571"/>
      <c r="J571" s="9"/>
    </row>
    <row r="572" spans="3:10" x14ac:dyDescent="0.25">
      <c r="C572" s="7"/>
      <c r="D572" s="9"/>
      <c r="E572" s="9"/>
      <c r="F572" s="9"/>
      <c r="G572" s="9"/>
      <c r="I572"/>
      <c r="J572" s="9"/>
    </row>
    <row r="573" spans="3:10" x14ac:dyDescent="0.25">
      <c r="C573" s="7"/>
      <c r="D573" s="9"/>
      <c r="E573" s="9"/>
      <c r="F573" s="9"/>
      <c r="G573" s="9"/>
      <c r="I573"/>
      <c r="J573" s="9"/>
    </row>
    <row r="574" spans="3:10" x14ac:dyDescent="0.25">
      <c r="C574" s="7"/>
      <c r="D574" s="9"/>
      <c r="E574" s="9"/>
      <c r="F574" s="9"/>
      <c r="G574" s="9"/>
      <c r="I574"/>
      <c r="J574" s="9"/>
    </row>
    <row r="575" spans="3:10" x14ac:dyDescent="0.25">
      <c r="C575" s="7"/>
      <c r="D575" s="9"/>
      <c r="E575" s="9"/>
      <c r="F575" s="9"/>
      <c r="G575" s="9"/>
      <c r="I575"/>
      <c r="J575" s="9"/>
    </row>
    <row r="576" spans="3:10" x14ac:dyDescent="0.25">
      <c r="C576" s="7"/>
      <c r="D576" s="9"/>
      <c r="E576" s="9"/>
      <c r="F576" s="9"/>
      <c r="G576" s="9"/>
      <c r="I576"/>
      <c r="J576" s="9"/>
    </row>
    <row r="577" spans="3:10" x14ac:dyDescent="0.25">
      <c r="C577" s="7"/>
      <c r="D577" s="9"/>
      <c r="E577" s="9"/>
      <c r="F577" s="9"/>
      <c r="G577" s="9"/>
      <c r="I577"/>
      <c r="J577" s="9"/>
    </row>
    <row r="578" spans="3:10" x14ac:dyDescent="0.25">
      <c r="C578" s="7"/>
      <c r="D578" s="9"/>
      <c r="E578" s="9"/>
      <c r="F578" s="9"/>
      <c r="G578" s="9"/>
      <c r="I578"/>
      <c r="J578" s="9"/>
    </row>
    <row r="579" spans="3:10" x14ac:dyDescent="0.25">
      <c r="C579" s="7"/>
      <c r="D579" s="9"/>
      <c r="E579" s="9"/>
      <c r="F579" s="9"/>
      <c r="G579" s="9"/>
      <c r="I579"/>
      <c r="J579" s="9"/>
    </row>
    <row r="580" spans="3:10" x14ac:dyDescent="0.25">
      <c r="C580" s="7"/>
      <c r="D580" s="9"/>
      <c r="E580" s="9"/>
      <c r="F580" s="9"/>
      <c r="G580" s="9"/>
      <c r="I580"/>
      <c r="J580" s="9"/>
    </row>
    <row r="581" spans="3:10" x14ac:dyDescent="0.25">
      <c r="C581" s="7"/>
      <c r="D581" s="9"/>
      <c r="E581" s="9"/>
      <c r="F581" s="9"/>
      <c r="G581" s="9"/>
      <c r="I581"/>
      <c r="J581" s="9"/>
    </row>
    <row r="582" spans="3:10" x14ac:dyDescent="0.25">
      <c r="C582" s="7"/>
      <c r="D582" s="9"/>
      <c r="E582" s="9"/>
      <c r="F582" s="9"/>
      <c r="G582" s="9"/>
      <c r="I582"/>
      <c r="J582" s="9"/>
    </row>
    <row r="583" spans="3:10" x14ac:dyDescent="0.25">
      <c r="C583" s="7"/>
      <c r="D583" s="9"/>
      <c r="E583" s="9"/>
      <c r="F583" s="9"/>
      <c r="G583" s="9"/>
      <c r="I583"/>
      <c r="J583" s="9"/>
    </row>
    <row r="584" spans="3:10" x14ac:dyDescent="0.25">
      <c r="C584" s="7"/>
      <c r="D584" s="9"/>
      <c r="E584" s="9"/>
      <c r="F584" s="9"/>
      <c r="G584" s="9"/>
      <c r="I584"/>
      <c r="J584" s="9"/>
    </row>
    <row r="585" spans="3:10" x14ac:dyDescent="0.25">
      <c r="C585" s="7"/>
      <c r="D585" s="9"/>
      <c r="E585" s="9"/>
      <c r="F585" s="9"/>
      <c r="G585" s="9"/>
      <c r="I585"/>
      <c r="J585" s="9"/>
    </row>
    <row r="586" spans="3:10" x14ac:dyDescent="0.25">
      <c r="C586" s="7"/>
      <c r="D586" s="9"/>
      <c r="E586" s="9"/>
      <c r="F586" s="9"/>
      <c r="G586" s="9"/>
      <c r="I586"/>
      <c r="J586" s="9"/>
    </row>
    <row r="587" spans="3:10" x14ac:dyDescent="0.25">
      <c r="C587" s="7"/>
      <c r="D587" s="9"/>
      <c r="E587" s="9"/>
      <c r="F587" s="9"/>
      <c r="G587" s="9"/>
      <c r="I587"/>
      <c r="J587" s="9"/>
    </row>
    <row r="588" spans="3:10" x14ac:dyDescent="0.25">
      <c r="C588" s="7"/>
      <c r="D588" s="9"/>
      <c r="E588" s="9"/>
      <c r="F588" s="9"/>
      <c r="G588" s="9"/>
      <c r="I588"/>
      <c r="J588" s="9"/>
    </row>
    <row r="589" spans="3:10" x14ac:dyDescent="0.25">
      <c r="C589" s="7"/>
      <c r="D589" s="9"/>
      <c r="E589" s="9"/>
      <c r="F589" s="9"/>
      <c r="G589" s="9"/>
      <c r="I589"/>
      <c r="J589" s="9"/>
    </row>
    <row r="590" spans="3:10" x14ac:dyDescent="0.25">
      <c r="C590" s="7"/>
      <c r="D590" s="9"/>
      <c r="E590" s="9"/>
      <c r="F590" s="9"/>
      <c r="G590" s="9"/>
      <c r="I590"/>
      <c r="J590" s="9"/>
    </row>
    <row r="591" spans="3:10" x14ac:dyDescent="0.25">
      <c r="C591" s="7"/>
      <c r="D591" s="9"/>
      <c r="E591" s="9"/>
      <c r="F591" s="9"/>
      <c r="G591" s="9"/>
      <c r="I591"/>
      <c r="J591" s="9"/>
    </row>
    <row r="592" spans="3:10" x14ac:dyDescent="0.25">
      <c r="C592" s="7"/>
      <c r="D592" s="9"/>
      <c r="E592" s="9"/>
      <c r="F592" s="9"/>
      <c r="G592" s="9"/>
      <c r="I592"/>
      <c r="J592" s="9"/>
    </row>
    <row r="593" spans="3:10" x14ac:dyDescent="0.25">
      <c r="C593" s="7"/>
      <c r="D593" s="9"/>
      <c r="E593" s="9"/>
      <c r="F593" s="9"/>
      <c r="G593" s="9"/>
      <c r="I593"/>
      <c r="J593" s="9"/>
    </row>
    <row r="594" spans="3:10" x14ac:dyDescent="0.25">
      <c r="C594" s="7"/>
      <c r="D594" s="9"/>
      <c r="E594" s="9"/>
      <c r="F594" s="9"/>
      <c r="G594" s="9"/>
      <c r="I594"/>
      <c r="J594" s="9"/>
    </row>
    <row r="595" spans="3:10" x14ac:dyDescent="0.25">
      <c r="C595" s="7"/>
      <c r="D595" s="9"/>
      <c r="E595" s="9"/>
      <c r="F595" s="9"/>
      <c r="G595" s="9"/>
      <c r="I595"/>
      <c r="J595" s="9"/>
    </row>
    <row r="596" spans="3:10" x14ac:dyDescent="0.25">
      <c r="C596" s="7"/>
      <c r="D596" s="9"/>
      <c r="E596" s="9"/>
      <c r="F596" s="9"/>
      <c r="G596" s="9"/>
      <c r="I596"/>
      <c r="J596" s="9"/>
    </row>
    <row r="597" spans="3:10" x14ac:dyDescent="0.25">
      <c r="C597" s="7"/>
      <c r="D597" s="9"/>
      <c r="E597" s="9"/>
      <c r="F597" s="9"/>
      <c r="G597" s="9"/>
      <c r="I597"/>
      <c r="J597" s="9"/>
    </row>
    <row r="598" spans="3:10" x14ac:dyDescent="0.25">
      <c r="C598" s="7"/>
      <c r="D598" s="9"/>
      <c r="E598" s="9"/>
      <c r="F598" s="9"/>
      <c r="G598" s="9"/>
      <c r="I598"/>
      <c r="J598" s="9"/>
    </row>
    <row r="599" spans="3:10" x14ac:dyDescent="0.25">
      <c r="C599" s="7"/>
      <c r="D599" s="9"/>
      <c r="E599" s="9"/>
      <c r="F599" s="9"/>
      <c r="G599" s="9"/>
      <c r="I599"/>
      <c r="J599" s="9"/>
    </row>
    <row r="600" spans="3:10" x14ac:dyDescent="0.25">
      <c r="C600" s="7"/>
      <c r="D600" s="9"/>
      <c r="E600" s="9"/>
      <c r="F600" s="9"/>
      <c r="G600" s="9"/>
      <c r="I600"/>
      <c r="J600" s="9"/>
    </row>
    <row r="601" spans="3:10" x14ac:dyDescent="0.25">
      <c r="C601" s="7"/>
      <c r="D601" s="9"/>
      <c r="E601" s="9"/>
      <c r="F601" s="9"/>
      <c r="G601" s="9"/>
      <c r="I601"/>
      <c r="J601" s="9"/>
    </row>
    <row r="602" spans="3:10" x14ac:dyDescent="0.25">
      <c r="C602" s="7"/>
      <c r="D602" s="9"/>
      <c r="E602" s="9"/>
      <c r="F602" s="9"/>
      <c r="G602" s="9"/>
      <c r="I602"/>
      <c r="J602" s="9"/>
    </row>
    <row r="603" spans="3:10" x14ac:dyDescent="0.25">
      <c r="C603" s="7"/>
      <c r="D603" s="9"/>
      <c r="E603" s="9"/>
      <c r="F603" s="9"/>
      <c r="G603" s="9"/>
      <c r="I603"/>
      <c r="J603" s="9"/>
    </row>
    <row r="604" spans="3:10" x14ac:dyDescent="0.25">
      <c r="C604" s="7"/>
      <c r="D604" s="9"/>
      <c r="E604" s="9"/>
      <c r="F604" s="9"/>
      <c r="G604" s="9"/>
      <c r="I604"/>
      <c r="J604" s="9"/>
    </row>
    <row r="605" spans="3:10" x14ac:dyDescent="0.25">
      <c r="C605" s="7"/>
      <c r="D605" s="9"/>
      <c r="E605" s="9"/>
      <c r="F605" s="9"/>
      <c r="G605" s="9"/>
      <c r="I605"/>
      <c r="J605" s="9"/>
    </row>
    <row r="606" spans="3:10" x14ac:dyDescent="0.25">
      <c r="C606" s="7"/>
      <c r="D606" s="9"/>
      <c r="E606" s="9"/>
      <c r="F606" s="9"/>
      <c r="G606" s="9"/>
      <c r="I606"/>
      <c r="J606" s="9"/>
    </row>
    <row r="607" spans="3:10" x14ac:dyDescent="0.25">
      <c r="C607" s="7"/>
      <c r="D607" s="9"/>
      <c r="E607" s="9"/>
      <c r="F607" s="9"/>
      <c r="G607" s="9"/>
      <c r="I607"/>
      <c r="J607" s="9"/>
    </row>
    <row r="608" spans="3:10" x14ac:dyDescent="0.25">
      <c r="C608" s="7"/>
      <c r="D608" s="9"/>
      <c r="E608" s="9"/>
      <c r="F608" s="9"/>
      <c r="G608" s="9"/>
      <c r="I608"/>
      <c r="J608" s="9"/>
    </row>
    <row r="609" spans="3:10" x14ac:dyDescent="0.25">
      <c r="C609" s="7"/>
      <c r="D609" s="9"/>
      <c r="E609" s="9"/>
      <c r="F609" s="9"/>
      <c r="G609" s="9"/>
      <c r="I609"/>
      <c r="J609" s="9"/>
    </row>
    <row r="610" spans="3:10" x14ac:dyDescent="0.25">
      <c r="C610" s="7"/>
      <c r="D610" s="9"/>
      <c r="E610" s="9"/>
      <c r="F610" s="9"/>
      <c r="G610" s="9"/>
      <c r="I610"/>
      <c r="J610" s="9"/>
    </row>
    <row r="611" spans="3:10" x14ac:dyDescent="0.25">
      <c r="C611" s="7"/>
      <c r="D611" s="9"/>
      <c r="E611" s="9"/>
      <c r="F611" s="9"/>
      <c r="G611" s="9"/>
      <c r="I611"/>
      <c r="J611" s="9"/>
    </row>
    <row r="612" spans="3:10" x14ac:dyDescent="0.25">
      <c r="C612" s="7"/>
      <c r="D612" s="9"/>
      <c r="E612" s="9"/>
      <c r="F612" s="9"/>
      <c r="G612" s="9"/>
      <c r="I612"/>
      <c r="J612" s="9"/>
    </row>
    <row r="613" spans="3:10" x14ac:dyDescent="0.25">
      <c r="C613" s="7"/>
      <c r="D613" s="9"/>
      <c r="E613" s="9"/>
      <c r="F613" s="9"/>
      <c r="G613" s="9"/>
      <c r="I613"/>
      <c r="J613" s="9"/>
    </row>
    <row r="614" spans="3:10" x14ac:dyDescent="0.25">
      <c r="C614" s="7"/>
      <c r="D614" s="9"/>
      <c r="E614" s="9"/>
      <c r="F614" s="9"/>
      <c r="G614" s="9"/>
      <c r="I614"/>
      <c r="J614" s="9"/>
    </row>
    <row r="615" spans="3:10" x14ac:dyDescent="0.25">
      <c r="C615" s="7"/>
      <c r="D615" s="9"/>
      <c r="E615" s="9"/>
      <c r="F615" s="9"/>
      <c r="G615" s="9"/>
      <c r="I615"/>
      <c r="J615" s="9"/>
    </row>
    <row r="616" spans="3:10" x14ac:dyDescent="0.25">
      <c r="C616" s="7"/>
      <c r="D616" s="9"/>
      <c r="E616" s="9"/>
      <c r="F616" s="9"/>
      <c r="G616" s="9"/>
      <c r="I616"/>
      <c r="J616" s="9"/>
    </row>
    <row r="617" spans="3:10" x14ac:dyDescent="0.25">
      <c r="C617" s="7"/>
      <c r="D617" s="9"/>
      <c r="E617" s="9"/>
      <c r="F617" s="9"/>
      <c r="G617" s="9"/>
      <c r="I617"/>
      <c r="J617" s="9"/>
    </row>
    <row r="618" spans="3:10" x14ac:dyDescent="0.25">
      <c r="C618" s="7"/>
      <c r="D618" s="9"/>
      <c r="E618" s="9"/>
      <c r="F618" s="9"/>
      <c r="G618" s="9"/>
      <c r="I618"/>
      <c r="J618" s="9"/>
    </row>
    <row r="619" spans="3:10" x14ac:dyDescent="0.25">
      <c r="C619" s="7"/>
      <c r="D619" s="9"/>
      <c r="E619" s="9"/>
      <c r="F619" s="9"/>
      <c r="G619" s="9"/>
      <c r="I619"/>
      <c r="J619" s="9"/>
    </row>
    <row r="620" spans="3:10" x14ac:dyDescent="0.25">
      <c r="C620" s="7"/>
      <c r="D620" s="9"/>
      <c r="E620" s="9"/>
      <c r="F620" s="9"/>
      <c r="G620" s="9"/>
      <c r="I620"/>
      <c r="J620" s="9"/>
    </row>
    <row r="621" spans="3:10" x14ac:dyDescent="0.25">
      <c r="C621" s="7"/>
      <c r="D621" s="9"/>
      <c r="E621" s="9"/>
      <c r="F621" s="9"/>
      <c r="G621" s="9"/>
      <c r="I621"/>
      <c r="J621" s="9"/>
    </row>
    <row r="622" spans="3:10" x14ac:dyDescent="0.25">
      <c r="C622" s="7"/>
      <c r="D622" s="9"/>
      <c r="E622" s="9"/>
      <c r="F622" s="9"/>
      <c r="G622" s="9"/>
      <c r="I622"/>
      <c r="J622" s="9"/>
    </row>
    <row r="623" spans="3:10" x14ac:dyDescent="0.25">
      <c r="C623" s="7"/>
      <c r="D623" s="9"/>
      <c r="E623" s="9"/>
      <c r="F623" s="9"/>
      <c r="G623" s="9"/>
      <c r="I623"/>
      <c r="J623" s="9"/>
    </row>
    <row r="624" spans="3:10" x14ac:dyDescent="0.25">
      <c r="C624" s="7"/>
      <c r="D624" s="9"/>
      <c r="E624" s="9"/>
      <c r="F624" s="9"/>
      <c r="G624" s="9"/>
      <c r="I624"/>
      <c r="J624" s="9"/>
    </row>
    <row r="625" spans="3:10" x14ac:dyDescent="0.25">
      <c r="C625" s="7"/>
      <c r="D625" s="9"/>
      <c r="E625" s="9"/>
      <c r="F625" s="9"/>
      <c r="G625" s="9"/>
      <c r="I625"/>
      <c r="J625" s="9"/>
    </row>
    <row r="626" spans="3:10" x14ac:dyDescent="0.25">
      <c r="C626" s="7"/>
      <c r="D626" s="9"/>
      <c r="E626" s="9"/>
      <c r="F626" s="9"/>
      <c r="G626" s="9"/>
      <c r="I626"/>
      <c r="J626" s="9"/>
    </row>
    <row r="627" spans="3:10" x14ac:dyDescent="0.25">
      <c r="C627" s="7"/>
      <c r="D627" s="9"/>
      <c r="E627" s="9"/>
      <c r="F627" s="9"/>
      <c r="G627" s="9"/>
      <c r="I627"/>
      <c r="J627" s="9"/>
    </row>
    <row r="628" spans="3:10" x14ac:dyDescent="0.25">
      <c r="C628" s="7"/>
      <c r="D628" s="9"/>
      <c r="E628" s="9"/>
      <c r="F628" s="9"/>
      <c r="G628" s="9"/>
      <c r="I628"/>
      <c r="J628" s="9"/>
    </row>
    <row r="629" spans="3:10" x14ac:dyDescent="0.25">
      <c r="C629" s="7"/>
      <c r="D629" s="9"/>
      <c r="E629" s="9"/>
      <c r="F629" s="9"/>
      <c r="G629" s="9"/>
      <c r="I629"/>
      <c r="J629" s="9"/>
    </row>
    <row r="630" spans="3:10" x14ac:dyDescent="0.25">
      <c r="C630" s="7"/>
      <c r="D630" s="9"/>
      <c r="E630" s="9"/>
      <c r="F630" s="9"/>
      <c r="G630" s="9"/>
      <c r="I630"/>
      <c r="J630" s="9"/>
    </row>
    <row r="631" spans="3:10" x14ac:dyDescent="0.25">
      <c r="C631" s="7"/>
      <c r="D631" s="9"/>
      <c r="E631" s="9"/>
      <c r="F631" s="9"/>
      <c r="G631" s="9"/>
      <c r="I631"/>
      <c r="J631" s="9"/>
    </row>
    <row r="632" spans="3:10" x14ac:dyDescent="0.25">
      <c r="C632" s="7"/>
      <c r="D632" s="9"/>
      <c r="E632" s="9"/>
      <c r="F632" s="9"/>
      <c r="G632" s="9"/>
      <c r="I632"/>
      <c r="J632" s="9"/>
    </row>
    <row r="633" spans="3:10" x14ac:dyDescent="0.25">
      <c r="C633" s="7"/>
      <c r="D633" s="9"/>
      <c r="E633" s="9"/>
      <c r="F633" s="9"/>
      <c r="G633" s="9"/>
      <c r="I633"/>
      <c r="J633" s="9"/>
    </row>
    <row r="634" spans="3:10" x14ac:dyDescent="0.25">
      <c r="C634" s="7"/>
      <c r="D634" s="9"/>
      <c r="E634" s="9"/>
      <c r="F634" s="9"/>
      <c r="G634" s="9"/>
      <c r="I634"/>
      <c r="J634" s="9"/>
    </row>
    <row r="635" spans="3:10" x14ac:dyDescent="0.25">
      <c r="C635" s="7"/>
      <c r="D635" s="9"/>
      <c r="E635" s="9"/>
      <c r="F635" s="9"/>
      <c r="G635" s="9"/>
      <c r="I635"/>
      <c r="J635" s="9"/>
    </row>
    <row r="636" spans="3:10" x14ac:dyDescent="0.25">
      <c r="C636" s="7"/>
      <c r="D636" s="9"/>
      <c r="E636" s="9"/>
      <c r="F636" s="9"/>
      <c r="G636" s="9"/>
      <c r="I636"/>
      <c r="J636" s="9"/>
    </row>
    <row r="637" spans="3:10" x14ac:dyDescent="0.25">
      <c r="C637" s="7"/>
      <c r="D637" s="9"/>
      <c r="E637" s="9"/>
      <c r="F637" s="9"/>
      <c r="G637" s="9"/>
      <c r="I637"/>
      <c r="J637" s="9"/>
    </row>
    <row r="638" spans="3:10" x14ac:dyDescent="0.25">
      <c r="C638" s="7"/>
      <c r="D638" s="9"/>
      <c r="E638" s="9"/>
      <c r="F638" s="9"/>
      <c r="G638" s="9"/>
      <c r="I638"/>
      <c r="J638" s="9"/>
    </row>
    <row r="639" spans="3:10" x14ac:dyDescent="0.25">
      <c r="C639" s="7"/>
      <c r="D639" s="9"/>
      <c r="E639" s="9"/>
      <c r="F639" s="9"/>
      <c r="G639" s="9"/>
      <c r="I639"/>
      <c r="J639" s="9"/>
    </row>
    <row r="640" spans="3:10" x14ac:dyDescent="0.25">
      <c r="C640" s="7"/>
      <c r="D640" s="9"/>
      <c r="E640" s="9"/>
      <c r="F640" s="9"/>
      <c r="G640" s="9"/>
      <c r="I640"/>
      <c r="J640" s="9"/>
    </row>
    <row r="641" spans="3:10" x14ac:dyDescent="0.25">
      <c r="C641" s="7"/>
      <c r="D641" s="9"/>
      <c r="E641" s="9"/>
      <c r="F641" s="9"/>
      <c r="G641" s="9"/>
      <c r="I641"/>
      <c r="J641" s="9"/>
    </row>
    <row r="642" spans="3:10" x14ac:dyDescent="0.25">
      <c r="C642" s="7"/>
      <c r="D642" s="9"/>
      <c r="E642" s="9"/>
      <c r="F642" s="9"/>
      <c r="G642" s="9"/>
      <c r="I642"/>
      <c r="J642" s="9"/>
    </row>
    <row r="643" spans="3:10" x14ac:dyDescent="0.25">
      <c r="C643" s="7"/>
      <c r="D643" s="9"/>
      <c r="E643" s="9"/>
      <c r="F643" s="9"/>
      <c r="G643" s="9"/>
      <c r="I643"/>
      <c r="J643" s="9"/>
    </row>
    <row r="644" spans="3:10" x14ac:dyDescent="0.25">
      <c r="C644" s="7"/>
      <c r="D644" s="9"/>
      <c r="E644" s="9"/>
      <c r="F644" s="9"/>
      <c r="G644" s="9"/>
      <c r="I644"/>
      <c r="J644" s="9"/>
    </row>
    <row r="645" spans="3:10" x14ac:dyDescent="0.25">
      <c r="C645" s="7"/>
      <c r="D645" s="9"/>
      <c r="E645" s="9"/>
      <c r="F645" s="9"/>
      <c r="G645" s="9"/>
      <c r="I645"/>
      <c r="J645" s="9"/>
    </row>
    <row r="646" spans="3:10" x14ac:dyDescent="0.25">
      <c r="C646" s="7"/>
      <c r="D646" s="9"/>
      <c r="E646" s="9"/>
      <c r="F646" s="9"/>
      <c r="G646" s="9"/>
      <c r="I646"/>
      <c r="J646" s="9"/>
    </row>
    <row r="647" spans="3:10" x14ac:dyDescent="0.25">
      <c r="C647" s="7"/>
      <c r="D647" s="9"/>
      <c r="E647" s="9"/>
      <c r="F647" s="9"/>
      <c r="G647" s="9"/>
      <c r="J647" s="9"/>
    </row>
    <row r="648" spans="3:10" x14ac:dyDescent="0.25">
      <c r="C648" s="7"/>
      <c r="D648" s="9"/>
      <c r="E648" s="9"/>
      <c r="F648" s="9"/>
      <c r="G648" s="9"/>
      <c r="J648" s="9"/>
    </row>
    <row r="649" spans="3:10" x14ac:dyDescent="0.25">
      <c r="C649" s="7"/>
      <c r="D649" s="9"/>
      <c r="E649" s="9"/>
      <c r="F649" s="9"/>
      <c r="G649" s="9"/>
      <c r="J649" s="9"/>
    </row>
    <row r="650" spans="3:10" x14ac:dyDescent="0.25">
      <c r="C650" s="7"/>
      <c r="D650" s="9"/>
      <c r="E650" s="9"/>
      <c r="F650" s="9"/>
      <c r="G650" s="9"/>
      <c r="J650" s="9"/>
    </row>
    <row r="651" spans="3:10" x14ac:dyDescent="0.25">
      <c r="C651" s="7"/>
      <c r="D651" s="9"/>
      <c r="E651" s="9"/>
      <c r="F651" s="9"/>
      <c r="G651" s="9"/>
      <c r="J651" s="9"/>
    </row>
    <row r="652" spans="3:10" x14ac:dyDescent="0.25">
      <c r="C652" s="7"/>
      <c r="D652" s="9"/>
      <c r="E652" s="9"/>
      <c r="F652" s="9"/>
      <c r="G652" s="9"/>
      <c r="J652" s="9"/>
    </row>
    <row r="653" spans="3:10" x14ac:dyDescent="0.25">
      <c r="C653" s="7"/>
      <c r="D653" s="9"/>
      <c r="E653" s="9"/>
      <c r="F653" s="9"/>
      <c r="G653" s="9"/>
      <c r="J653" s="9"/>
    </row>
    <row r="654" spans="3:10" x14ac:dyDescent="0.25">
      <c r="C654" s="7"/>
      <c r="D654" s="9"/>
      <c r="E654" s="9"/>
      <c r="F654" s="9"/>
      <c r="G654" s="9"/>
      <c r="J654" s="9"/>
    </row>
    <row r="655" spans="3:10" x14ac:dyDescent="0.25">
      <c r="C655" s="7"/>
      <c r="D655" s="9"/>
      <c r="E655" s="9"/>
      <c r="F655" s="9"/>
      <c r="G655" s="9"/>
      <c r="J655" s="9"/>
    </row>
    <row r="656" spans="3:10" x14ac:dyDescent="0.25">
      <c r="C656" s="7"/>
      <c r="D656" s="9"/>
      <c r="E656" s="9"/>
      <c r="F656" s="9"/>
      <c r="G656" s="9"/>
      <c r="J656" s="9"/>
    </row>
    <row r="657" spans="3:10" x14ac:dyDescent="0.25">
      <c r="C657" s="7"/>
      <c r="D657" s="9"/>
      <c r="E657" s="9"/>
      <c r="F657" s="9"/>
      <c r="G657" s="9"/>
      <c r="J657" s="9"/>
    </row>
    <row r="658" spans="3:10" x14ac:dyDescent="0.25">
      <c r="C658" s="7"/>
      <c r="D658" s="9"/>
      <c r="E658" s="9"/>
      <c r="F658" s="9"/>
      <c r="G658" s="9"/>
      <c r="J658" s="9"/>
    </row>
    <row r="659" spans="3:10" x14ac:dyDescent="0.25">
      <c r="C659" s="7"/>
      <c r="D659" s="9"/>
      <c r="E659" s="9"/>
      <c r="F659" s="9"/>
      <c r="G659" s="9"/>
      <c r="J659" s="9"/>
    </row>
    <row r="660" spans="3:10" x14ac:dyDescent="0.25">
      <c r="C660" s="7"/>
      <c r="D660" s="9"/>
      <c r="E660" s="9"/>
      <c r="F660" s="9"/>
      <c r="G660" s="9"/>
      <c r="J660" s="9"/>
    </row>
    <row r="661" spans="3:10" x14ac:dyDescent="0.25">
      <c r="C661" s="7"/>
      <c r="D661" s="9"/>
      <c r="E661" s="9"/>
      <c r="F661" s="9"/>
      <c r="G661" s="9"/>
      <c r="J661" s="9"/>
    </row>
    <row r="662" spans="3:10" x14ac:dyDescent="0.25">
      <c r="C662" s="7"/>
      <c r="D662" s="9"/>
      <c r="E662" s="9"/>
      <c r="F662" s="9"/>
      <c r="G662" s="9"/>
      <c r="J662" s="9"/>
    </row>
    <row r="663" spans="3:10" x14ac:dyDescent="0.25">
      <c r="C663" s="7"/>
      <c r="D663" s="9"/>
      <c r="E663" s="9"/>
      <c r="F663" s="9"/>
      <c r="G663" s="9"/>
      <c r="J663" s="9"/>
    </row>
    <row r="664" spans="3:10" x14ac:dyDescent="0.25">
      <c r="C664" s="7"/>
      <c r="D664" s="9"/>
      <c r="E664" s="9"/>
      <c r="F664" s="9"/>
      <c r="G664" s="9"/>
      <c r="J664" s="9"/>
    </row>
    <row r="665" spans="3:10" x14ac:dyDescent="0.25">
      <c r="C665" s="7"/>
      <c r="D665" s="9"/>
      <c r="E665" s="9"/>
      <c r="F665" s="9"/>
      <c r="G665" s="9"/>
      <c r="J665" s="9"/>
    </row>
    <row r="666" spans="3:10" x14ac:dyDescent="0.25">
      <c r="C666" s="7"/>
      <c r="D666" s="9"/>
      <c r="E666" s="9"/>
      <c r="F666" s="9"/>
      <c r="G666" s="9"/>
      <c r="J666" s="9"/>
    </row>
    <row r="667" spans="3:10" x14ac:dyDescent="0.25">
      <c r="C667" s="7"/>
      <c r="D667" s="9"/>
      <c r="E667" s="9"/>
      <c r="F667" s="9"/>
      <c r="G667" s="9"/>
      <c r="J667" s="9"/>
    </row>
    <row r="668" spans="3:10" x14ac:dyDescent="0.25">
      <c r="C668" s="7"/>
      <c r="D668" s="9"/>
      <c r="E668" s="9"/>
      <c r="F668" s="9"/>
      <c r="G668" s="9"/>
      <c r="J668" s="9"/>
    </row>
    <row r="669" spans="3:10" x14ac:dyDescent="0.25">
      <c r="C669" s="7"/>
      <c r="D669" s="9"/>
      <c r="E669" s="9"/>
      <c r="F669" s="9"/>
      <c r="G669" s="9"/>
      <c r="J669" s="9"/>
    </row>
    <row r="670" spans="3:10" x14ac:dyDescent="0.25">
      <c r="C670" s="7"/>
      <c r="D670" s="9"/>
      <c r="E670" s="9"/>
      <c r="F670" s="9"/>
      <c r="G670" s="9"/>
      <c r="J670" s="9"/>
    </row>
    <row r="671" spans="3:10" x14ac:dyDescent="0.25">
      <c r="C671" s="7"/>
      <c r="D671" s="9"/>
      <c r="E671" s="9"/>
      <c r="F671" s="9"/>
      <c r="G671" s="9"/>
      <c r="J671" s="9"/>
    </row>
    <row r="672" spans="3:10" x14ac:dyDescent="0.25">
      <c r="C672" s="7"/>
      <c r="D672" s="9"/>
      <c r="E672" s="9"/>
      <c r="F672" s="9"/>
      <c r="G672" s="9"/>
      <c r="J672" s="9"/>
    </row>
    <row r="673" spans="3:10" x14ac:dyDescent="0.25">
      <c r="C673" s="7"/>
      <c r="D673" s="9"/>
      <c r="E673" s="9"/>
      <c r="F673" s="9"/>
      <c r="G673" s="9"/>
      <c r="J673" s="9"/>
    </row>
    <row r="674" spans="3:10" x14ac:dyDescent="0.25">
      <c r="C674" s="7"/>
      <c r="D674" s="9"/>
      <c r="E674" s="9"/>
      <c r="F674" s="9"/>
      <c r="G674" s="9"/>
      <c r="J674" s="9"/>
    </row>
    <row r="675" spans="3:10" x14ac:dyDescent="0.25">
      <c r="C675" s="7"/>
      <c r="D675" s="9"/>
      <c r="E675" s="9"/>
      <c r="F675" s="9"/>
      <c r="G675" s="9"/>
      <c r="J675" s="9"/>
    </row>
    <row r="676" spans="3:10" x14ac:dyDescent="0.25">
      <c r="C676" s="7"/>
      <c r="D676" s="9"/>
      <c r="E676" s="9"/>
      <c r="F676" s="9"/>
      <c r="G676" s="9"/>
      <c r="J676" s="9"/>
    </row>
    <row r="677" spans="3:10" x14ac:dyDescent="0.25">
      <c r="C677" s="7"/>
      <c r="D677" s="9"/>
      <c r="E677" s="9"/>
      <c r="F677" s="9"/>
      <c r="G677" s="9"/>
      <c r="J677" s="9"/>
    </row>
    <row r="678" spans="3:10" x14ac:dyDescent="0.25">
      <c r="C678" s="7"/>
      <c r="D678" s="9"/>
      <c r="E678" s="9"/>
      <c r="F678" s="9"/>
      <c r="G678" s="9"/>
      <c r="J678" s="9"/>
    </row>
    <row r="679" spans="3:10" x14ac:dyDescent="0.25">
      <c r="C679" s="7"/>
      <c r="D679" s="9"/>
      <c r="E679" s="9"/>
      <c r="F679" s="9"/>
      <c r="G679" s="9"/>
      <c r="J679" s="9"/>
    </row>
    <row r="680" spans="3:10" x14ac:dyDescent="0.25">
      <c r="C680" s="7"/>
      <c r="D680" s="9"/>
      <c r="E680" s="9"/>
      <c r="F680" s="9"/>
      <c r="G680" s="9"/>
      <c r="J680" s="9"/>
    </row>
    <row r="681" spans="3:10" x14ac:dyDescent="0.25">
      <c r="C681" s="7"/>
      <c r="D681" s="9"/>
      <c r="E681" s="9"/>
      <c r="F681" s="9"/>
      <c r="G681" s="9"/>
      <c r="J681" s="9"/>
    </row>
    <row r="682" spans="3:10" x14ac:dyDescent="0.25">
      <c r="C682" s="7"/>
      <c r="D682" s="9"/>
      <c r="E682" s="9"/>
      <c r="F682" s="9"/>
      <c r="G682" s="9"/>
      <c r="J682" s="9"/>
    </row>
    <row r="683" spans="3:10" x14ac:dyDescent="0.25">
      <c r="C683" s="7"/>
      <c r="D683" s="9"/>
      <c r="E683" s="9"/>
      <c r="F683" s="9"/>
      <c r="G683" s="9"/>
      <c r="J683" s="9"/>
    </row>
    <row r="684" spans="3:10" x14ac:dyDescent="0.25">
      <c r="C684" s="7"/>
      <c r="D684" s="9"/>
      <c r="E684" s="9"/>
      <c r="F684" s="9"/>
      <c r="G684" s="9"/>
      <c r="J684" s="9"/>
    </row>
    <row r="685" spans="3:10" x14ac:dyDescent="0.25">
      <c r="C685" s="7"/>
      <c r="D685" s="9"/>
      <c r="E685" s="9"/>
      <c r="F685" s="9"/>
      <c r="G685" s="9"/>
      <c r="J685" s="9"/>
    </row>
    <row r="686" spans="3:10" x14ac:dyDescent="0.25">
      <c r="C686" s="7"/>
      <c r="D686" s="9"/>
      <c r="E686" s="9"/>
      <c r="F686" s="9"/>
      <c r="G686" s="9"/>
      <c r="J686" s="9"/>
    </row>
    <row r="687" spans="3:10" x14ac:dyDescent="0.25">
      <c r="C687" s="7"/>
      <c r="D687" s="9"/>
      <c r="E687" s="9"/>
      <c r="F687" s="9"/>
      <c r="G687" s="9"/>
      <c r="J687" s="9"/>
    </row>
    <row r="688" spans="3:10" x14ac:dyDescent="0.25">
      <c r="C688" s="7"/>
      <c r="D688" s="9"/>
      <c r="E688" s="9"/>
      <c r="F688" s="9"/>
      <c r="G688" s="9"/>
      <c r="J688" s="9"/>
    </row>
    <row r="689" spans="3:10" x14ac:dyDescent="0.25">
      <c r="C689" s="7"/>
      <c r="D689" s="9"/>
      <c r="E689" s="9"/>
      <c r="F689" s="9"/>
      <c r="G689" s="9"/>
      <c r="J689" s="9"/>
    </row>
    <row r="690" spans="3:10" x14ac:dyDescent="0.25">
      <c r="C690" s="7"/>
      <c r="D690" s="9"/>
      <c r="E690" s="9"/>
      <c r="F690" s="9"/>
      <c r="G690" s="9"/>
      <c r="J690" s="9"/>
    </row>
    <row r="691" spans="3:10" x14ac:dyDescent="0.25">
      <c r="C691" s="7"/>
      <c r="D691" s="9"/>
      <c r="E691" s="9"/>
      <c r="F691" s="9"/>
      <c r="G691" s="9"/>
      <c r="J691" s="9"/>
    </row>
    <row r="692" spans="3:10" x14ac:dyDescent="0.25">
      <c r="C692" s="7"/>
      <c r="D692" s="9"/>
      <c r="E692" s="9"/>
      <c r="F692" s="9"/>
      <c r="G692" s="9"/>
      <c r="J692" s="9"/>
    </row>
    <row r="693" spans="3:10" x14ac:dyDescent="0.25">
      <c r="C693" s="7"/>
      <c r="D693" s="9"/>
      <c r="E693" s="9"/>
      <c r="F693" s="9"/>
      <c r="G693" s="9"/>
      <c r="J693" s="9"/>
    </row>
    <row r="694" spans="3:10" x14ac:dyDescent="0.25">
      <c r="C694" s="7"/>
      <c r="D694" s="9"/>
      <c r="E694" s="9"/>
      <c r="F694" s="9"/>
      <c r="G694" s="9"/>
      <c r="J694" s="9"/>
    </row>
    <row r="695" spans="3:10" x14ac:dyDescent="0.25">
      <c r="C695" s="7"/>
      <c r="D695" s="9"/>
      <c r="E695" s="9"/>
      <c r="F695" s="9"/>
      <c r="G695" s="9"/>
      <c r="J695" s="9"/>
    </row>
    <row r="696" spans="3:10" x14ac:dyDescent="0.25">
      <c r="C696" s="7"/>
      <c r="D696" s="9"/>
      <c r="E696" s="9"/>
      <c r="F696" s="9"/>
      <c r="G696" s="9"/>
      <c r="J696" s="9"/>
    </row>
    <row r="697" spans="3:10" x14ac:dyDescent="0.25">
      <c r="C697" s="7"/>
      <c r="D697" s="9"/>
      <c r="E697" s="9"/>
      <c r="F697" s="9"/>
      <c r="G697" s="9"/>
      <c r="J697" s="9"/>
    </row>
    <row r="698" spans="3:10" x14ac:dyDescent="0.25">
      <c r="C698" s="7"/>
      <c r="D698" s="9"/>
      <c r="E698" s="9"/>
      <c r="F698" s="9"/>
      <c r="G698" s="9"/>
      <c r="J698" s="9"/>
    </row>
    <row r="699" spans="3:10" x14ac:dyDescent="0.25">
      <c r="C699" s="7"/>
      <c r="D699" s="9"/>
      <c r="E699" s="9"/>
      <c r="F699" s="9"/>
      <c r="G699" s="9"/>
      <c r="J699" s="9"/>
    </row>
    <row r="700" spans="3:10" x14ac:dyDescent="0.25">
      <c r="C700" s="7"/>
      <c r="D700" s="9"/>
      <c r="E700" s="9"/>
      <c r="F700" s="9"/>
      <c r="G700" s="9"/>
      <c r="J700" s="9"/>
    </row>
    <row r="701" spans="3:10" x14ac:dyDescent="0.25">
      <c r="C701" s="7"/>
      <c r="D701" s="9"/>
      <c r="E701" s="9"/>
      <c r="F701" s="9"/>
      <c r="G701" s="9"/>
      <c r="J701" s="9"/>
    </row>
    <row r="702" spans="3:10" x14ac:dyDescent="0.25">
      <c r="C702" s="7"/>
      <c r="D702" s="9"/>
      <c r="E702" s="9"/>
      <c r="F702" s="9"/>
      <c r="G702" s="9"/>
      <c r="J702" s="9"/>
    </row>
    <row r="703" spans="3:10" x14ac:dyDescent="0.25">
      <c r="C703" s="7"/>
      <c r="D703" s="9"/>
      <c r="E703" s="9"/>
      <c r="F703" s="9"/>
      <c r="G703" s="9"/>
      <c r="J703" s="9"/>
    </row>
    <row r="704" spans="3:10" x14ac:dyDescent="0.25">
      <c r="C704" s="7"/>
      <c r="D704" s="9"/>
      <c r="E704" s="9"/>
      <c r="F704" s="9"/>
      <c r="G704" s="9"/>
      <c r="J704" s="9"/>
    </row>
    <row r="705" spans="3:10" x14ac:dyDescent="0.25">
      <c r="C705" s="7"/>
      <c r="D705" s="9"/>
      <c r="E705" s="9"/>
      <c r="F705" s="9"/>
      <c r="G705" s="9"/>
      <c r="J705" s="9"/>
    </row>
    <row r="706" spans="3:10" x14ac:dyDescent="0.25">
      <c r="C706" s="7"/>
      <c r="D706" s="9"/>
      <c r="E706" s="9"/>
      <c r="F706" s="9"/>
      <c r="G706" s="9"/>
      <c r="J706" s="9"/>
    </row>
    <row r="707" spans="3:10" x14ac:dyDescent="0.25">
      <c r="C707" s="7"/>
      <c r="D707" s="9"/>
      <c r="E707" s="9"/>
      <c r="F707" s="9"/>
      <c r="G707" s="9"/>
      <c r="J707" s="9"/>
    </row>
    <row r="708" spans="3:10" x14ac:dyDescent="0.25">
      <c r="C708" s="7"/>
      <c r="D708" s="9"/>
      <c r="E708" s="9"/>
      <c r="F708" s="9"/>
      <c r="G708" s="9"/>
      <c r="J708" s="9"/>
    </row>
    <row r="709" spans="3:10" x14ac:dyDescent="0.25">
      <c r="C709" s="7"/>
      <c r="D709" s="9"/>
      <c r="E709" s="9"/>
      <c r="F709" s="9"/>
      <c r="G709" s="9"/>
      <c r="J709" s="9"/>
    </row>
    <row r="710" spans="3:10" x14ac:dyDescent="0.25">
      <c r="C710" s="7"/>
      <c r="D710" s="9"/>
      <c r="E710" s="9"/>
      <c r="F710" s="9"/>
      <c r="G710" s="9"/>
      <c r="J710" s="9"/>
    </row>
    <row r="711" spans="3:10" x14ac:dyDescent="0.25">
      <c r="C711" s="7"/>
      <c r="D711" s="9"/>
      <c r="E711" s="9"/>
      <c r="F711" s="9"/>
      <c r="G711" s="9"/>
      <c r="J711" s="9"/>
    </row>
    <row r="712" spans="3:10" x14ac:dyDescent="0.25">
      <c r="C712" s="7"/>
      <c r="D712" s="9"/>
      <c r="E712" s="9"/>
      <c r="F712" s="9"/>
      <c r="G712" s="9"/>
      <c r="J712" s="9"/>
    </row>
    <row r="713" spans="3:10" x14ac:dyDescent="0.25">
      <c r="C713" s="7"/>
      <c r="D713" s="9"/>
      <c r="E713" s="9"/>
      <c r="F713" s="9"/>
      <c r="G713" s="9"/>
      <c r="J713" s="9"/>
    </row>
    <row r="714" spans="3:10" x14ac:dyDescent="0.25">
      <c r="C714" s="7"/>
      <c r="D714" s="9"/>
      <c r="E714" s="9"/>
      <c r="F714" s="9"/>
      <c r="G714" s="9"/>
      <c r="J714" s="9"/>
    </row>
    <row r="715" spans="3:10" x14ac:dyDescent="0.25">
      <c r="C715" s="7"/>
      <c r="D715" s="9"/>
      <c r="E715" s="9"/>
      <c r="F715" s="9"/>
      <c r="G715" s="9"/>
      <c r="J715" s="9"/>
    </row>
    <row r="716" spans="3:10" x14ac:dyDescent="0.25">
      <c r="C716" s="7"/>
      <c r="D716" s="9"/>
      <c r="E716" s="9"/>
      <c r="F716" s="9"/>
      <c r="G716" s="9"/>
      <c r="J716" s="9"/>
    </row>
    <row r="717" spans="3:10" x14ac:dyDescent="0.25">
      <c r="C717" s="7"/>
      <c r="D717" s="9"/>
      <c r="E717" s="9"/>
      <c r="F717" s="9"/>
      <c r="G717" s="9"/>
      <c r="J717" s="9"/>
    </row>
    <row r="718" spans="3:10" x14ac:dyDescent="0.25">
      <c r="C718" s="7"/>
      <c r="D718" s="9"/>
      <c r="E718" s="9"/>
      <c r="F718" s="9"/>
      <c r="G718" s="9"/>
      <c r="J718" s="9"/>
    </row>
    <row r="719" spans="3:10" x14ac:dyDescent="0.25">
      <c r="C719" s="7"/>
      <c r="D719" s="9"/>
      <c r="E719" s="9"/>
      <c r="F719" s="9"/>
      <c r="G719" s="9"/>
      <c r="J719" s="9"/>
    </row>
    <row r="720" spans="3:10" x14ac:dyDescent="0.25">
      <c r="C720" s="7"/>
      <c r="D720" s="9"/>
      <c r="E720" s="9"/>
      <c r="F720" s="9"/>
      <c r="G720" s="9"/>
      <c r="J720" s="9"/>
    </row>
    <row r="721" spans="3:10" x14ac:dyDescent="0.25">
      <c r="C721" s="7"/>
      <c r="D721" s="9"/>
      <c r="E721" s="9"/>
      <c r="F721" s="9"/>
      <c r="G721" s="9"/>
      <c r="J721" s="9"/>
    </row>
    <row r="722" spans="3:10" x14ac:dyDescent="0.25">
      <c r="C722" s="7"/>
      <c r="D722" s="9"/>
      <c r="E722" s="9"/>
      <c r="F722" s="9"/>
      <c r="G722" s="9"/>
      <c r="J722" s="9"/>
    </row>
    <row r="723" spans="3:10" x14ac:dyDescent="0.25">
      <c r="C723" s="7"/>
      <c r="D723" s="9"/>
      <c r="E723" s="9"/>
      <c r="F723" s="9"/>
      <c r="G723" s="9"/>
      <c r="J723" s="9"/>
    </row>
    <row r="724" spans="3:10" x14ac:dyDescent="0.25">
      <c r="C724" s="7"/>
      <c r="D724" s="9"/>
      <c r="E724" s="9"/>
      <c r="F724" s="9"/>
      <c r="G724" s="9"/>
      <c r="J724" s="9"/>
    </row>
    <row r="725" spans="3:10" x14ac:dyDescent="0.25">
      <c r="C725" s="7"/>
      <c r="D725" s="9"/>
      <c r="E725" s="9"/>
      <c r="F725" s="9"/>
      <c r="G725" s="9"/>
      <c r="J725" s="9"/>
    </row>
    <row r="726" spans="3:10" x14ac:dyDescent="0.25">
      <c r="C726" s="7"/>
      <c r="D726" s="9"/>
      <c r="E726" s="9"/>
      <c r="F726" s="9"/>
      <c r="G726" s="9"/>
      <c r="J726" s="9"/>
    </row>
    <row r="727" spans="3:10" x14ac:dyDescent="0.25">
      <c r="C727" s="7"/>
      <c r="D727" s="9"/>
      <c r="E727" s="9"/>
      <c r="F727" s="9"/>
      <c r="G727" s="9"/>
      <c r="J727" s="9"/>
    </row>
    <row r="728" spans="3:10" x14ac:dyDescent="0.25">
      <c r="C728" s="7"/>
      <c r="D728" s="9"/>
      <c r="E728" s="9"/>
      <c r="F728" s="9"/>
      <c r="G728" s="9"/>
      <c r="J728" s="9"/>
    </row>
    <row r="729" spans="3:10" x14ac:dyDescent="0.25">
      <c r="C729" s="7"/>
      <c r="D729" s="9"/>
      <c r="E729" s="9"/>
      <c r="F729" s="9"/>
      <c r="G729" s="9"/>
      <c r="J729" s="9"/>
    </row>
    <row r="730" spans="3:10" x14ac:dyDescent="0.25">
      <c r="C730" s="7"/>
      <c r="D730" s="9"/>
      <c r="E730" s="9"/>
      <c r="F730" s="9"/>
      <c r="G730" s="9"/>
      <c r="J730" s="9"/>
    </row>
    <row r="731" spans="3:10" x14ac:dyDescent="0.25">
      <c r="C731" s="7"/>
      <c r="D731" s="9"/>
      <c r="E731" s="9"/>
      <c r="F731" s="9"/>
      <c r="G731" s="9"/>
      <c r="J731" s="9"/>
    </row>
    <row r="732" spans="3:10" x14ac:dyDescent="0.25">
      <c r="C732" s="7"/>
      <c r="D732" s="9"/>
      <c r="E732" s="9"/>
      <c r="F732" s="9"/>
      <c r="G732" s="9"/>
      <c r="J732" s="9"/>
    </row>
    <row r="733" spans="3:10" x14ac:dyDescent="0.25">
      <c r="C733" s="7"/>
      <c r="D733" s="9"/>
      <c r="E733" s="9"/>
      <c r="F733" s="9"/>
      <c r="G733" s="9"/>
      <c r="J733" s="9"/>
    </row>
    <row r="734" spans="3:10" x14ac:dyDescent="0.25">
      <c r="C734" s="7"/>
      <c r="D734" s="9"/>
      <c r="E734" s="9"/>
      <c r="F734" s="9"/>
      <c r="G734" s="9"/>
      <c r="J734" s="9"/>
    </row>
    <row r="735" spans="3:10" x14ac:dyDescent="0.25">
      <c r="C735" s="7"/>
      <c r="D735" s="9"/>
      <c r="E735" s="9"/>
      <c r="F735" s="9"/>
      <c r="G735" s="9"/>
      <c r="J735" s="9"/>
    </row>
    <row r="736" spans="3:10" x14ac:dyDescent="0.25">
      <c r="C736" s="7"/>
      <c r="D736" s="9"/>
      <c r="E736" s="9"/>
      <c r="F736" s="9"/>
      <c r="G736" s="9"/>
      <c r="J736" s="9"/>
    </row>
    <row r="737" spans="3:10" x14ac:dyDescent="0.25">
      <c r="C737" s="7"/>
      <c r="D737" s="9"/>
      <c r="E737" s="9"/>
      <c r="F737" s="9"/>
      <c r="G737" s="9"/>
      <c r="J737" s="9"/>
    </row>
    <row r="738" spans="3:10" x14ac:dyDescent="0.25">
      <c r="C738" s="7"/>
      <c r="D738" s="9"/>
      <c r="E738" s="9"/>
      <c r="F738" s="9"/>
      <c r="G738" s="9"/>
      <c r="J738" s="9"/>
    </row>
    <row r="739" spans="3:10" x14ac:dyDescent="0.25">
      <c r="C739" s="7"/>
      <c r="D739" s="9"/>
      <c r="E739" s="9"/>
      <c r="F739" s="9"/>
      <c r="G739" s="9"/>
      <c r="J739" s="9"/>
    </row>
    <row r="740" spans="3:10" x14ac:dyDescent="0.25">
      <c r="C740" s="7"/>
      <c r="D740" s="9"/>
      <c r="E740" s="9"/>
      <c r="F740" s="9"/>
      <c r="G740" s="9"/>
      <c r="J740" s="9"/>
    </row>
    <row r="741" spans="3:10" x14ac:dyDescent="0.25">
      <c r="C741" s="7"/>
      <c r="D741" s="9"/>
      <c r="E741" s="9"/>
      <c r="F741" s="9"/>
      <c r="G741" s="9"/>
      <c r="J741" s="9"/>
    </row>
    <row r="742" spans="3:10" x14ac:dyDescent="0.25">
      <c r="C742" s="7"/>
      <c r="D742" s="9"/>
      <c r="E742" s="9"/>
      <c r="F742" s="9"/>
      <c r="G742" s="9"/>
      <c r="J742" s="9"/>
    </row>
    <row r="743" spans="3:10" x14ac:dyDescent="0.25">
      <c r="C743" s="7"/>
      <c r="D743" s="9"/>
      <c r="E743" s="9"/>
      <c r="F743" s="9"/>
      <c r="G743" s="9"/>
      <c r="J743" s="9"/>
    </row>
    <row r="744" spans="3:10" x14ac:dyDescent="0.25">
      <c r="C744" s="7"/>
      <c r="D744" s="9"/>
      <c r="E744" s="9"/>
      <c r="F744" s="9"/>
      <c r="G744" s="9"/>
      <c r="J744" s="9"/>
    </row>
    <row r="745" spans="3:10" x14ac:dyDescent="0.25">
      <c r="C745" s="7"/>
      <c r="D745" s="9"/>
      <c r="E745" s="9"/>
      <c r="F745" s="9"/>
      <c r="G745" s="9"/>
      <c r="J745" s="9"/>
    </row>
    <row r="746" spans="3:10" x14ac:dyDescent="0.25">
      <c r="C746" s="7"/>
      <c r="D746" s="9"/>
      <c r="E746" s="9"/>
      <c r="F746" s="9"/>
      <c r="G746" s="9"/>
      <c r="J746" s="9"/>
    </row>
    <row r="747" spans="3:10" x14ac:dyDescent="0.25">
      <c r="C747" s="7"/>
      <c r="D747" s="9"/>
      <c r="E747" s="9"/>
      <c r="F747" s="9"/>
      <c r="G747" s="9"/>
      <c r="J747" s="9"/>
    </row>
    <row r="748" spans="3:10" x14ac:dyDescent="0.25">
      <c r="C748" s="7"/>
      <c r="D748" s="9"/>
      <c r="E748" s="9"/>
      <c r="F748" s="9"/>
      <c r="G748" s="9"/>
      <c r="J748" s="9"/>
    </row>
    <row r="749" spans="3:10" x14ac:dyDescent="0.25">
      <c r="C749" s="7"/>
      <c r="D749" s="9"/>
      <c r="E749" s="9"/>
      <c r="F749" s="9"/>
      <c r="G749" s="9"/>
      <c r="J749" s="9"/>
    </row>
    <row r="750" spans="3:10" x14ac:dyDescent="0.25">
      <c r="C750" s="7"/>
      <c r="D750" s="9"/>
      <c r="E750" s="9"/>
      <c r="F750" s="9"/>
      <c r="G750" s="9"/>
      <c r="J750" s="9"/>
    </row>
    <row r="751" spans="3:10" x14ac:dyDescent="0.25">
      <c r="C751" s="7"/>
      <c r="D751" s="9"/>
      <c r="E751" s="9"/>
      <c r="F751" s="9"/>
      <c r="G751" s="9"/>
      <c r="J751" s="9"/>
    </row>
    <row r="752" spans="3:10" x14ac:dyDescent="0.25">
      <c r="C752" s="7"/>
      <c r="D752" s="9"/>
      <c r="E752" s="9"/>
      <c r="F752" s="9"/>
      <c r="G752" s="9"/>
      <c r="J752" s="9"/>
    </row>
    <row r="753" spans="3:10" x14ac:dyDescent="0.25">
      <c r="C753" s="7"/>
      <c r="D753" s="9"/>
      <c r="E753" s="9"/>
      <c r="F753" s="9"/>
      <c r="G753" s="9"/>
      <c r="J753" s="9"/>
    </row>
    <row r="754" spans="3:10" x14ac:dyDescent="0.25">
      <c r="C754" s="7"/>
      <c r="D754" s="9"/>
      <c r="E754" s="9"/>
      <c r="F754" s="9"/>
      <c r="G754" s="9"/>
      <c r="J754" s="9"/>
    </row>
    <row r="755" spans="3:10" x14ac:dyDescent="0.25">
      <c r="C755" s="7"/>
      <c r="D755" s="9"/>
      <c r="E755" s="9"/>
      <c r="F755" s="9"/>
      <c r="G755" s="9"/>
      <c r="J755" s="9"/>
    </row>
    <row r="756" spans="3:10" x14ac:dyDescent="0.25">
      <c r="C756" s="7"/>
      <c r="D756" s="9"/>
      <c r="E756" s="9"/>
      <c r="F756" s="9"/>
      <c r="G756" s="9"/>
      <c r="J756" s="9"/>
    </row>
    <row r="757" spans="3:10" x14ac:dyDescent="0.25">
      <c r="C757" s="7"/>
      <c r="D757" s="9"/>
      <c r="E757" s="9"/>
      <c r="F757" s="9"/>
      <c r="G757" s="9"/>
      <c r="J757" s="9"/>
    </row>
    <row r="758" spans="3:10" x14ac:dyDescent="0.25">
      <c r="C758" s="7"/>
      <c r="D758" s="9"/>
      <c r="E758" s="9"/>
      <c r="F758" s="9"/>
      <c r="G758" s="9"/>
      <c r="J758" s="9"/>
    </row>
    <row r="759" spans="3:10" x14ac:dyDescent="0.25">
      <c r="C759" s="7"/>
      <c r="D759" s="9"/>
      <c r="E759" s="9"/>
      <c r="F759" s="9"/>
      <c r="G759" s="9"/>
      <c r="J759" s="9"/>
    </row>
    <row r="760" spans="3:10" x14ac:dyDescent="0.25">
      <c r="C760" s="7"/>
      <c r="D760" s="9"/>
      <c r="E760" s="9"/>
      <c r="F760" s="9"/>
      <c r="G760" s="9"/>
      <c r="J760" s="9"/>
    </row>
    <row r="761" spans="3:10" x14ac:dyDescent="0.25">
      <c r="C761" s="7"/>
      <c r="D761" s="9"/>
      <c r="E761" s="9"/>
      <c r="F761" s="9"/>
      <c r="G761" s="9"/>
      <c r="J761" s="9"/>
    </row>
    <row r="762" spans="3:10" x14ac:dyDescent="0.25">
      <c r="C762" s="7"/>
      <c r="D762" s="9"/>
      <c r="E762" s="9"/>
      <c r="F762" s="9"/>
      <c r="G762" s="9"/>
      <c r="J762" s="9"/>
    </row>
    <row r="763" spans="3:10" x14ac:dyDescent="0.25">
      <c r="C763" s="7"/>
      <c r="D763" s="9"/>
      <c r="E763" s="9"/>
      <c r="F763" s="9"/>
      <c r="G763" s="9"/>
      <c r="J763" s="9"/>
    </row>
    <row r="764" spans="3:10" x14ac:dyDescent="0.25">
      <c r="C764" s="7"/>
      <c r="D764" s="9"/>
      <c r="E764" s="9"/>
      <c r="F764" s="9"/>
      <c r="G764" s="9"/>
      <c r="J764" s="9"/>
    </row>
    <row r="765" spans="3:10" x14ac:dyDescent="0.25">
      <c r="C765" s="7"/>
      <c r="D765" s="9"/>
      <c r="E765" s="9"/>
      <c r="F765" s="9"/>
      <c r="G765" s="9"/>
      <c r="J765" s="9"/>
    </row>
    <row r="766" spans="3:10" x14ac:dyDescent="0.25">
      <c r="C766" s="7"/>
      <c r="D766" s="9"/>
      <c r="E766" s="9"/>
      <c r="F766" s="9"/>
      <c r="G766" s="9"/>
      <c r="J766" s="9"/>
    </row>
    <row r="767" spans="3:10" x14ac:dyDescent="0.25">
      <c r="C767" s="7"/>
      <c r="D767" s="9"/>
      <c r="E767" s="9"/>
      <c r="F767" s="9"/>
      <c r="G767" s="9"/>
      <c r="J767" s="9"/>
    </row>
    <row r="768" spans="3:10" x14ac:dyDescent="0.25">
      <c r="C768" s="7"/>
      <c r="D768" s="9"/>
      <c r="E768" s="9"/>
      <c r="F768" s="9"/>
      <c r="G768" s="9"/>
      <c r="J768" s="9"/>
    </row>
    <row r="769" spans="3:10" x14ac:dyDescent="0.25">
      <c r="C769" s="7"/>
      <c r="D769" s="9"/>
      <c r="E769" s="9"/>
      <c r="F769" s="9"/>
      <c r="G769" s="9"/>
      <c r="J769" s="9"/>
    </row>
    <row r="770" spans="3:10" x14ac:dyDescent="0.25">
      <c r="C770" s="7"/>
      <c r="D770" s="9"/>
      <c r="E770" s="9"/>
      <c r="F770" s="9"/>
      <c r="G770" s="9"/>
      <c r="J770" s="9"/>
    </row>
    <row r="771" spans="3:10" x14ac:dyDescent="0.25">
      <c r="C771" s="7"/>
      <c r="D771" s="9"/>
      <c r="E771" s="9"/>
      <c r="F771" s="9"/>
      <c r="G771" s="9"/>
      <c r="J771" s="9"/>
    </row>
    <row r="772" spans="3:10" x14ac:dyDescent="0.25">
      <c r="C772" s="7"/>
      <c r="D772" s="9"/>
      <c r="E772" s="9"/>
      <c r="F772" s="9"/>
      <c r="G772" s="9"/>
      <c r="J772" s="9"/>
    </row>
    <row r="773" spans="3:10" x14ac:dyDescent="0.25">
      <c r="C773" s="7"/>
      <c r="D773" s="9"/>
      <c r="E773" s="9"/>
      <c r="F773" s="9"/>
      <c r="G773" s="9"/>
      <c r="J773" s="9"/>
    </row>
    <row r="774" spans="3:10" x14ac:dyDescent="0.25">
      <c r="C774" s="7"/>
      <c r="D774" s="9"/>
      <c r="E774" s="9"/>
      <c r="F774" s="9"/>
      <c r="G774" s="9"/>
      <c r="J774" s="9"/>
    </row>
    <row r="775" spans="3:10" x14ac:dyDescent="0.25">
      <c r="C775" s="7"/>
      <c r="D775" s="9"/>
      <c r="E775" s="9"/>
      <c r="F775" s="9"/>
      <c r="G775" s="9"/>
      <c r="J775" s="9"/>
    </row>
    <row r="776" spans="3:10" x14ac:dyDescent="0.25">
      <c r="C776" s="7"/>
      <c r="D776" s="9"/>
      <c r="E776" s="9"/>
      <c r="F776" s="9"/>
      <c r="G776" s="9"/>
      <c r="J776" s="9"/>
    </row>
    <row r="777" spans="3:10" x14ac:dyDescent="0.25">
      <c r="C777" s="7"/>
      <c r="D777" s="9"/>
      <c r="E777" s="9"/>
      <c r="F777" s="9"/>
      <c r="G777" s="9"/>
      <c r="J777" s="9"/>
    </row>
    <row r="778" spans="3:10" x14ac:dyDescent="0.25">
      <c r="C778" s="7"/>
      <c r="D778" s="9"/>
      <c r="E778" s="9"/>
      <c r="F778" s="9"/>
      <c r="G778" s="9"/>
      <c r="J778" s="9"/>
    </row>
    <row r="779" spans="3:10" x14ac:dyDescent="0.25">
      <c r="C779" s="7"/>
      <c r="D779" s="9"/>
      <c r="E779" s="9"/>
      <c r="F779" s="9"/>
      <c r="G779" s="9"/>
      <c r="J779" s="9"/>
    </row>
    <row r="780" spans="3:10" x14ac:dyDescent="0.25">
      <c r="C780" s="7"/>
      <c r="D780" s="9"/>
      <c r="E780" s="9"/>
      <c r="F780" s="9"/>
      <c r="G780" s="9"/>
      <c r="J780" s="9"/>
    </row>
    <row r="781" spans="3:10" x14ac:dyDescent="0.25">
      <c r="C781" s="7"/>
      <c r="D781" s="9"/>
      <c r="E781" s="9"/>
      <c r="F781" s="9"/>
      <c r="G781" s="9"/>
      <c r="J781" s="9"/>
    </row>
    <row r="782" spans="3:10" x14ac:dyDescent="0.25">
      <c r="C782" s="7"/>
      <c r="D782" s="9"/>
      <c r="E782" s="9"/>
      <c r="F782" s="9"/>
      <c r="G782" s="9"/>
      <c r="J782" s="9"/>
    </row>
    <row r="783" spans="3:10" x14ac:dyDescent="0.25">
      <c r="C783" s="7"/>
      <c r="D783" s="9"/>
      <c r="E783" s="9"/>
      <c r="F783" s="9"/>
      <c r="G783" s="9"/>
      <c r="J783" s="9"/>
    </row>
    <row r="784" spans="3:10" x14ac:dyDescent="0.25">
      <c r="C784" s="7"/>
      <c r="D784" s="9"/>
      <c r="E784" s="9"/>
      <c r="F784" s="9"/>
      <c r="G784" s="9"/>
      <c r="J784" s="9"/>
    </row>
    <row r="785" spans="3:10" x14ac:dyDescent="0.25">
      <c r="C785" s="7"/>
      <c r="D785" s="9"/>
      <c r="E785" s="9"/>
      <c r="F785" s="9"/>
      <c r="G785" s="9"/>
      <c r="J785" s="9"/>
    </row>
    <row r="786" spans="3:10" x14ac:dyDescent="0.25">
      <c r="C786" s="7"/>
      <c r="D786" s="9"/>
      <c r="E786" s="9"/>
      <c r="F786" s="9"/>
      <c r="G786" s="9"/>
      <c r="J786" s="9"/>
    </row>
    <row r="787" spans="3:10" x14ac:dyDescent="0.25">
      <c r="C787" s="7"/>
      <c r="D787" s="9"/>
      <c r="E787" s="9"/>
      <c r="F787" s="9"/>
      <c r="G787" s="9"/>
      <c r="J787" s="9"/>
    </row>
    <row r="788" spans="3:10" x14ac:dyDescent="0.25">
      <c r="C788" s="7"/>
      <c r="D788" s="9"/>
      <c r="E788" s="9"/>
      <c r="F788" s="9"/>
      <c r="G788" s="9"/>
      <c r="J788" s="9"/>
    </row>
    <row r="789" spans="3:10" x14ac:dyDescent="0.25">
      <c r="C789" s="7"/>
      <c r="D789" s="9"/>
      <c r="E789" s="9"/>
      <c r="F789" s="9"/>
      <c r="G789" s="9"/>
      <c r="J789" s="9"/>
    </row>
    <row r="790" spans="3:10" x14ac:dyDescent="0.25">
      <c r="C790" s="7"/>
      <c r="D790" s="9"/>
      <c r="E790" s="9"/>
      <c r="F790" s="9"/>
      <c r="G790" s="9"/>
      <c r="J790" s="9"/>
    </row>
    <row r="791" spans="3:10" x14ac:dyDescent="0.25">
      <c r="C791" s="7"/>
      <c r="D791" s="9"/>
      <c r="E791" s="9"/>
      <c r="F791" s="9"/>
      <c r="G791" s="9"/>
      <c r="J791" s="9"/>
    </row>
    <row r="792" spans="3:10" x14ac:dyDescent="0.25">
      <c r="C792" s="7"/>
      <c r="D792" s="9"/>
      <c r="E792" s="9"/>
      <c r="F792" s="9"/>
      <c r="G792" s="9"/>
      <c r="J792" s="9"/>
    </row>
    <row r="793" spans="3:10" x14ac:dyDescent="0.25">
      <c r="C793" s="7"/>
      <c r="D793" s="9"/>
      <c r="E793" s="9"/>
      <c r="F793" s="9"/>
      <c r="G793" s="9"/>
      <c r="J793" s="9"/>
    </row>
    <row r="794" spans="3:10" x14ac:dyDescent="0.25">
      <c r="C794" s="7"/>
      <c r="D794" s="9"/>
      <c r="E794" s="9"/>
      <c r="F794" s="9"/>
      <c r="G794" s="9"/>
      <c r="J794" s="9"/>
    </row>
    <row r="795" spans="3:10" x14ac:dyDescent="0.25">
      <c r="C795" s="7"/>
      <c r="D795" s="9"/>
      <c r="E795" s="9"/>
      <c r="F795" s="9"/>
      <c r="G795" s="9"/>
      <c r="J795" s="9"/>
    </row>
    <row r="796" spans="3:10" x14ac:dyDescent="0.25">
      <c r="C796" s="7"/>
      <c r="D796" s="9"/>
      <c r="E796" s="9"/>
      <c r="F796" s="9"/>
      <c r="G796" s="9"/>
      <c r="J796" s="9"/>
    </row>
    <row r="797" spans="3:10" x14ac:dyDescent="0.25">
      <c r="C797" s="7"/>
      <c r="D797" s="9"/>
      <c r="E797" s="9"/>
      <c r="F797" s="9"/>
      <c r="G797" s="9"/>
      <c r="J797" s="9"/>
    </row>
    <row r="798" spans="3:10" x14ac:dyDescent="0.25">
      <c r="C798" s="7"/>
      <c r="D798" s="9"/>
      <c r="E798" s="9"/>
      <c r="F798" s="9"/>
      <c r="G798" s="9"/>
      <c r="J798" s="9"/>
    </row>
    <row r="799" spans="3:10" x14ac:dyDescent="0.25">
      <c r="C799" s="7"/>
      <c r="D799" s="9"/>
      <c r="E799" s="9"/>
      <c r="F799" s="9"/>
      <c r="G799" s="9"/>
      <c r="J799" s="9"/>
    </row>
    <row r="800" spans="3:10" x14ac:dyDescent="0.25">
      <c r="C800" s="7"/>
      <c r="D800" s="9"/>
      <c r="E800" s="9"/>
      <c r="F800" s="9"/>
      <c r="G800" s="9"/>
      <c r="J800" s="9"/>
    </row>
    <row r="801" spans="3:10" x14ac:dyDescent="0.25">
      <c r="C801" s="7"/>
      <c r="D801" s="9"/>
      <c r="E801" s="9"/>
      <c r="F801" s="9"/>
      <c r="G801" s="9"/>
      <c r="J801" s="9"/>
    </row>
    <row r="802" spans="3:10" x14ac:dyDescent="0.25">
      <c r="C802" s="7"/>
      <c r="D802" s="9"/>
      <c r="E802" s="9"/>
      <c r="F802" s="9"/>
      <c r="G802" s="9"/>
      <c r="J802" s="9"/>
    </row>
    <row r="803" spans="3:10" x14ac:dyDescent="0.25">
      <c r="C803" s="7"/>
      <c r="D803" s="9"/>
      <c r="E803" s="9"/>
      <c r="F803" s="9"/>
      <c r="G803" s="9"/>
      <c r="J803" s="9"/>
    </row>
    <row r="804" spans="3:10" x14ac:dyDescent="0.25">
      <c r="C804" s="7"/>
      <c r="D804" s="9"/>
      <c r="E804" s="9"/>
      <c r="F804" s="9"/>
      <c r="G804" s="9"/>
      <c r="J804" s="9"/>
    </row>
    <row r="805" spans="3:10" x14ac:dyDescent="0.25">
      <c r="C805" s="7"/>
      <c r="D805" s="9"/>
      <c r="E805" s="9"/>
      <c r="F805" s="9"/>
      <c r="G805" s="9"/>
      <c r="J805" s="9"/>
    </row>
    <row r="806" spans="3:10" x14ac:dyDescent="0.25">
      <c r="C806" s="7"/>
      <c r="D806" s="9"/>
      <c r="E806" s="9"/>
      <c r="F806" s="9"/>
      <c r="G806" s="9"/>
      <c r="J806" s="9"/>
    </row>
    <row r="807" spans="3:10" x14ac:dyDescent="0.25">
      <c r="C807" s="7"/>
      <c r="D807" s="9"/>
      <c r="E807" s="9"/>
      <c r="F807" s="9"/>
      <c r="G807" s="9"/>
      <c r="J807" s="9"/>
    </row>
    <row r="808" spans="3:10" x14ac:dyDescent="0.25">
      <c r="C808" s="7"/>
      <c r="D808" s="9"/>
      <c r="E808" s="9"/>
      <c r="F808" s="9"/>
      <c r="G808" s="9"/>
      <c r="J808" s="9"/>
    </row>
    <row r="809" spans="3:10" x14ac:dyDescent="0.25">
      <c r="C809" s="7"/>
      <c r="D809" s="9"/>
      <c r="E809" s="9"/>
      <c r="F809" s="9"/>
      <c r="G809" s="9"/>
      <c r="J809" s="9"/>
    </row>
    <row r="810" spans="3:10" x14ac:dyDescent="0.25">
      <c r="C810" s="7"/>
      <c r="D810" s="9"/>
      <c r="E810" s="9"/>
      <c r="F810" s="9"/>
      <c r="G810" s="9"/>
      <c r="J810" s="9"/>
    </row>
    <row r="811" spans="3:10" x14ac:dyDescent="0.25">
      <c r="C811" s="7"/>
      <c r="D811" s="9"/>
      <c r="E811" s="9"/>
      <c r="F811" s="9"/>
      <c r="G811" s="9"/>
      <c r="J811" s="9"/>
    </row>
    <row r="812" spans="3:10" x14ac:dyDescent="0.25">
      <c r="C812" s="7"/>
      <c r="D812" s="9"/>
      <c r="E812" s="9"/>
      <c r="F812" s="9"/>
      <c r="G812" s="9"/>
      <c r="J812" s="9"/>
    </row>
    <row r="813" spans="3:10" x14ac:dyDescent="0.25">
      <c r="C813" s="7"/>
      <c r="D813" s="9"/>
      <c r="E813" s="9"/>
      <c r="F813" s="9"/>
      <c r="G813" s="9"/>
      <c r="J813" s="9"/>
    </row>
    <row r="814" spans="3:10" x14ac:dyDescent="0.25">
      <c r="C814" s="7"/>
      <c r="D814" s="9"/>
      <c r="E814" s="9"/>
      <c r="F814" s="9"/>
      <c r="G814" s="9"/>
      <c r="J814" s="9"/>
    </row>
    <row r="815" spans="3:10" x14ac:dyDescent="0.25">
      <c r="C815" s="7"/>
      <c r="D815" s="9"/>
      <c r="E815" s="9"/>
      <c r="F815" s="9"/>
      <c r="G815" s="9"/>
      <c r="J815" s="9"/>
    </row>
    <row r="816" spans="3:10" x14ac:dyDescent="0.25">
      <c r="C816" s="7"/>
      <c r="D816" s="9"/>
      <c r="E816" s="9"/>
      <c r="F816" s="9"/>
      <c r="G816" s="9"/>
      <c r="J816" s="9"/>
    </row>
    <row r="817" spans="3:10" x14ac:dyDescent="0.25">
      <c r="C817" s="7"/>
      <c r="D817" s="9"/>
      <c r="E817" s="9"/>
      <c r="F817" s="9"/>
      <c r="G817" s="9"/>
      <c r="J817" s="9"/>
    </row>
    <row r="818" spans="3:10" x14ac:dyDescent="0.25">
      <c r="C818" s="7"/>
      <c r="D818" s="9"/>
      <c r="E818" s="9"/>
      <c r="F818" s="9"/>
      <c r="G818" s="9"/>
      <c r="J818" s="9"/>
    </row>
    <row r="819" spans="3:10" x14ac:dyDescent="0.25">
      <c r="C819" s="7"/>
      <c r="D819" s="9"/>
      <c r="E819" s="9"/>
      <c r="F819" s="9"/>
      <c r="G819" s="9"/>
      <c r="J819" s="9"/>
    </row>
    <row r="820" spans="3:10" x14ac:dyDescent="0.25">
      <c r="C820" s="7"/>
      <c r="D820" s="9"/>
      <c r="E820" s="9"/>
      <c r="F820" s="9"/>
      <c r="G820" s="9"/>
      <c r="J820" s="9"/>
    </row>
    <row r="821" spans="3:10" x14ac:dyDescent="0.25">
      <c r="C821" s="7"/>
      <c r="D821" s="9"/>
      <c r="E821" s="9"/>
      <c r="F821" s="9"/>
      <c r="G821" s="9"/>
      <c r="J821" s="9"/>
    </row>
    <row r="822" spans="3:10" x14ac:dyDescent="0.25">
      <c r="C822" s="7"/>
      <c r="D822" s="9"/>
      <c r="E822" s="9"/>
      <c r="F822" s="9"/>
      <c r="G822" s="9"/>
      <c r="J822" s="9"/>
    </row>
    <row r="823" spans="3:10" x14ac:dyDescent="0.25">
      <c r="C823" s="7"/>
      <c r="D823" s="9"/>
      <c r="E823" s="9"/>
      <c r="F823" s="9"/>
      <c r="G823" s="9"/>
      <c r="J823" s="9"/>
    </row>
    <row r="824" spans="3:10" x14ac:dyDescent="0.25">
      <c r="C824" s="7"/>
      <c r="D824" s="9"/>
      <c r="E824" s="9"/>
      <c r="F824" s="9"/>
      <c r="G824" s="9"/>
      <c r="J824" s="9"/>
    </row>
    <row r="825" spans="3:10" x14ac:dyDescent="0.25">
      <c r="C825" s="7"/>
      <c r="D825" s="9"/>
      <c r="E825" s="9"/>
      <c r="F825" s="9"/>
      <c r="G825" s="9"/>
      <c r="J825" s="9"/>
    </row>
    <row r="826" spans="3:10" x14ac:dyDescent="0.25">
      <c r="C826" s="7"/>
      <c r="D826" s="9"/>
      <c r="E826" s="9"/>
      <c r="F826" s="9"/>
      <c r="G826" s="9"/>
      <c r="J826" s="9"/>
    </row>
    <row r="827" spans="3:10" x14ac:dyDescent="0.25">
      <c r="C827" s="7"/>
      <c r="D827" s="9"/>
      <c r="E827" s="9"/>
      <c r="F827" s="9"/>
      <c r="G827" s="9"/>
      <c r="J827" s="9"/>
    </row>
    <row r="828" spans="3:10" x14ac:dyDescent="0.25">
      <c r="C828" s="7"/>
      <c r="D828" s="9"/>
      <c r="E828" s="9"/>
      <c r="F828" s="9"/>
      <c r="G828" s="9"/>
      <c r="J828" s="9"/>
    </row>
    <row r="829" spans="3:10" x14ac:dyDescent="0.25">
      <c r="C829" s="7"/>
      <c r="D829" s="9"/>
      <c r="E829" s="9"/>
      <c r="F829" s="9"/>
      <c r="G829" s="9"/>
      <c r="J829" s="9"/>
    </row>
    <row r="830" spans="3:10" x14ac:dyDescent="0.25">
      <c r="C830" s="7"/>
      <c r="D830" s="9"/>
      <c r="E830" s="9"/>
      <c r="F830" s="9"/>
      <c r="G830" s="9"/>
      <c r="J830" s="9"/>
    </row>
    <row r="831" spans="3:10" x14ac:dyDescent="0.25">
      <c r="C831" s="7"/>
      <c r="D831" s="9"/>
      <c r="E831" s="9"/>
      <c r="F831" s="9"/>
      <c r="G831" s="9"/>
      <c r="J831" s="9"/>
    </row>
    <row r="832" spans="3:10" x14ac:dyDescent="0.25">
      <c r="C832" s="7"/>
      <c r="D832" s="9"/>
      <c r="E832" s="9"/>
      <c r="F832" s="9"/>
      <c r="G832" s="9"/>
      <c r="J832" s="9"/>
    </row>
    <row r="833" spans="3:10" x14ac:dyDescent="0.25">
      <c r="C833" s="7"/>
      <c r="D833" s="9"/>
      <c r="E833" s="9"/>
      <c r="F833" s="9"/>
      <c r="G833" s="9"/>
      <c r="J833" s="9"/>
    </row>
    <row r="834" spans="3:10" x14ac:dyDescent="0.25">
      <c r="C834" s="7"/>
      <c r="D834" s="9"/>
      <c r="E834" s="9"/>
      <c r="F834" s="9"/>
      <c r="G834" s="9"/>
      <c r="J834" s="9"/>
    </row>
    <row r="835" spans="3:10" x14ac:dyDescent="0.25">
      <c r="C835" s="7"/>
      <c r="D835" s="9"/>
      <c r="E835" s="9"/>
      <c r="F835" s="9"/>
      <c r="G835" s="9"/>
      <c r="J835" s="9"/>
    </row>
    <row r="836" spans="3:10" x14ac:dyDescent="0.25">
      <c r="C836" s="7"/>
      <c r="D836" s="9"/>
      <c r="E836" s="9"/>
      <c r="F836" s="9"/>
      <c r="G836" s="9"/>
      <c r="J836" s="9"/>
    </row>
    <row r="837" spans="3:10" x14ac:dyDescent="0.25">
      <c r="C837" s="7"/>
      <c r="D837" s="9"/>
      <c r="E837" s="9"/>
      <c r="F837" s="9"/>
      <c r="G837" s="9"/>
      <c r="J837" s="9"/>
    </row>
    <row r="838" spans="3:10" x14ac:dyDescent="0.25">
      <c r="C838" s="7"/>
      <c r="D838" s="9"/>
      <c r="E838" s="9"/>
      <c r="F838" s="9"/>
      <c r="G838" s="9"/>
      <c r="J838" s="9"/>
    </row>
    <row r="839" spans="3:10" x14ac:dyDescent="0.25">
      <c r="C839" s="7"/>
      <c r="D839" s="9"/>
      <c r="E839" s="9"/>
      <c r="F839" s="9"/>
      <c r="G839" s="9"/>
      <c r="J839" s="9"/>
    </row>
    <row r="840" spans="3:10" x14ac:dyDescent="0.25">
      <c r="C840" s="7"/>
      <c r="D840" s="9"/>
      <c r="E840" s="9"/>
      <c r="F840" s="9"/>
      <c r="G840" s="9"/>
      <c r="J840" s="9"/>
    </row>
    <row r="841" spans="3:10" x14ac:dyDescent="0.25">
      <c r="C841" s="7"/>
      <c r="D841" s="9"/>
      <c r="E841" s="9"/>
      <c r="F841" s="9"/>
      <c r="G841" s="9"/>
      <c r="J841" s="9"/>
    </row>
    <row r="842" spans="3:10" x14ac:dyDescent="0.25">
      <c r="C842" s="7"/>
      <c r="D842" s="9"/>
      <c r="E842" s="9"/>
      <c r="F842" s="9"/>
      <c r="G842" s="9"/>
      <c r="J842" s="9"/>
    </row>
    <row r="843" spans="3:10" x14ac:dyDescent="0.25">
      <c r="C843" s="7"/>
      <c r="D843" s="9"/>
      <c r="E843" s="9"/>
      <c r="F843" s="9"/>
      <c r="G843" s="9"/>
      <c r="J843" s="9"/>
    </row>
    <row r="844" spans="3:10" x14ac:dyDescent="0.25">
      <c r="C844" s="7"/>
      <c r="D844" s="9"/>
      <c r="E844" s="9"/>
      <c r="F844" s="9"/>
      <c r="G844" s="9"/>
      <c r="J844" s="9"/>
    </row>
    <row r="845" spans="3:10" x14ac:dyDescent="0.25">
      <c r="C845" s="7"/>
      <c r="D845" s="9"/>
      <c r="E845" s="9"/>
      <c r="F845" s="9"/>
      <c r="G845" s="9"/>
      <c r="J845" s="9"/>
    </row>
    <row r="846" spans="3:10" x14ac:dyDescent="0.25">
      <c r="C846" s="7"/>
      <c r="D846" s="9"/>
      <c r="E846" s="9"/>
      <c r="F846" s="9"/>
      <c r="G846" s="9"/>
      <c r="J846" s="9"/>
    </row>
    <row r="847" spans="3:10" x14ac:dyDescent="0.25">
      <c r="C847" s="7"/>
      <c r="D847" s="9"/>
      <c r="E847" s="9"/>
      <c r="F847" s="9"/>
      <c r="G847" s="9"/>
      <c r="J847" s="9"/>
    </row>
    <row r="848" spans="3:10" x14ac:dyDescent="0.25">
      <c r="C848" s="7"/>
      <c r="D848" s="9"/>
      <c r="E848" s="9"/>
      <c r="F848" s="9"/>
      <c r="G848" s="9"/>
      <c r="J848" s="9"/>
    </row>
    <row r="849" spans="3:10" x14ac:dyDescent="0.25">
      <c r="C849" s="7"/>
      <c r="D849" s="9"/>
      <c r="E849" s="9"/>
      <c r="F849" s="9"/>
      <c r="G849" s="9"/>
      <c r="J849" s="9"/>
    </row>
    <row r="850" spans="3:10" x14ac:dyDescent="0.25">
      <c r="C850" s="7"/>
      <c r="D850" s="9"/>
      <c r="E850" s="9"/>
      <c r="F850" s="9"/>
      <c r="G850" s="9"/>
      <c r="J850" s="9"/>
    </row>
    <row r="851" spans="3:10" x14ac:dyDescent="0.25">
      <c r="C851" s="7"/>
      <c r="D851" s="9"/>
      <c r="E851" s="9"/>
      <c r="F851" s="9"/>
      <c r="G851" s="9"/>
      <c r="J851" s="9"/>
    </row>
    <row r="852" spans="3:10" x14ac:dyDescent="0.25">
      <c r="C852" s="7"/>
      <c r="D852" s="9"/>
      <c r="E852" s="9"/>
      <c r="F852" s="9"/>
      <c r="G852" s="9"/>
      <c r="J852" s="9"/>
    </row>
    <row r="853" spans="3:10" x14ac:dyDescent="0.25">
      <c r="C853" s="7"/>
      <c r="D853" s="9"/>
      <c r="E853" s="9"/>
      <c r="F853" s="9"/>
      <c r="G853" s="9"/>
      <c r="J853" s="9"/>
    </row>
    <row r="854" spans="3:10" x14ac:dyDescent="0.25">
      <c r="C854" s="7"/>
      <c r="D854" s="9"/>
      <c r="E854" s="9"/>
      <c r="F854" s="9"/>
      <c r="G854" s="9"/>
      <c r="J854" s="9"/>
    </row>
    <row r="855" spans="3:10" x14ac:dyDescent="0.25">
      <c r="C855" s="7"/>
      <c r="D855" s="9"/>
      <c r="E855" s="9"/>
      <c r="F855" s="9"/>
      <c r="G855" s="9"/>
      <c r="J855" s="9"/>
    </row>
    <row r="856" spans="3:10" x14ac:dyDescent="0.25">
      <c r="C856" s="7"/>
      <c r="D856" s="9"/>
      <c r="E856" s="9"/>
      <c r="F856" s="9"/>
      <c r="G856" s="9"/>
      <c r="J856" s="9"/>
    </row>
    <row r="857" spans="3:10" x14ac:dyDescent="0.25">
      <c r="C857" s="7"/>
      <c r="D857" s="9"/>
      <c r="E857" s="9"/>
      <c r="F857" s="9"/>
      <c r="G857" s="9"/>
      <c r="J857" s="9"/>
    </row>
    <row r="858" spans="3:10" x14ac:dyDescent="0.25">
      <c r="C858" s="7"/>
      <c r="D858" s="9"/>
      <c r="E858" s="9"/>
      <c r="F858" s="9"/>
      <c r="G858" s="9"/>
      <c r="J858" s="9"/>
    </row>
    <row r="859" spans="3:10" x14ac:dyDescent="0.25">
      <c r="C859" s="7"/>
      <c r="D859" s="9"/>
      <c r="E859" s="9"/>
      <c r="F859" s="9"/>
      <c r="G859" s="9"/>
      <c r="J859" s="9"/>
    </row>
    <row r="860" spans="3:10" x14ac:dyDescent="0.25">
      <c r="C860" s="7"/>
      <c r="D860" s="9"/>
      <c r="E860" s="9"/>
      <c r="F860" s="9"/>
      <c r="G860" s="9"/>
      <c r="J860" s="9"/>
    </row>
    <row r="861" spans="3:10" x14ac:dyDescent="0.25">
      <c r="C861" s="7"/>
      <c r="D861" s="9"/>
      <c r="E861" s="9"/>
      <c r="F861" s="9"/>
      <c r="G861" s="9"/>
      <c r="J861" s="9"/>
    </row>
    <row r="862" spans="3:10" x14ac:dyDescent="0.25">
      <c r="C862" s="7"/>
      <c r="D862" s="9"/>
      <c r="E862" s="9"/>
      <c r="F862" s="9"/>
      <c r="G862" s="9"/>
      <c r="J862" s="9"/>
    </row>
    <row r="863" spans="3:10" x14ac:dyDescent="0.25">
      <c r="C863" s="7"/>
      <c r="D863" s="9"/>
      <c r="E863" s="9"/>
      <c r="F863" s="9"/>
      <c r="G863" s="9"/>
      <c r="J863" s="9"/>
    </row>
    <row r="864" spans="3:10" x14ac:dyDescent="0.25">
      <c r="C864" s="7"/>
      <c r="D864" s="9"/>
      <c r="E864" s="9"/>
      <c r="F864" s="9"/>
      <c r="G864" s="9"/>
      <c r="J864" s="9"/>
    </row>
    <row r="865" spans="3:10" x14ac:dyDescent="0.25">
      <c r="C865" s="7"/>
      <c r="D865" s="9"/>
      <c r="E865" s="9"/>
      <c r="F865" s="9"/>
      <c r="G865" s="9"/>
      <c r="J865" s="9"/>
    </row>
    <row r="866" spans="3:10" x14ac:dyDescent="0.25">
      <c r="C866" s="7"/>
      <c r="D866" s="9"/>
      <c r="E866" s="9"/>
      <c r="F866" s="9"/>
      <c r="G866" s="9"/>
      <c r="J866" s="9"/>
    </row>
    <row r="867" spans="3:10" x14ac:dyDescent="0.25">
      <c r="C867" s="7"/>
      <c r="D867" s="9"/>
      <c r="E867" s="9"/>
      <c r="F867" s="9"/>
      <c r="G867" s="9"/>
      <c r="J867" s="9"/>
    </row>
    <row r="868" spans="3:10" x14ac:dyDescent="0.25">
      <c r="C868" s="7"/>
      <c r="D868" s="9"/>
      <c r="E868" s="9"/>
      <c r="F868" s="9"/>
      <c r="G868" s="9"/>
      <c r="J868" s="9"/>
    </row>
    <row r="869" spans="3:10" x14ac:dyDescent="0.25">
      <c r="C869" s="7"/>
      <c r="D869" s="9"/>
      <c r="E869" s="9"/>
      <c r="F869" s="9"/>
      <c r="G869" s="9"/>
      <c r="J869" s="9"/>
    </row>
    <row r="870" spans="3:10" x14ac:dyDescent="0.25">
      <c r="C870" s="7"/>
      <c r="D870" s="9"/>
      <c r="E870" s="9"/>
      <c r="F870" s="9"/>
      <c r="G870" s="9"/>
      <c r="J870" s="9"/>
    </row>
    <row r="871" spans="3:10" x14ac:dyDescent="0.25">
      <c r="C871" s="7"/>
      <c r="D871" s="9"/>
      <c r="E871" s="9"/>
      <c r="F871" s="9"/>
      <c r="G871" s="9"/>
      <c r="J871" s="9"/>
    </row>
    <row r="872" spans="3:10" x14ac:dyDescent="0.25">
      <c r="C872" s="7"/>
      <c r="D872" s="9"/>
      <c r="E872" s="9"/>
      <c r="F872" s="9"/>
      <c r="G872" s="9"/>
      <c r="J872" s="9"/>
    </row>
    <row r="873" spans="3:10" x14ac:dyDescent="0.25">
      <c r="C873" s="7"/>
      <c r="D873" s="9"/>
      <c r="E873" s="9"/>
      <c r="F873" s="9"/>
      <c r="G873" s="9"/>
      <c r="J873" s="9"/>
    </row>
    <row r="874" spans="3:10" x14ac:dyDescent="0.25">
      <c r="C874" s="7"/>
      <c r="D874" s="9"/>
      <c r="E874" s="9"/>
      <c r="F874" s="9"/>
      <c r="G874" s="9"/>
      <c r="J874" s="9"/>
    </row>
    <row r="875" spans="3:10" x14ac:dyDescent="0.25">
      <c r="C875" s="7"/>
      <c r="D875" s="9"/>
      <c r="E875" s="9"/>
      <c r="F875" s="9"/>
      <c r="G875" s="9"/>
      <c r="J875" s="9"/>
    </row>
    <row r="876" spans="3:10" x14ac:dyDescent="0.25">
      <c r="C876" s="7"/>
      <c r="D876" s="9"/>
      <c r="E876" s="9"/>
      <c r="F876" s="9"/>
      <c r="G876" s="9"/>
      <c r="J876" s="9"/>
    </row>
    <row r="877" spans="3:10" x14ac:dyDescent="0.25">
      <c r="C877" s="7"/>
      <c r="D877" s="9"/>
      <c r="E877" s="9"/>
      <c r="F877" s="9"/>
      <c r="G877" s="9"/>
      <c r="J877" s="9"/>
    </row>
    <row r="878" spans="3:10" x14ac:dyDescent="0.25">
      <c r="C878" s="7"/>
      <c r="D878" s="9"/>
      <c r="E878" s="9"/>
      <c r="F878" s="9"/>
      <c r="G878" s="9"/>
      <c r="J878" s="9"/>
    </row>
    <row r="879" spans="3:10" x14ac:dyDescent="0.25">
      <c r="C879" s="7"/>
      <c r="D879" s="9"/>
      <c r="E879" s="9"/>
      <c r="F879" s="9"/>
      <c r="G879" s="9"/>
      <c r="J879" s="9"/>
    </row>
    <row r="880" spans="3:10" x14ac:dyDescent="0.25">
      <c r="C880" s="7"/>
      <c r="D880" s="9"/>
      <c r="E880" s="9"/>
      <c r="F880" s="9"/>
      <c r="G880" s="9"/>
      <c r="J880" s="9"/>
    </row>
    <row r="881" spans="3:10" x14ac:dyDescent="0.25">
      <c r="C881" s="7"/>
      <c r="D881" s="9"/>
      <c r="E881" s="9"/>
      <c r="F881" s="9"/>
      <c r="G881" s="9"/>
      <c r="J881" s="9"/>
    </row>
    <row r="882" spans="3:10" x14ac:dyDescent="0.25">
      <c r="C882" s="7"/>
      <c r="D882" s="9"/>
      <c r="E882" s="9"/>
      <c r="F882" s="9"/>
      <c r="G882" s="9"/>
      <c r="J882" s="9"/>
    </row>
    <row r="883" spans="3:10" x14ac:dyDescent="0.25">
      <c r="C883" s="7"/>
      <c r="D883" s="9"/>
      <c r="E883" s="9"/>
      <c r="F883" s="9"/>
      <c r="G883" s="9"/>
      <c r="J883" s="9"/>
    </row>
    <row r="884" spans="3:10" x14ac:dyDescent="0.25">
      <c r="C884" s="7"/>
      <c r="D884" s="9"/>
      <c r="E884" s="9"/>
      <c r="F884" s="9"/>
      <c r="G884" s="9"/>
      <c r="J884" s="9"/>
    </row>
    <row r="885" spans="3:10" x14ac:dyDescent="0.25">
      <c r="C885" s="7"/>
      <c r="D885" s="9"/>
      <c r="E885" s="9"/>
      <c r="F885" s="9"/>
      <c r="G885" s="9"/>
      <c r="J885" s="9"/>
    </row>
    <row r="886" spans="3:10" x14ac:dyDescent="0.25">
      <c r="C886" s="7"/>
      <c r="D886" s="9"/>
      <c r="E886" s="9"/>
      <c r="F886" s="9"/>
      <c r="G886" s="9"/>
      <c r="J886" s="9"/>
    </row>
    <row r="887" spans="3:10" x14ac:dyDescent="0.25">
      <c r="C887" s="7"/>
      <c r="D887" s="9"/>
      <c r="E887" s="9"/>
      <c r="F887" s="9"/>
      <c r="G887" s="9"/>
      <c r="J887" s="9"/>
    </row>
    <row r="888" spans="3:10" x14ac:dyDescent="0.25">
      <c r="C888" s="7"/>
      <c r="D888" s="9"/>
      <c r="E888" s="9"/>
      <c r="F888" s="9"/>
      <c r="G888" s="9"/>
      <c r="J888" s="9"/>
    </row>
    <row r="889" spans="3:10" x14ac:dyDescent="0.25">
      <c r="C889" s="7"/>
      <c r="D889" s="9"/>
      <c r="E889" s="9"/>
      <c r="F889" s="9"/>
      <c r="G889" s="9"/>
      <c r="J889" s="9"/>
    </row>
    <row r="890" spans="3:10" x14ac:dyDescent="0.25">
      <c r="C890" s="7"/>
      <c r="D890" s="9"/>
      <c r="E890" s="9"/>
      <c r="F890" s="9"/>
      <c r="G890" s="9"/>
      <c r="J890" s="9"/>
    </row>
    <row r="891" spans="3:10" x14ac:dyDescent="0.25">
      <c r="C891" s="7"/>
      <c r="D891" s="9"/>
      <c r="E891" s="9"/>
      <c r="F891" s="9"/>
      <c r="G891" s="9"/>
      <c r="J891" s="9"/>
    </row>
    <row r="892" spans="3:10" x14ac:dyDescent="0.25">
      <c r="C892" s="7"/>
      <c r="D892" s="9"/>
      <c r="E892" s="9"/>
      <c r="F892" s="9"/>
      <c r="G892" s="9"/>
      <c r="J892" s="9"/>
    </row>
    <row r="893" spans="3:10" x14ac:dyDescent="0.25">
      <c r="C893" s="7"/>
      <c r="D893" s="9"/>
      <c r="E893" s="9"/>
      <c r="F893" s="9"/>
      <c r="G893" s="9"/>
      <c r="J893" s="9"/>
    </row>
    <row r="894" spans="3:10" x14ac:dyDescent="0.25">
      <c r="C894" s="7"/>
      <c r="D894" s="9"/>
      <c r="E894" s="9"/>
      <c r="F894" s="9"/>
      <c r="G894" s="9"/>
      <c r="J894" s="9"/>
    </row>
    <row r="895" spans="3:10" x14ac:dyDescent="0.25">
      <c r="C895" s="7"/>
      <c r="D895" s="9"/>
      <c r="E895" s="9"/>
      <c r="F895" s="9"/>
      <c r="G895" s="9"/>
      <c r="J895" s="9"/>
    </row>
    <row r="896" spans="3:10" x14ac:dyDescent="0.25">
      <c r="C896" s="7"/>
      <c r="D896" s="9"/>
      <c r="E896" s="9"/>
      <c r="F896" s="9"/>
      <c r="G896" s="9"/>
      <c r="J896" s="9"/>
    </row>
    <row r="897" spans="3:10" x14ac:dyDescent="0.25">
      <c r="C897" s="7"/>
      <c r="D897" s="9"/>
      <c r="E897" s="9"/>
      <c r="F897" s="9"/>
      <c r="G897" s="9"/>
      <c r="J897" s="9"/>
    </row>
    <row r="898" spans="3:10" x14ac:dyDescent="0.25">
      <c r="C898" s="7"/>
      <c r="D898" s="9"/>
      <c r="E898" s="9"/>
      <c r="F898" s="9"/>
      <c r="G898" s="9"/>
      <c r="J898" s="9"/>
    </row>
    <row r="899" spans="3:10" x14ac:dyDescent="0.25">
      <c r="C899" s="7"/>
      <c r="D899" s="9"/>
      <c r="E899" s="9"/>
      <c r="F899" s="9"/>
      <c r="G899" s="9"/>
      <c r="J899" s="9"/>
    </row>
    <row r="900" spans="3:10" x14ac:dyDescent="0.25">
      <c r="C900" s="7"/>
      <c r="D900" s="9"/>
      <c r="E900" s="9"/>
      <c r="F900" s="9"/>
      <c r="G900" s="9"/>
      <c r="J900" s="9"/>
    </row>
    <row r="901" spans="3:10" x14ac:dyDescent="0.25">
      <c r="C901" s="7"/>
      <c r="D901" s="9"/>
      <c r="E901" s="9"/>
      <c r="F901" s="9"/>
      <c r="G901" s="9"/>
      <c r="J901" s="9"/>
    </row>
    <row r="902" spans="3:10" x14ac:dyDescent="0.25">
      <c r="C902" s="7"/>
      <c r="D902" s="9"/>
      <c r="E902" s="9"/>
      <c r="F902" s="9"/>
      <c r="G902" s="9"/>
      <c r="J902" s="9"/>
    </row>
    <row r="903" spans="3:10" x14ac:dyDescent="0.25">
      <c r="C903" s="7"/>
      <c r="D903" s="9"/>
      <c r="E903" s="9"/>
      <c r="F903" s="9"/>
      <c r="G903" s="9"/>
      <c r="J903" s="9"/>
    </row>
    <row r="904" spans="3:10" x14ac:dyDescent="0.25">
      <c r="C904" s="7"/>
      <c r="D904" s="9"/>
      <c r="E904" s="9"/>
      <c r="F904" s="9"/>
      <c r="G904" s="9"/>
      <c r="J904" s="9"/>
    </row>
    <row r="905" spans="3:10" x14ac:dyDescent="0.25">
      <c r="C905" s="7"/>
      <c r="D905" s="9"/>
      <c r="E905" s="9"/>
      <c r="F905" s="9"/>
      <c r="G905" s="9"/>
      <c r="J905" s="9"/>
    </row>
    <row r="906" spans="3:10" x14ac:dyDescent="0.25">
      <c r="C906" s="7"/>
      <c r="D906" s="9"/>
      <c r="E906" s="9"/>
      <c r="F906" s="9"/>
      <c r="G906" s="9"/>
      <c r="J906" s="9"/>
    </row>
    <row r="907" spans="3:10" x14ac:dyDescent="0.25">
      <c r="C907" s="7"/>
      <c r="D907" s="9"/>
      <c r="E907" s="9"/>
      <c r="F907" s="9"/>
      <c r="G907" s="9"/>
      <c r="J907" s="9"/>
    </row>
    <row r="908" spans="3:10" x14ac:dyDescent="0.25">
      <c r="C908" s="7"/>
      <c r="D908" s="9"/>
      <c r="E908" s="9"/>
      <c r="F908" s="9"/>
      <c r="G908" s="9"/>
      <c r="J908" s="9"/>
    </row>
    <row r="909" spans="3:10" x14ac:dyDescent="0.25">
      <c r="C909" s="7"/>
      <c r="D909" s="9"/>
      <c r="E909" s="9"/>
      <c r="F909" s="9"/>
      <c r="G909" s="9"/>
      <c r="J909" s="9"/>
    </row>
    <row r="910" spans="3:10" x14ac:dyDescent="0.25">
      <c r="C910" s="7"/>
      <c r="D910" s="9"/>
      <c r="E910" s="9"/>
      <c r="F910" s="9"/>
      <c r="G910" s="9"/>
      <c r="J910" s="9"/>
    </row>
    <row r="911" spans="3:10" x14ac:dyDescent="0.25">
      <c r="C911" s="7"/>
      <c r="D911" s="9"/>
      <c r="E911" s="9"/>
      <c r="F911" s="9"/>
      <c r="G911" s="9"/>
      <c r="J911" s="9"/>
    </row>
    <row r="912" spans="3:10" x14ac:dyDescent="0.25">
      <c r="C912" s="7"/>
      <c r="D912" s="9"/>
      <c r="E912" s="9"/>
      <c r="F912" s="9"/>
      <c r="G912" s="9"/>
      <c r="J912" s="9"/>
    </row>
    <row r="913" spans="3:10" x14ac:dyDescent="0.25">
      <c r="C913" s="7"/>
      <c r="D913" s="9"/>
      <c r="E913" s="9"/>
      <c r="F913" s="9"/>
      <c r="G913" s="9"/>
      <c r="J913" s="9"/>
    </row>
    <row r="914" spans="3:10" x14ac:dyDescent="0.25">
      <c r="C914" s="7"/>
      <c r="D914" s="9"/>
      <c r="E914" s="9"/>
      <c r="F914" s="9"/>
      <c r="G914" s="9"/>
      <c r="J914" s="9"/>
    </row>
    <row r="915" spans="3:10" x14ac:dyDescent="0.25">
      <c r="C915" s="7"/>
      <c r="D915" s="9"/>
      <c r="E915" s="9"/>
      <c r="F915" s="9"/>
      <c r="G915" s="9"/>
      <c r="J915" s="9"/>
    </row>
    <row r="916" spans="3:10" x14ac:dyDescent="0.25">
      <c r="C916" s="7"/>
      <c r="D916" s="9"/>
      <c r="E916" s="9"/>
      <c r="F916" s="9"/>
      <c r="G916" s="9"/>
      <c r="J916" s="9"/>
    </row>
    <row r="917" spans="3:10" x14ac:dyDescent="0.25">
      <c r="C917" s="7"/>
      <c r="D917" s="9"/>
      <c r="E917" s="9"/>
      <c r="F917" s="9"/>
      <c r="G917" s="9"/>
      <c r="J917" s="9"/>
    </row>
    <row r="918" spans="3:10" x14ac:dyDescent="0.25">
      <c r="C918" s="7"/>
      <c r="D918" s="9"/>
      <c r="E918" s="9"/>
      <c r="F918" s="9"/>
      <c r="G918" s="9"/>
      <c r="J918" s="9"/>
    </row>
    <row r="919" spans="3:10" x14ac:dyDescent="0.25">
      <c r="C919" s="7"/>
      <c r="D919" s="9"/>
      <c r="E919" s="9"/>
      <c r="F919" s="9"/>
      <c r="G919" s="9"/>
      <c r="J919" s="9"/>
    </row>
    <row r="920" spans="3:10" x14ac:dyDescent="0.25">
      <c r="C920" s="7"/>
      <c r="D920" s="9"/>
      <c r="E920" s="9"/>
      <c r="F920" s="9"/>
      <c r="G920" s="9"/>
      <c r="J920" s="9"/>
    </row>
    <row r="921" spans="3:10" x14ac:dyDescent="0.25">
      <c r="C921" s="7"/>
      <c r="D921" s="9"/>
      <c r="E921" s="9"/>
      <c r="F921" s="9"/>
      <c r="G921" s="9"/>
      <c r="J921" s="9"/>
    </row>
    <row r="922" spans="3:10" x14ac:dyDescent="0.25">
      <c r="C922" s="7"/>
      <c r="D922" s="9"/>
      <c r="E922" s="9"/>
      <c r="F922" s="9"/>
      <c r="G922" s="9"/>
      <c r="J922" s="9"/>
    </row>
    <row r="923" spans="3:10" x14ac:dyDescent="0.25">
      <c r="C923" s="7"/>
      <c r="D923" s="9"/>
      <c r="E923" s="9"/>
      <c r="F923" s="9"/>
      <c r="G923" s="9"/>
      <c r="J923" s="9"/>
    </row>
    <row r="924" spans="3:10" x14ac:dyDescent="0.25">
      <c r="C924" s="7"/>
      <c r="D924" s="9"/>
      <c r="E924" s="9"/>
      <c r="F924" s="9"/>
      <c r="G924" s="9"/>
      <c r="J924" s="9"/>
    </row>
    <row r="925" spans="3:10" x14ac:dyDescent="0.25">
      <c r="C925" s="7"/>
      <c r="D925" s="9"/>
      <c r="E925" s="9"/>
      <c r="F925" s="9"/>
      <c r="G925" s="9"/>
      <c r="J925" s="9"/>
    </row>
    <row r="926" spans="3:10" x14ac:dyDescent="0.25">
      <c r="C926" s="7"/>
      <c r="D926" s="9"/>
      <c r="E926" s="9"/>
      <c r="F926" s="9"/>
      <c r="G926" s="9"/>
      <c r="J926" s="9"/>
    </row>
    <row r="927" spans="3:10" x14ac:dyDescent="0.25">
      <c r="C927" s="7"/>
      <c r="D927" s="9"/>
      <c r="E927" s="9"/>
      <c r="F927" s="9"/>
      <c r="G927" s="9"/>
      <c r="J927" s="9"/>
    </row>
    <row r="928" spans="3:10" x14ac:dyDescent="0.25">
      <c r="C928" s="7"/>
      <c r="D928" s="9"/>
      <c r="E928" s="9"/>
      <c r="F928" s="9"/>
      <c r="G928" s="9"/>
      <c r="J928" s="9"/>
    </row>
    <row r="929" spans="3:10" x14ac:dyDescent="0.25">
      <c r="C929" s="7"/>
      <c r="D929" s="9"/>
      <c r="E929" s="9"/>
      <c r="F929" s="9"/>
      <c r="G929" s="9"/>
      <c r="J929" s="9"/>
    </row>
    <row r="930" spans="3:10" x14ac:dyDescent="0.25">
      <c r="C930" s="7"/>
      <c r="D930" s="9"/>
      <c r="E930" s="9"/>
      <c r="F930" s="9"/>
      <c r="G930" s="9"/>
      <c r="J930" s="9"/>
    </row>
    <row r="931" spans="3:10" x14ac:dyDescent="0.25">
      <c r="C931" s="7"/>
      <c r="D931" s="9"/>
      <c r="E931" s="9"/>
      <c r="F931" s="9"/>
      <c r="G931" s="9"/>
      <c r="J931" s="9"/>
    </row>
    <row r="932" spans="3:10" x14ac:dyDescent="0.25">
      <c r="C932" s="7"/>
      <c r="D932" s="9"/>
      <c r="E932" s="9"/>
      <c r="F932" s="9"/>
      <c r="G932" s="9"/>
      <c r="J932" s="9"/>
    </row>
    <row r="933" spans="3:10" x14ac:dyDescent="0.25">
      <c r="C933" s="7"/>
      <c r="D933" s="9"/>
      <c r="E933" s="9"/>
      <c r="F933" s="9"/>
      <c r="G933" s="9"/>
      <c r="J933" s="9"/>
    </row>
    <row r="934" spans="3:10" x14ac:dyDescent="0.25">
      <c r="C934" s="7"/>
      <c r="D934" s="9"/>
      <c r="E934" s="9"/>
      <c r="F934" s="9"/>
      <c r="G934" s="9"/>
      <c r="J934" s="9"/>
    </row>
    <row r="935" spans="3:10" x14ac:dyDescent="0.25">
      <c r="C935" s="7"/>
      <c r="D935" s="9"/>
      <c r="E935" s="9"/>
      <c r="F935" s="9"/>
      <c r="G935" s="9"/>
      <c r="J935" s="9"/>
    </row>
    <row r="936" spans="3:10" x14ac:dyDescent="0.25">
      <c r="C936" s="7"/>
      <c r="D936" s="9"/>
      <c r="E936" s="9"/>
      <c r="F936" s="9"/>
      <c r="G936" s="9"/>
      <c r="J936" s="9"/>
    </row>
    <row r="937" spans="3:10" x14ac:dyDescent="0.25">
      <c r="C937" s="7"/>
      <c r="D937" s="9"/>
      <c r="E937" s="9"/>
      <c r="F937" s="9"/>
      <c r="G937" s="9"/>
      <c r="J937" s="9"/>
    </row>
    <row r="938" spans="3:10" x14ac:dyDescent="0.25">
      <c r="C938" s="7"/>
      <c r="D938" s="9"/>
      <c r="E938" s="9"/>
      <c r="F938" s="9"/>
      <c r="G938" s="9"/>
      <c r="J938" s="9"/>
    </row>
    <row r="939" spans="3:10" x14ac:dyDescent="0.25">
      <c r="C939" s="7"/>
      <c r="D939" s="9"/>
      <c r="E939" s="9"/>
      <c r="F939" s="9"/>
      <c r="G939" s="9"/>
      <c r="J939" s="9"/>
    </row>
    <row r="940" spans="3:10" x14ac:dyDescent="0.25">
      <c r="C940" s="7"/>
      <c r="D940" s="9"/>
      <c r="E940" s="9"/>
      <c r="F940" s="9"/>
      <c r="G940" s="9"/>
      <c r="J940" s="9"/>
    </row>
    <row r="941" spans="3:10" x14ac:dyDescent="0.25">
      <c r="C941" s="7"/>
      <c r="D941" s="9"/>
      <c r="E941" s="9"/>
      <c r="F941" s="9"/>
      <c r="G941" s="9"/>
      <c r="J941" s="9"/>
    </row>
    <row r="942" spans="3:10" x14ac:dyDescent="0.25">
      <c r="C942" s="7"/>
      <c r="D942" s="9"/>
      <c r="E942" s="9"/>
      <c r="F942" s="9"/>
      <c r="G942" s="9"/>
      <c r="J942" s="9"/>
    </row>
    <row r="943" spans="3:10" x14ac:dyDescent="0.25">
      <c r="C943" s="7"/>
      <c r="D943" s="9"/>
      <c r="E943" s="9"/>
      <c r="F943" s="9"/>
      <c r="G943" s="9"/>
      <c r="J943" s="9"/>
    </row>
    <row r="944" spans="3:10" x14ac:dyDescent="0.25">
      <c r="C944" s="7"/>
      <c r="D944" s="9"/>
      <c r="E944" s="9"/>
      <c r="F944" s="9"/>
      <c r="G944" s="9"/>
      <c r="J944" s="9"/>
    </row>
    <row r="945" spans="3:10" x14ac:dyDescent="0.25">
      <c r="C945" s="7"/>
      <c r="D945" s="9"/>
      <c r="E945" s="9"/>
      <c r="F945" s="9"/>
      <c r="G945" s="9"/>
      <c r="J945" s="9"/>
    </row>
    <row r="946" spans="3:10" x14ac:dyDescent="0.25">
      <c r="C946" s="7"/>
      <c r="D946" s="9"/>
      <c r="E946" s="9"/>
      <c r="F946" s="9"/>
      <c r="G946" s="9"/>
      <c r="J946" s="9"/>
    </row>
    <row r="947" spans="3:10" x14ac:dyDescent="0.25">
      <c r="C947" s="7"/>
      <c r="D947" s="9"/>
      <c r="E947" s="9"/>
      <c r="F947" s="9"/>
      <c r="G947" s="9"/>
      <c r="J947" s="9"/>
    </row>
    <row r="948" spans="3:10" x14ac:dyDescent="0.25">
      <c r="C948" s="7"/>
      <c r="D948" s="9"/>
      <c r="E948" s="9"/>
      <c r="F948" s="9"/>
      <c r="G948" s="9"/>
      <c r="J948" s="9"/>
    </row>
    <row r="949" spans="3:10" x14ac:dyDescent="0.25">
      <c r="C949" s="7"/>
      <c r="D949" s="9"/>
      <c r="E949" s="9"/>
      <c r="F949" s="9"/>
      <c r="G949" s="9"/>
      <c r="J949" s="9"/>
    </row>
    <row r="950" spans="3:10" x14ac:dyDescent="0.25">
      <c r="C950" s="7"/>
      <c r="D950" s="9"/>
      <c r="E950" s="9"/>
      <c r="F950" s="9"/>
      <c r="G950" s="9"/>
      <c r="J950" s="9"/>
    </row>
    <row r="951" spans="3:10" x14ac:dyDescent="0.25">
      <c r="C951" s="7"/>
      <c r="D951" s="9"/>
      <c r="E951" s="9"/>
      <c r="F951" s="9"/>
      <c r="G951" s="9"/>
      <c r="J951" s="9"/>
    </row>
    <row r="952" spans="3:10" x14ac:dyDescent="0.25">
      <c r="C952" s="7"/>
      <c r="D952" s="9"/>
      <c r="E952" s="9"/>
      <c r="F952" s="9"/>
      <c r="G952" s="9"/>
      <c r="J952" s="9"/>
    </row>
    <row r="953" spans="3:10" x14ac:dyDescent="0.25">
      <c r="C953" s="7"/>
      <c r="D953" s="9"/>
      <c r="E953" s="9"/>
      <c r="F953" s="9"/>
      <c r="G953" s="9"/>
      <c r="J953" s="9"/>
    </row>
    <row r="954" spans="3:10" x14ac:dyDescent="0.25">
      <c r="C954" s="7"/>
      <c r="D954" s="9"/>
      <c r="E954" s="9"/>
      <c r="F954" s="9"/>
      <c r="G954" s="9"/>
      <c r="J954" s="9"/>
    </row>
    <row r="955" spans="3:10" x14ac:dyDescent="0.25">
      <c r="C955" s="7"/>
      <c r="D955" s="9"/>
      <c r="E955" s="9"/>
      <c r="F955" s="9"/>
      <c r="G955" s="9"/>
      <c r="J955" s="9"/>
    </row>
    <row r="956" spans="3:10" x14ac:dyDescent="0.25">
      <c r="C956" s="7"/>
      <c r="D956" s="9"/>
      <c r="E956" s="9"/>
      <c r="F956" s="9"/>
      <c r="G956" s="9"/>
      <c r="J956" s="9"/>
    </row>
    <row r="957" spans="3:10" x14ac:dyDescent="0.25">
      <c r="C957" s="7"/>
      <c r="D957" s="9"/>
      <c r="E957" s="9"/>
      <c r="F957" s="9"/>
      <c r="G957" s="9"/>
      <c r="J957" s="9"/>
    </row>
    <row r="958" spans="3:10" x14ac:dyDescent="0.25">
      <c r="C958" s="7"/>
      <c r="D958" s="9"/>
      <c r="E958" s="9"/>
      <c r="F958" s="9"/>
      <c r="G958" s="9"/>
      <c r="J958" s="9"/>
    </row>
    <row r="959" spans="3:10" x14ac:dyDescent="0.25">
      <c r="C959" s="7"/>
      <c r="D959" s="9"/>
      <c r="E959" s="9"/>
      <c r="F959" s="9"/>
      <c r="G959" s="9"/>
      <c r="J959" s="9"/>
    </row>
    <row r="960" spans="3:10" x14ac:dyDescent="0.25">
      <c r="C960" s="7"/>
      <c r="D960" s="9"/>
      <c r="E960" s="9"/>
      <c r="F960" s="9"/>
      <c r="G960" s="9"/>
      <c r="J960" s="9"/>
    </row>
    <row r="961" spans="3:10" x14ac:dyDescent="0.25">
      <c r="C961" s="7"/>
      <c r="D961" s="9"/>
      <c r="E961" s="9"/>
      <c r="F961" s="9"/>
      <c r="G961" s="9"/>
      <c r="J961" s="9"/>
    </row>
    <row r="962" spans="3:10" x14ac:dyDescent="0.25">
      <c r="C962" s="7"/>
      <c r="D962" s="9"/>
      <c r="E962" s="9"/>
      <c r="F962" s="9"/>
      <c r="G962" s="9"/>
      <c r="J962" s="9"/>
    </row>
    <row r="963" spans="3:10" x14ac:dyDescent="0.25">
      <c r="C963" s="7"/>
      <c r="D963" s="9"/>
      <c r="E963" s="9"/>
      <c r="F963" s="9"/>
      <c r="G963" s="9"/>
      <c r="J963" s="9"/>
    </row>
    <row r="964" spans="3:10" x14ac:dyDescent="0.25">
      <c r="C964" s="7"/>
      <c r="D964" s="9"/>
      <c r="E964" s="9"/>
      <c r="F964" s="9"/>
      <c r="G964" s="9"/>
      <c r="J964" s="9"/>
    </row>
    <row r="965" spans="3:10" x14ac:dyDescent="0.25">
      <c r="C965" s="7"/>
      <c r="D965" s="9"/>
      <c r="E965" s="9"/>
      <c r="F965" s="9"/>
      <c r="G965" s="9"/>
      <c r="J965" s="9"/>
    </row>
    <row r="966" spans="3:10" x14ac:dyDescent="0.25">
      <c r="C966" s="7"/>
      <c r="D966" s="9"/>
      <c r="E966" s="9"/>
      <c r="F966" s="9"/>
      <c r="G966" s="9"/>
      <c r="J966" s="9"/>
    </row>
    <row r="967" spans="3:10" x14ac:dyDescent="0.25">
      <c r="C967" s="7"/>
      <c r="D967" s="9"/>
      <c r="E967" s="9"/>
      <c r="F967" s="9"/>
      <c r="G967" s="9"/>
      <c r="J967" s="9"/>
    </row>
    <row r="968" spans="3:10" x14ac:dyDescent="0.25">
      <c r="C968" s="7"/>
      <c r="D968" s="9"/>
      <c r="E968" s="9"/>
      <c r="F968" s="9"/>
      <c r="G968" s="9"/>
      <c r="J968" s="9"/>
    </row>
    <row r="969" spans="3:10" x14ac:dyDescent="0.25">
      <c r="C969" s="7"/>
      <c r="D969" s="9"/>
      <c r="E969" s="9"/>
      <c r="F969" s="9"/>
      <c r="G969" s="9"/>
      <c r="J969" s="9"/>
    </row>
    <row r="970" spans="3:10" x14ac:dyDescent="0.25">
      <c r="C970" s="7"/>
      <c r="D970" s="9"/>
      <c r="E970" s="9"/>
      <c r="F970" s="9"/>
      <c r="G970" s="9"/>
      <c r="J970" s="9"/>
    </row>
    <row r="971" spans="3:10" x14ac:dyDescent="0.25">
      <c r="C971" s="7"/>
      <c r="D971" s="9"/>
      <c r="E971" s="9"/>
      <c r="F971" s="9"/>
      <c r="G971" s="9"/>
      <c r="J97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272CC-E62C-4BA3-BB66-CB4023928ED0}">
  <dimension ref="A1"/>
  <sheetViews>
    <sheetView topLeftCell="A16" workbookViewId="0">
      <selection activeCell="F16" sqref="F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Moreira, Rosana G</dc:creator>
  <cp:lastModifiedBy>Madamba, Tonderai</cp:lastModifiedBy>
  <dcterms:created xsi:type="dcterms:W3CDTF">2021-02-19T08:02:55Z</dcterms:created>
  <dcterms:modified xsi:type="dcterms:W3CDTF">2021-12-02T20:51:24Z</dcterms:modified>
</cp:coreProperties>
</file>