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temp\plan-excel-generation\"/>
    </mc:Choice>
  </mc:AlternateContent>
  <xr:revisionPtr revIDLastSave="0" documentId="10_ncr:100000_{116C7BE8-72CF-4866-A15D-7825A8F2A260}" xr6:coauthVersionLast="31" xr6:coauthVersionMax="31" xr10:uidLastSave="{00000000-0000-0000-0000-000000000000}"/>
  <bookViews>
    <workbookView xWindow="33600" yWindow="465" windowWidth="23250" windowHeight="13170" xr2:uid="{00000000-000D-0000-FFFF-FFFF00000000}"/>
  </bookViews>
  <sheets>
    <sheet name="Contract" sheetId="4" r:id="rId1"/>
    <sheet name="Flow Chart" sheetId="2" r:id="rId2"/>
    <sheet name="Proposal (By Quarter) Old" sheetId="3" state="hidden" r:id="rId3"/>
    <sheet name="Proposal (By Plan)" sheetId="1" state="hidden" r:id="rId4"/>
    <sheet name="Terms &amp; Conditions" sheetId="7" r:id="rId5"/>
    <sheet name="Proposal" sheetId="5" r:id="rId6"/>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 i="2" l="1"/>
  <c r="D2" i="2" l="1"/>
  <c r="D2" i="4"/>
  <c r="P2" i="2" l="1"/>
  <c r="B5" i="2"/>
  <c r="C5" i="2"/>
  <c r="D26" i="4"/>
  <c r="D24" i="4"/>
  <c r="D20" i="4"/>
  <c r="D18" i="4"/>
  <c r="L2" i="4"/>
  <c r="L5" i="4"/>
  <c r="K5" i="4"/>
  <c r="J5" i="4"/>
  <c r="I5" i="4"/>
  <c r="H5" i="4"/>
  <c r="G5" i="4"/>
  <c r="E5" i="4"/>
  <c r="D5" i="4"/>
  <c r="C5" i="4"/>
  <c r="A14" i="5" l="1"/>
  <c r="A9" i="5"/>
  <c r="T22" i="3" l="1"/>
  <c r="S22" i="3"/>
  <c r="R22" i="3"/>
  <c r="Q22" i="3"/>
  <c r="P22" i="3"/>
  <c r="O22" i="3"/>
  <c r="N22" i="3"/>
  <c r="T21" i="3"/>
  <c r="T23" i="3" s="1"/>
  <c r="S21" i="3"/>
  <c r="S23" i="3" s="1"/>
  <c r="R21" i="3"/>
  <c r="R23" i="3" s="1"/>
  <c r="Q21" i="3"/>
  <c r="P21" i="3"/>
  <c r="P23" i="3" s="1"/>
  <c r="O21" i="3"/>
  <c r="O23" i="3" s="1"/>
  <c r="N21" i="3"/>
  <c r="L22" i="3"/>
  <c r="K22" i="3"/>
  <c r="J22" i="3"/>
  <c r="I22" i="3"/>
  <c r="H22" i="3"/>
  <c r="H23" i="3" s="1"/>
  <c r="G22" i="3"/>
  <c r="L21" i="3"/>
  <c r="L23" i="3" s="1"/>
  <c r="K21" i="3"/>
  <c r="K23" i="3" s="1"/>
  <c r="J21" i="3"/>
  <c r="I21" i="3"/>
  <c r="H21" i="3"/>
  <c r="G21" i="3"/>
  <c r="R17" i="3"/>
  <c r="P17" i="3"/>
  <c r="J17" i="3"/>
  <c r="H17" i="3"/>
  <c r="E17" i="3"/>
  <c r="T17" i="3" s="1"/>
  <c r="C17" i="3"/>
  <c r="R11" i="3"/>
  <c r="P11" i="3"/>
  <c r="J11" i="3"/>
  <c r="H11" i="3"/>
  <c r="E11" i="3"/>
  <c r="C11" i="3"/>
  <c r="E22" i="3"/>
  <c r="E21" i="3"/>
  <c r="C22" i="3"/>
  <c r="C21" i="3"/>
  <c r="T11" i="3" l="1"/>
  <c r="G23" i="3"/>
  <c r="I23" i="3"/>
  <c r="J23" i="3"/>
  <c r="Q23" i="3"/>
  <c r="K17" i="3"/>
  <c r="L17" i="3"/>
  <c r="S17" i="3"/>
  <c r="K11" i="3"/>
  <c r="L11" i="3"/>
  <c r="S11" i="3"/>
  <c r="C23" i="3"/>
  <c r="E23" i="3"/>
  <c r="E28" i="1"/>
  <c r="E27" i="1"/>
  <c r="C28" i="1"/>
  <c r="C27" i="1"/>
  <c r="R29" i="1"/>
  <c r="Q29" i="1"/>
  <c r="O29" i="1"/>
  <c r="J29" i="1"/>
  <c r="I29" i="1"/>
  <c r="G29" i="1"/>
  <c r="R23" i="1"/>
  <c r="Q23" i="1"/>
  <c r="O23" i="1"/>
  <c r="J23" i="1"/>
  <c r="I23" i="1"/>
  <c r="G23" i="1"/>
  <c r="E23" i="1"/>
  <c r="C23" i="1"/>
  <c r="R17" i="1"/>
  <c r="Q17" i="1"/>
  <c r="O17" i="1"/>
  <c r="J17" i="1"/>
  <c r="I17" i="1"/>
  <c r="G17" i="1"/>
  <c r="E17" i="1"/>
  <c r="C17" i="1"/>
  <c r="R11" i="1"/>
  <c r="Q11" i="1"/>
  <c r="O11" i="1"/>
  <c r="J11" i="1"/>
  <c r="I11" i="1"/>
  <c r="G11" i="1"/>
  <c r="E11" i="1"/>
  <c r="C11" i="1"/>
  <c r="E29" i="1" l="1"/>
  <c r="C29" i="1"/>
</calcChain>
</file>

<file path=xl/sharedStrings.xml><?xml version="1.0" encoding="utf-8"?>
<sst xmlns="http://schemas.openxmlformats.org/spreadsheetml/2006/main" count="383" uniqueCount="91">
  <si>
    <t>Broadcast Proposal Gorilla Glue Q4 '19 - Q1 '20</t>
  </si>
  <si>
    <t>Agency</t>
  </si>
  <si>
    <t>Client</t>
  </si>
  <si>
    <t>Gorilla Glue</t>
  </si>
  <si>
    <t>Empower</t>
  </si>
  <si>
    <t>Flight</t>
  </si>
  <si>
    <t>Guaranteed Demo</t>
  </si>
  <si>
    <t>Spot Length</t>
  </si>
  <si>
    <t>Posting Type</t>
  </si>
  <si>
    <t>NTI</t>
  </si>
  <si>
    <t>A35 - 64</t>
  </si>
  <si>
    <t>10/07/19 - 11/10/19</t>
  </si>
  <si>
    <t>Proposal</t>
  </si>
  <si>
    <t>Created 08/18/19</t>
  </si>
  <si>
    <t>Account Executive</t>
  </si>
  <si>
    <t>Elizabeth DeSantis</t>
  </si>
  <si>
    <t>Client Contact</t>
  </si>
  <si>
    <t>Amanda Brick</t>
  </si>
  <si>
    <t>Status</t>
  </si>
  <si>
    <t>Units</t>
  </si>
  <si>
    <t>Unit Cost</t>
  </si>
  <si>
    <t>Total Cost</t>
  </si>
  <si>
    <t>GRPs</t>
  </si>
  <si>
    <t>Total GRPs</t>
  </si>
  <si>
    <t>Imp. (000)</t>
  </si>
  <si>
    <t>Total (000)</t>
  </si>
  <si>
    <t>CPM</t>
  </si>
  <si>
    <t>CPP</t>
  </si>
  <si>
    <t>Households</t>
  </si>
  <si>
    <t>VPVH</t>
  </si>
  <si>
    <t>TRPs</t>
  </si>
  <si>
    <t>Total TRPs</t>
  </si>
  <si>
    <t>EMN</t>
  </si>
  <si>
    <t>SYN</t>
  </si>
  <si>
    <t>Total</t>
  </si>
  <si>
    <t>-</t>
  </si>
  <si>
    <t>Dayparts</t>
  </si>
  <si>
    <t>:30, :15s Eq.</t>
  </si>
  <si>
    <t>Q1 '20 Gorilla Tape :15s</t>
  </si>
  <si>
    <t>Q4 '19 Gorilla Tape :30s</t>
  </si>
  <si>
    <t>Q4 '19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</si>
  <si>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</si>
  <si>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</si>
  <si>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</si>
  <si>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</si>
  <si>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</si>
  <si>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</si>
  <si>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</si>
  <si>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Flight Hiatuses</t>
  </si>
  <si>
    <t>Notes</t>
  </si>
  <si>
    <t>SYN: Genres exclude Talk | Programs exclude Law &amp; Order, Cops, Criminal Minds</t>
  </si>
  <si>
    <t>10/12-10/14/19, 10/22/19, 11/1/19, 12/25/19, 1/24/20</t>
  </si>
  <si>
    <t>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</si>
  <si>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Imp.</t>
  </si>
  <si>
    <t>Cost</t>
  </si>
  <si>
    <t>Distribution</t>
  </si>
  <si>
    <t>Q4 2019</t>
  </si>
  <si>
    <t>Q1 2020</t>
  </si>
  <si>
    <t>Daypart</t>
  </si>
  <si>
    <t>Week</t>
  </si>
  <si>
    <t>Unit Length</t>
  </si>
  <si>
    <t>Demo Imp. (000)</t>
  </si>
  <si>
    <t>Total Demo Imp. (000)</t>
  </si>
  <si>
    <t>Contract Totals</t>
  </si>
  <si>
    <t>Cadent:</t>
  </si>
  <si>
    <t>Reciept Acknowledged:</t>
  </si>
  <si>
    <t>:15 equiv., :30</t>
  </si>
  <si>
    <t>Length</t>
  </si>
  <si>
    <t>Totals</t>
  </si>
  <si>
    <t>Start</t>
  </si>
  <si>
    <t>Posting</t>
  </si>
  <si>
    <t>These standard terms and conditions, together with the attached, as the case may be, letter, confirmation order, contract, term sheet, deal memo, purchase order or statement of work (“Order”), shall constitute the entire agreement ( “Agreement”) between Cadent, LLC (“Cadent Broadcast”) and the agency (“Agency”) and/or advertiser (“Advertiser”) identified in the Order (“Advertiser”) with respect to the provision of services described in the Order and supersedes all prior oral and written communications and agreements relating thereto.</t>
  </si>
  <si>
    <r>
      <t xml:space="preserve">1.     </t>
    </r>
    <r>
      <rPr>
        <b/>
        <sz val="12"/>
        <color theme="1"/>
        <rFont val="Calibri"/>
        <family val="2"/>
        <scheme val="minor"/>
      </rPr>
      <t xml:space="preserve">Cadent Broadcast Lineup.  </t>
    </r>
    <r>
      <rPr>
        <sz val="12"/>
        <color theme="1"/>
        <rFont val="Calibri"/>
        <family val="2"/>
        <scheme val="minor"/>
      </rPr>
      <t xml:space="preserve">Cadent Broadcast will cause its then-current lineup of stations (the “Cadent Broadcast Network”), which may be amended from time to time, to disseminate or otherwise exhibit (“broadcast”) Advertiser’s commercial announcements (the “commercials”) on the terms and conditions provided herein.  If any affiliate in the Cadent Broadcast Network does not clear for any particular commercials for any reason, then such a failure to clear shall not constitute a breach of this Agreement or vest in Agency or Advertiser any right to terminate this Agreement or recover damages. </t>
    </r>
  </si>
  <si>
    <r>
      <t xml:space="preserve">2.     </t>
    </r>
    <r>
      <rPr>
        <b/>
        <sz val="12"/>
        <color theme="1"/>
        <rFont val="Calibri"/>
        <family val="2"/>
        <scheme val="minor"/>
      </rPr>
      <t xml:space="preserve">Billing and Payments.  </t>
    </r>
    <r>
      <rPr>
        <sz val="12"/>
        <color theme="1"/>
        <rFont val="Calibri"/>
        <family val="2"/>
        <scheme val="minor"/>
      </rPr>
      <t>(a) Cadent Broadcast will, from time to time at intervals following dissemination hereunder, bill Advertiser  or Agency on behalf of advertiser, at the address named on Order.  Advertiser/Agency shall pay Cadent Broadcast thereon, by wire or ACH payment</t>
    </r>
    <r>
      <rPr>
        <b/>
        <sz val="12"/>
        <color theme="1"/>
        <rFont val="Calibri"/>
        <family val="2"/>
        <scheme val="minor"/>
      </rPr>
      <t xml:space="preserve"> </t>
    </r>
    <r>
      <rPr>
        <sz val="12"/>
        <color theme="1"/>
        <rFont val="Calibri"/>
        <family val="2"/>
        <scheme val="minor"/>
      </rPr>
      <t xml:space="preserve">at least ten (10) business days prior to broadcast/publication date unless otherwise agreed upon in writing by the parties.   Time is specifically made of the essence in the performance of Agency’s/Advertiser’s payment and other obligations hereunder.  (b) Without limitation to any of Cadent Broadcast’s rights or remedies under paragraph 4 below or otherwise:  (i) payments billed to Agency or Advertiser that are not made when due shall thereafter accrue interest, until paid, at the rate of one and one-half percent (1.5%) per month or the maximum legally permitted rate, whichever is less; (ii) in connection with any breach by Agency or Advertiser, Cadent Broadcast shall be entitled to its costs of collection including, without limitation, court costs, reasonable attorney’s fees and other related costs and expenses; and (iii) if at any time Cadent Broadcast determines in its sole discretion that Advertiser’s or Agency’s credit is impaired to any extent, then Cadent Broadcast shall have the right to change the payment terms hereunder in any manner it shall elect (including without limitation, to cash in advance) at any time or times.  </t>
    </r>
  </si>
  <si>
    <r>
      <t xml:space="preserve">3.     </t>
    </r>
    <r>
      <rPr>
        <b/>
        <sz val="12"/>
        <color theme="1"/>
        <rFont val="Calibri"/>
        <family val="2"/>
        <scheme val="minor"/>
      </rPr>
      <t xml:space="preserve">Liability for Payments.  </t>
    </r>
    <r>
      <rPr>
        <sz val="12"/>
        <color theme="1"/>
        <rFont val="Calibri"/>
        <family val="2"/>
        <scheme val="minor"/>
      </rPr>
      <t xml:space="preserve">Notwithstanding to whom bills are rendered or anything else herein to the contrary, for all media purchased by Cadent on Advertiser/Agency’s behalf, Advertiser/Agency agrees that Cadent will be held solely liable for payments only to the extent proceeds have cleared from Advertiser/Agency to Cadent for media purchased hereunder. For sums owing, but not cleared, to Cadent, Advertiser/Agency agrees to be held solely liable.  </t>
    </r>
  </si>
  <si>
    <r>
      <t xml:space="preserve">4.     </t>
    </r>
    <r>
      <rPr>
        <b/>
        <sz val="12"/>
        <color theme="1"/>
        <rFont val="Calibri"/>
        <family val="2"/>
        <scheme val="minor"/>
      </rPr>
      <t>Termination.</t>
    </r>
    <r>
      <rPr>
        <sz val="12"/>
        <color theme="1"/>
        <rFont val="Calibri"/>
        <family val="2"/>
        <scheme val="minor"/>
      </rPr>
      <t xml:space="preserve">  (a) Cadent Broadcast may, upon notice to Advertiser or Agency, terminate this Agreement at any time; (i) upon breach by Advertiser or Agency of this Agreement; (ii) if Cadent Broadcast fails to receive timely payment on billing; or (iii) if Advertiser’s or Agency’s credit is, in Cadent Broadcast’s reasonable opinion, impaired.  Upon such termination, all unpaid accrued charges hereunder shall immediately become due and payable.  (b) Advertiser or Agency may, upon notice to Cadent Broadcast, terminate this Agreement at any time upon material breach by Cadent Broadcast provided that any such material breach is not cured within ten (10) days after Cadent Broadcast’s receipt of written notice thereof from Advertiser or Agency.  (c) Neither party shall have any liability to the other upon termination pursuant to this Paragraph 4, except as expressly provided in Subparagraph 2(b), Paragraph 3, this paragraph 4 or Paragraph 6.</t>
    </r>
  </si>
  <si>
    <r>
      <t xml:space="preserve">5.     </t>
    </r>
    <r>
      <rPr>
        <b/>
        <sz val="12"/>
        <color theme="1"/>
        <rFont val="Calibri"/>
        <family val="2"/>
        <scheme val="minor"/>
      </rPr>
      <t xml:space="preserve">Omission of Broadcast. </t>
    </r>
    <r>
      <rPr>
        <sz val="12"/>
        <color theme="1"/>
        <rFont val="Calibri"/>
        <family val="2"/>
        <scheme val="minor"/>
      </rPr>
      <t xml:space="preserve"> (a) If Cadent Broadcast or any of the Cadent Broadcast’s licenses fail to disseminate any or all of the commercials(s) to be disseminated hereunder, Cadent Broadcast shall not be in breach hereof, but Advertiser or Agency shall be entitled to an adjustment as follows: (i) If no part of a scheduled broadcast is made, a later broadcast shall be made at a reasonable satisfactory substitute date and time, and if no such time is available, the time charges allocable to the omitted broadcast shall be waived; and (ii) if a material part, but not all, of a scheduled broadcast is omitted, a later broadcast shall be made at a reasonable satisfactory substitute date and time, and Advertiser or Agency shall continue to pay full charge.  Any partial broadcast shall be credited in accordance with Cadent Broadcast’s customary policies.  The foregoing shall not deprive Advertiser or Agency of benefit of discounts which it would have earned hereunder if the broadcast has been made in its entirety.  (b) Notwithstanding anything to the contrary contained in this Agreement, but subject to paragraph 4(b) above, Cadent Broadcast shall not be responsible to Advertiser or Agency for any reimbursement arising from a loss of commercial time for any reason.</t>
    </r>
  </si>
  <si>
    <r>
      <t xml:space="preserve">6.     </t>
    </r>
    <r>
      <rPr>
        <b/>
        <sz val="12"/>
        <color theme="1"/>
        <rFont val="Calibri"/>
        <family val="2"/>
        <scheme val="minor"/>
      </rPr>
      <t>Indemnification.</t>
    </r>
    <r>
      <rPr>
        <sz val="12"/>
        <color theme="1"/>
        <rFont val="Calibri"/>
        <family val="2"/>
        <scheme val="minor"/>
      </rPr>
      <t xml:space="preserve">  Advertiser and Agency jointly or severally, will indemnify and hold Cadent Broadcast harmless from and against all claims, demands, debts, obligations or charges (including reasonable attorney’s fees and disbursements) which arise out of or result from the broadcast, preparation for broadcast or contemplated broadcast of materials furnished by or on behalf of Advertiser or Agency or furnished by Cadent Broadcast at Advertiser or Agency’s request for use in connection with Advertiser or Agency’s Commercial material, and Cadent Broadcast will similarly indemnify and hold Agency and Advertiser harmless with respect to all other materials furnished by Cadent Broadcast.  The indemnitee shall promptly notify and cooperate with the indemnitor with respect to any claim.  The provisions of this Paragraph shall survive the termination or expiration of this Agreement.</t>
    </r>
  </si>
  <si>
    <r>
      <t xml:space="preserve">7.     </t>
    </r>
    <r>
      <rPr>
        <b/>
        <sz val="12"/>
        <color theme="1"/>
        <rFont val="Calibri"/>
        <family val="2"/>
        <scheme val="minor"/>
      </rPr>
      <t>Preemptions and Rescheduling.</t>
    </r>
    <r>
      <rPr>
        <sz val="12"/>
        <color theme="1"/>
        <rFont val="Calibri"/>
        <family val="2"/>
        <scheme val="minor"/>
      </rPr>
      <t xml:space="preserve">  (a) Cadent Broadcast and the Cadent Broadcast Network shall have the right to cancel any broadcast or portion thereof covered by this Agreement in order to disseminate any program or event which, in its sole discretion, it deems to be of public interest or significance.  Cadent Broadcast will notify Agency of such cancellation as promptly as reasonable possible.  If the parties cannot agree upon a satisfactory substitute date and time, the broadcast so preempted shall be deemed canceled without affecting the rate, discounts or rights provided under this Agreement, except that Agency and Advertiser will not have to pay Cadent Broadcast any charges allocable to the canceled broadcast.  (b) Cadent Broadcast reserves the right at any time to change the day and/or time period of any scheduled broadcast.  </t>
    </r>
  </si>
  <si>
    <r>
      <t xml:space="preserve">8.     </t>
    </r>
    <r>
      <rPr>
        <b/>
        <sz val="12"/>
        <color theme="1"/>
        <rFont val="Calibri"/>
        <family val="2"/>
        <scheme val="minor"/>
      </rPr>
      <t xml:space="preserve">Cancellation. </t>
    </r>
    <r>
      <rPr>
        <sz val="12"/>
        <color theme="1"/>
        <rFont val="Calibri"/>
        <family val="2"/>
        <scheme val="minor"/>
      </rPr>
      <t xml:space="preserve"> Any ordered schedule based on demographic guarantees, CPM’s, scatter, or specific networks will be considered firm and non-cancellable unless otherwise agreed upon. </t>
    </r>
  </si>
  <si>
    <r>
      <t xml:space="preserve">9.     </t>
    </r>
    <r>
      <rPr>
        <b/>
        <sz val="12"/>
        <color theme="1"/>
        <rFont val="Calibri"/>
        <family val="2"/>
        <scheme val="minor"/>
      </rPr>
      <t xml:space="preserve">Options.  </t>
    </r>
    <r>
      <rPr>
        <sz val="12"/>
        <color theme="1"/>
        <rFont val="Calibri"/>
        <family val="2"/>
        <scheme val="minor"/>
      </rPr>
      <t>Multi-quarter / Upfront advertisers who qualify for options need to notify Cadent 60 days before start of media campaign. First quarter of a multi quarter / upfront deal is firm and non-cancellable.  All remaining quarters based on agreed upon terms with 60 days notice prior to the start of the quarter.</t>
    </r>
  </si>
  <si>
    <r>
      <t xml:space="preserve">10.  </t>
    </r>
    <r>
      <rPr>
        <b/>
        <sz val="12"/>
        <color theme="1"/>
        <rFont val="Calibri"/>
        <family val="2"/>
        <scheme val="minor"/>
      </rPr>
      <t xml:space="preserve">Traffic Instructions / Digital Content. </t>
    </r>
    <r>
      <rPr>
        <sz val="12"/>
        <color theme="1"/>
        <rFont val="Calibri"/>
        <family val="2"/>
        <scheme val="minor"/>
      </rPr>
      <t>Agency will provide Cadent Broadcast with traffic instructions and digital copy no later than 10 days prior to the beginning of the flight. Holiday deadlines will have accelerated schedules which will be provided as soon as they are available. Traffic instructions for broadcast should be sent to TABTraffic@CadentNetwork.com or sent through the Cadent Traffic Instruction (ETI) Portal. Login information for both the Content and Electronic Traffic Instruction (ETI) Portal will be sent to you upon request. Digital Content specifications and delivery requirements must adhere to Cadent / Broadcast Continuity Standards. If any production is required on the digital content, then the “master” is required at the Cadent NOC; contact Cadent NOC for additional details.</t>
    </r>
  </si>
  <si>
    <r>
      <t xml:space="preserve">11.  </t>
    </r>
    <r>
      <rPr>
        <b/>
        <sz val="12"/>
        <color theme="1"/>
        <rFont val="Calibri"/>
        <family val="2"/>
        <scheme val="minor"/>
      </rPr>
      <t>Traffic Deadlines.</t>
    </r>
    <r>
      <rPr>
        <sz val="12"/>
        <color theme="1"/>
        <rFont val="Calibri"/>
        <family val="2"/>
        <scheme val="minor"/>
      </rPr>
      <t xml:space="preserve">  All traffic instructions and spots for a Monday start must be submitted by the previous Tuesday. However, should as holiday fall into the week of, or the week prior, accelerated holiday schedules will be provided.</t>
    </r>
  </si>
  <si>
    <r>
      <t xml:space="preserve">12.  </t>
    </r>
    <r>
      <rPr>
        <b/>
        <sz val="12"/>
        <color theme="1"/>
        <rFont val="Calibri"/>
        <family val="2"/>
        <scheme val="minor"/>
      </rPr>
      <t xml:space="preserve">Post Analysis.  </t>
    </r>
    <r>
      <rPr>
        <sz val="12"/>
        <color theme="1"/>
        <rFont val="Calibri"/>
        <family val="2"/>
        <scheme val="minor"/>
      </rPr>
      <t>A summary post analysis will be provided 75 days after end of broadcast month in which the flight ends.</t>
    </r>
    <r>
      <rPr>
        <b/>
        <sz val="12"/>
        <color theme="1"/>
        <rFont val="Calibri"/>
        <family val="2"/>
        <scheme val="minor"/>
      </rPr>
      <t xml:space="preserve">  </t>
    </r>
    <r>
      <rPr>
        <sz val="12"/>
        <color theme="1"/>
        <rFont val="Calibri"/>
        <family val="2"/>
        <scheme val="minor"/>
      </rPr>
      <t>For every Cadent Broadcast airing, we record the viewers passed by station, by market.  These viewers passed are aggregated until viewership reaches Cadent Broadcast’s network universe, at which point the aggregated airings become equal to one delivered unit.  Historical NSI and NTI conversion factors may be applied to Pre-Posts and Final Posts.</t>
    </r>
  </si>
  <si>
    <r>
      <t xml:space="preserve">13.  </t>
    </r>
    <r>
      <rPr>
        <b/>
        <sz val="12"/>
        <color theme="1"/>
        <rFont val="Calibri"/>
        <family val="2"/>
        <scheme val="minor"/>
      </rPr>
      <t xml:space="preserve">Guarantees and Makegoods. </t>
    </r>
    <r>
      <rPr>
        <sz val="12"/>
        <color theme="1"/>
        <rFont val="Calibri"/>
        <family val="2"/>
        <scheme val="minor"/>
      </rPr>
      <t xml:space="preserve"> In the event that the guaranteed audience delivery set forth in the Agreement is not achieved, Cadent Broadcast will offer additional audience deficiency units (ADU’s) within current and future flight specifications and mutually acceptable dayparts.</t>
    </r>
  </si>
  <si>
    <r>
      <t xml:space="preserve">14.  </t>
    </r>
    <r>
      <rPr>
        <b/>
        <sz val="12"/>
        <color theme="1"/>
        <rFont val="Calibri"/>
        <family val="2"/>
        <scheme val="minor"/>
      </rPr>
      <t xml:space="preserve">Governing Law &amp; Venue.  </t>
    </r>
    <r>
      <rPr>
        <sz val="12"/>
        <color theme="1"/>
        <rFont val="Calibri"/>
        <family val="2"/>
        <scheme val="minor"/>
      </rPr>
      <t>The validity of this Agreement and the rights, obligations and relations of the Parties hereunder shall be construed and determined under and in accordance with the laws of the State of New York; provided, however, that if any provision of this Agreement is determined by a court of competent jurisdiction to be in violation of any applicable law or otherwise invalid or unenforceable, such provision shall to such extent as it shall be determined to be illegal, invalid or unenforceable under such law be deemed null and void, but this Agreement shall otherwise remain in full force.  Suit to enforce any provision of this Agreement, or any right, remedy or other matter arising therefrom, will be brought exclusively in the state or federal courts located in New York City, New York.  Customer agrees and consents to venue in New York City, New York and to the in personam jurisdiction of the aforementioned courts.  If any dispute arising out of this Agreement is litigated between the Parties, the prevailing Party shall be entitled to recover its reasonable attorneys’ fees in addition to any other relief to which it may be entitled.</t>
    </r>
  </si>
  <si>
    <t>Broadcast Standard Terms and Conditions</t>
  </si>
  <si>
    <t xml:space="preserve">Created </t>
  </si>
  <si>
    <t xml:space="preserve">Broadcast Proposal </t>
  </si>
  <si>
    <t>Odd</t>
  </si>
  <si>
    <t>Hiatus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</si>
</sst>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3" x14ac:knownFonts="1">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sz val="14"/>
      <color rgb="FF3D5261"/>
      <name val="Calibri"/>
      <family val="2"/>
      <scheme val="minor"/>
    </font>
    <font>
      <sz val="12"/>
      <color theme="1"/>
      <name val="Calibri"/>
      <family val="2"/>
      <scheme val="minor"/>
    </font>
    <font>
      <b/>
      <sz val="12"/>
      <color theme="1"/>
      <name val="Calibri"/>
      <family val="2"/>
      <scheme val="minor"/>
    </font>
    <font>
      <b/>
      <i/>
      <sz val="12"/>
      <color rgb="FFB0C0CC"/>
      <name val="Calibri"/>
      <family val="2"/>
      <scheme val="minor"/>
    </font>
  </fonts>
  <fills count="7">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rgb="FFECF0F3"/>
        <bgColor rgb="FF000000"/>
      </patternFill>
    </fill>
    <fill>
      <patternFill patternType="solid">
        <fgColor rgb="FFF5F8F8"/>
        <bgColor rgb="FF000000"/>
      </patternFill>
    </fill>
  </fills>
  <borders count="2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E5EAED"/>
      </right>
      <top style="thin">
        <color rgb="FFB0C0CC"/>
      </top>
      <bottom/>
      <diagonal/>
    </border>
    <border>
      <left style="thin">
        <color rgb="FFE5EAED"/>
      </left>
      <right style="thin">
        <color rgb="FFE5EAED"/>
      </right>
      <top style="thin">
        <color rgb="FFB0C0CC"/>
      </top>
      <bottom/>
      <diagonal/>
    </border>
    <border>
      <left style="thin">
        <color rgb="FFE5EAED"/>
      </left>
      <right style="thin">
        <color rgb="FFB0C0CC"/>
      </right>
      <top style="thin">
        <color rgb="FFB0C0CC"/>
      </top>
      <bottom/>
      <diagonal/>
    </border>
    <border>
      <left style="thin">
        <color rgb="FFB0C0CC"/>
      </left>
      <right style="thin">
        <color rgb="FFE5EAED"/>
      </right>
      <top style="thin">
        <color rgb="FFB0C0CC"/>
      </top>
      <bottom style="thin">
        <color rgb="FFB0C0CC"/>
      </bottom>
      <diagonal/>
    </border>
    <border>
      <left style="thin">
        <color rgb="FFE5EAED"/>
      </left>
      <right style="thin">
        <color rgb="FFE5EAED"/>
      </right>
      <top style="thin">
        <color rgb="FFB0C0CC"/>
      </top>
      <bottom style="thin">
        <color rgb="FFB0C0CC"/>
      </bottom>
      <diagonal/>
    </border>
    <border>
      <left style="thin">
        <color rgb="FFE5EAED"/>
      </left>
      <right style="thin">
        <color rgb="FFB0C0CC"/>
      </right>
      <top style="thin">
        <color rgb="FFB0C0CC"/>
      </top>
      <bottom style="thin">
        <color rgb="FFB0C0CC"/>
      </bottom>
      <diagonal/>
    </border>
    <border>
      <left/>
      <right style="thin">
        <color rgb="FFE5EAED"/>
      </right>
      <top style="thin">
        <color rgb="FFB0C0CC"/>
      </top>
      <bottom style="thin">
        <color rgb="FFB0C0CC"/>
      </bottom>
      <diagonal/>
    </border>
    <border>
      <left style="thin">
        <color rgb="FFE5EAED"/>
      </left>
      <right/>
      <top style="thin">
        <color rgb="FFB0C0CC"/>
      </top>
      <bottom style="thin">
        <color rgb="FFB0C0CC"/>
      </bottom>
      <diagonal/>
    </border>
    <border>
      <left style="thin">
        <color rgb="FFE5EAED"/>
      </left>
      <right/>
      <top style="thin">
        <color rgb="FFB0C0CC"/>
      </top>
      <bottom/>
      <diagonal/>
    </border>
    <border>
      <left/>
      <right/>
      <top/>
      <bottom style="thin">
        <color rgb="FF3D5261"/>
      </bottom>
      <diagonal/>
    </border>
    <border>
      <left style="thin">
        <color rgb="FFB0C0CC"/>
      </left>
      <right style="thin">
        <color rgb="FFB0C0CC"/>
      </right>
      <top style="thin">
        <color rgb="FFB0C0CC"/>
      </top>
      <bottom style="thin">
        <color rgb="FFB0C0CC"/>
      </bottom>
      <diagonal/>
    </border>
  </borders>
  <cellStyleXfs count="2">
    <xf numFmtId="0" fontId="0" fillId="0" borderId="0"/>
    <xf numFmtId="0" fontId="8" fillId="0" borderId="0"/>
  </cellStyleXfs>
  <cellXfs count="148">
    <xf numFmtId="0" fontId="0" fillId="0" borderId="0" xfId="0"/>
    <xf numFmtId="0" fontId="1" fillId="0" borderId="0" xfId="0" applyFont="1" applyAlignment="1">
      <alignment horizontal="left" vertical="center" indent="1"/>
    </xf>
    <xf numFmtId="0" fontId="2" fillId="0" borderId="0" xfId="0" applyFont="1" applyAlignment="1">
      <alignment horizontal="left" vertical="center" indent="1"/>
    </xf>
    <xf numFmtId="0" fontId="3" fillId="0" borderId="0" xfId="0" applyFont="1" applyAlignment="1">
      <alignment horizontal="left" vertical="center" indent="1"/>
    </xf>
    <xf numFmtId="0" fontId="4" fillId="0" borderId="0" xfId="0" applyFont="1" applyAlignment="1">
      <alignment horizontal="left" vertical="center" indent="1"/>
    </xf>
    <xf numFmtId="0" fontId="5" fillId="0" borderId="0" xfId="0" applyFont="1" applyAlignment="1">
      <alignment horizontal="right" vertical="center" indent="1"/>
    </xf>
    <xf numFmtId="0" fontId="6" fillId="0" borderId="0" xfId="0" applyFont="1" applyFill="1" applyAlignment="1">
      <alignment horizontal="left" vertical="center" indent="1"/>
    </xf>
    <xf numFmtId="0" fontId="3" fillId="0" borderId="0" xfId="0" applyFont="1" applyFill="1" applyAlignment="1">
      <alignment horizontal="left" vertical="center" indent="1"/>
    </xf>
    <xf numFmtId="0" fontId="1" fillId="0" borderId="0" xfId="0" applyFont="1" applyFill="1" applyAlignment="1">
      <alignment horizontal="left" vertical="center" indent="1"/>
    </xf>
    <xf numFmtId="0" fontId="2" fillId="0" borderId="0" xfId="0" applyFont="1" applyFill="1" applyAlignment="1">
      <alignment horizontal="left" vertical="center" indent="1"/>
    </xf>
    <xf numFmtId="0" fontId="3" fillId="3" borderId="0" xfId="0" applyFont="1" applyFill="1" applyAlignment="1">
      <alignment horizontal="left" vertical="center" indent="1"/>
    </xf>
    <xf numFmtId="0" fontId="3" fillId="4" borderId="0" xfId="0" applyFont="1" applyFill="1" applyAlignment="1">
      <alignment horizontal="left" vertical="center" indent="1"/>
    </xf>
    <xf numFmtId="164" fontId="3" fillId="3" borderId="0" xfId="0" applyNumberFormat="1" applyFont="1" applyFill="1" applyAlignment="1">
      <alignment horizontal="left" vertical="center" indent="1"/>
    </xf>
    <xf numFmtId="164" fontId="3" fillId="4" borderId="0" xfId="0" applyNumberFormat="1" applyFont="1" applyFill="1" applyAlignment="1">
      <alignment horizontal="left" vertical="center" indent="1"/>
    </xf>
    <xf numFmtId="3" fontId="3" fillId="3" borderId="0" xfId="0" applyNumberFormat="1" applyFont="1" applyFill="1" applyAlignment="1">
      <alignment horizontal="left" vertical="center" indent="1"/>
    </xf>
    <xf numFmtId="165" fontId="3" fillId="3" borderId="0" xfId="0" applyNumberFormat="1" applyFont="1" applyFill="1" applyAlignment="1">
      <alignment horizontal="left" vertical="center" indent="1"/>
    </xf>
    <xf numFmtId="3" fontId="3" fillId="4" borderId="0" xfId="0" applyNumberFormat="1" applyFont="1" applyFill="1" applyAlignment="1">
      <alignment horizontal="left" vertical="center" indent="1"/>
    </xf>
    <xf numFmtId="165" fontId="3" fillId="4" borderId="0" xfId="0" applyNumberFormat="1" applyFont="1" applyFill="1" applyAlignment="1">
      <alignment horizontal="left" vertical="center" indent="1"/>
    </xf>
    <xf numFmtId="4" fontId="3" fillId="3" borderId="0" xfId="0" applyNumberFormat="1" applyFont="1" applyFill="1" applyAlignment="1">
      <alignment horizontal="left" vertical="center" indent="1"/>
    </xf>
    <xf numFmtId="4" fontId="3" fillId="4" borderId="0" xfId="0" applyNumberFormat="1" applyFont="1" applyFill="1" applyAlignment="1">
      <alignment horizontal="left" vertical="center" indent="1"/>
    </xf>
    <xf numFmtId="0" fontId="6" fillId="0" borderId="2" xfId="0" applyFont="1" applyFill="1" applyBorder="1" applyAlignment="1">
      <alignment horizontal="left" vertical="center" indent="1"/>
    </xf>
    <xf numFmtId="164" fontId="3" fillId="3" borderId="4" xfId="0" applyNumberFormat="1" applyFont="1" applyFill="1" applyBorder="1" applyAlignment="1">
      <alignment horizontal="left" vertical="center" indent="1"/>
    </xf>
    <xf numFmtId="164" fontId="3" fillId="4" borderId="4" xfId="0" applyNumberFormat="1" applyFont="1" applyFill="1" applyBorder="1" applyAlignment="1">
      <alignment horizontal="left" vertical="center" indent="1"/>
    </xf>
    <xf numFmtId="0" fontId="6" fillId="2" borderId="2" xfId="0" applyFont="1" applyFill="1" applyBorder="1" applyAlignment="1">
      <alignment horizontal="left" vertical="center" indent="1"/>
    </xf>
    <xf numFmtId="0" fontId="3" fillId="0" borderId="4" xfId="0" applyFont="1" applyBorder="1" applyAlignment="1">
      <alignment horizontal="left" vertical="center" indent="1"/>
    </xf>
    <xf numFmtId="0" fontId="6" fillId="0" borderId="4" xfId="0" applyFont="1" applyFill="1" applyBorder="1" applyAlignment="1">
      <alignment horizontal="left" vertical="center" indent="1"/>
    </xf>
    <xf numFmtId="0" fontId="3" fillId="3" borderId="4" xfId="0" applyFont="1" applyFill="1" applyBorder="1" applyAlignment="1">
      <alignment horizontal="left" vertical="center" indent="1"/>
    </xf>
    <xf numFmtId="0" fontId="3" fillId="0" borderId="4" xfId="0" applyFont="1" applyFill="1" applyBorder="1" applyAlignment="1">
      <alignment horizontal="left" vertical="center" indent="1"/>
    </xf>
    <xf numFmtId="0" fontId="6" fillId="2" borderId="6" xfId="0" applyFont="1" applyFill="1" applyBorder="1" applyAlignment="1">
      <alignment horizontal="left" vertical="center" indent="1"/>
    </xf>
    <xf numFmtId="0" fontId="3" fillId="0" borderId="2" xfId="0" applyFont="1" applyBorder="1" applyAlignment="1">
      <alignment horizontal="left" vertical="center" indent="1"/>
    </xf>
    <xf numFmtId="0" fontId="6" fillId="0" borderId="7" xfId="0" applyFont="1" applyFill="1" applyBorder="1" applyAlignment="1">
      <alignment horizontal="left" vertical="center" indent="1"/>
    </xf>
    <xf numFmtId="0" fontId="3" fillId="3" borderId="7" xfId="0" applyFont="1" applyFill="1" applyBorder="1" applyAlignment="1">
      <alignment horizontal="left" vertical="center" indent="1"/>
    </xf>
    <xf numFmtId="0" fontId="3" fillId="0" borderId="7" xfId="0" applyFont="1" applyFill="1" applyBorder="1" applyAlignment="1">
      <alignment horizontal="left" vertical="center" indent="1"/>
    </xf>
    <xf numFmtId="0" fontId="3" fillId="3" borderId="13" xfId="0" applyFont="1" applyFill="1" applyBorder="1" applyAlignment="1">
      <alignment horizontal="left" vertical="center" indent="1"/>
    </xf>
    <xf numFmtId="0" fontId="3" fillId="4" borderId="13" xfId="0" applyFont="1" applyFill="1" applyBorder="1" applyAlignment="1">
      <alignment horizontal="left" vertical="center" indent="1"/>
    </xf>
    <xf numFmtId="3" fontId="3" fillId="3" borderId="0" xfId="0" applyNumberFormat="1" applyFont="1" applyFill="1" applyBorder="1" applyAlignment="1">
      <alignment horizontal="left" vertical="center" indent="1"/>
    </xf>
    <xf numFmtId="3" fontId="3" fillId="4" borderId="0" xfId="0" applyNumberFormat="1" applyFont="1" applyFill="1" applyBorder="1" applyAlignment="1">
      <alignment horizontal="left" vertical="center" indent="1"/>
    </xf>
    <xf numFmtId="165" fontId="3" fillId="4" borderId="0" xfId="0" applyNumberFormat="1" applyFont="1" applyFill="1" applyBorder="1" applyAlignment="1">
      <alignment horizontal="left" vertical="center" indent="1"/>
    </xf>
    <xf numFmtId="0" fontId="6" fillId="2" borderId="11" xfId="0" applyFont="1" applyFill="1" applyBorder="1" applyAlignment="1">
      <alignment horizontal="left" vertical="center" indent="1"/>
    </xf>
    <xf numFmtId="0" fontId="6" fillId="2" borderId="10" xfId="0" applyFont="1" applyFill="1" applyBorder="1" applyAlignment="1">
      <alignment horizontal="left" vertical="center" indent="1"/>
    </xf>
    <xf numFmtId="0" fontId="6" fillId="2" borderId="14" xfId="0" applyFont="1" applyFill="1" applyBorder="1" applyAlignment="1">
      <alignment horizontal="left" vertical="center" indent="1"/>
    </xf>
    <xf numFmtId="164" fontId="6" fillId="2" borderId="10" xfId="0" applyNumberFormat="1" applyFont="1" applyFill="1" applyBorder="1" applyAlignment="1">
      <alignment horizontal="left" vertical="center" indent="1"/>
    </xf>
    <xf numFmtId="164" fontId="6" fillId="2" borderId="14" xfId="0" applyNumberFormat="1" applyFont="1" applyFill="1" applyBorder="1" applyAlignment="1">
      <alignment horizontal="left" vertical="center" indent="1"/>
    </xf>
    <xf numFmtId="0" fontId="6" fillId="2" borderId="5" xfId="0" applyFont="1" applyFill="1" applyBorder="1" applyAlignment="1">
      <alignment horizontal="left" vertical="center" indent="1"/>
    </xf>
    <xf numFmtId="49" fontId="6" fillId="2" borderId="11" xfId="0" applyNumberFormat="1" applyFont="1" applyFill="1" applyBorder="1" applyAlignment="1">
      <alignment horizontal="left" vertical="center" indent="1"/>
    </xf>
    <xf numFmtId="49" fontId="6" fillId="2" borderId="10" xfId="0" applyNumberFormat="1" applyFont="1" applyFill="1" applyBorder="1" applyAlignment="1">
      <alignment horizontal="left" vertical="center" indent="1"/>
    </xf>
    <xf numFmtId="165" fontId="6" fillId="2" borderId="10" xfId="0" applyNumberFormat="1" applyFont="1" applyFill="1" applyBorder="1" applyAlignment="1">
      <alignment horizontal="left" vertical="center" indent="1"/>
    </xf>
    <xf numFmtId="166" fontId="3" fillId="3" borderId="0" xfId="0" applyNumberFormat="1" applyFont="1" applyFill="1" applyAlignment="1">
      <alignment horizontal="left" vertical="center" indent="1"/>
    </xf>
    <xf numFmtId="166" fontId="3" fillId="4" borderId="0" xfId="0" applyNumberFormat="1" applyFont="1" applyFill="1" applyAlignment="1">
      <alignment horizontal="left" vertical="center" indent="1"/>
    </xf>
    <xf numFmtId="166" fontId="6" fillId="2" borderId="10" xfId="0" applyNumberFormat="1" applyFont="1" applyFill="1" applyBorder="1" applyAlignment="1">
      <alignment horizontal="left" vertical="center" indent="1"/>
    </xf>
    <xf numFmtId="3" fontId="6" fillId="2" borderId="10" xfId="0" applyNumberFormat="1" applyFont="1" applyFill="1" applyBorder="1" applyAlignment="1">
      <alignment horizontal="left" vertical="center" indent="1"/>
    </xf>
    <xf numFmtId="166" fontId="6" fillId="2" borderId="11" xfId="0" applyNumberFormat="1" applyFont="1" applyFill="1" applyBorder="1" applyAlignment="1">
      <alignment horizontal="left" vertical="center" indent="1"/>
    </xf>
    <xf numFmtId="0" fontId="7" fillId="0" borderId="0" xfId="0" applyFont="1" applyFill="1" applyAlignment="1">
      <alignment horizontal="left" vertical="center"/>
    </xf>
    <xf numFmtId="0" fontId="2" fillId="0" borderId="0" xfId="0" applyFont="1" applyAlignment="1">
      <alignment horizontal="left" vertical="center" indent="1" shrinkToFit="1"/>
    </xf>
    <xf numFmtId="0" fontId="1" fillId="0" borderId="0" xfId="0" applyFont="1" applyAlignment="1">
      <alignment horizontal="left" vertical="top" indent="1"/>
    </xf>
    <xf numFmtId="14" fontId="6" fillId="2" borderId="2" xfId="0" applyNumberFormat="1" applyFont="1" applyFill="1" applyBorder="1" applyAlignment="1">
      <alignment horizontal="left" vertical="center" indent="1"/>
    </xf>
    <xf numFmtId="14" fontId="6" fillId="2" borderId="5" xfId="0" applyNumberFormat="1" applyFont="1" applyFill="1" applyBorder="1" applyAlignment="1">
      <alignment horizontal="left" vertical="center" indent="1"/>
    </xf>
    <xf numFmtId="3" fontId="3" fillId="3" borderId="4" xfId="0" applyNumberFormat="1" applyFont="1" applyFill="1" applyBorder="1" applyAlignment="1">
      <alignment horizontal="left" vertical="center" indent="1"/>
    </xf>
    <xf numFmtId="3" fontId="3" fillId="4" borderId="4" xfId="0" applyNumberFormat="1" applyFont="1" applyFill="1" applyBorder="1" applyAlignment="1">
      <alignment horizontal="left" vertical="center" indent="1"/>
    </xf>
    <xf numFmtId="0" fontId="3" fillId="0" borderId="0" xfId="0" applyFont="1" applyBorder="1" applyAlignment="1">
      <alignment horizontal="left" vertical="center" indent="1"/>
    </xf>
    <xf numFmtId="0" fontId="6" fillId="2" borderId="13" xfId="0" applyFont="1" applyFill="1" applyBorder="1" applyAlignment="1">
      <alignment horizontal="right" vertical="center" indent="1"/>
    </xf>
    <xf numFmtId="0" fontId="6" fillId="2" borderId="8" xfId="0" applyFont="1" applyFill="1" applyBorder="1" applyAlignment="1">
      <alignment horizontal="right" vertical="center" indent="1"/>
    </xf>
    <xf numFmtId="10" fontId="3" fillId="3" borderId="13" xfId="0" applyNumberFormat="1" applyFont="1" applyFill="1" applyBorder="1" applyAlignment="1">
      <alignment horizontal="left" vertical="center" indent="1"/>
    </xf>
    <xf numFmtId="10" fontId="3" fillId="3" borderId="0" xfId="0" applyNumberFormat="1" applyFont="1" applyFill="1" applyBorder="1" applyAlignment="1">
      <alignment horizontal="left" vertical="center" indent="1"/>
    </xf>
    <xf numFmtId="10" fontId="3" fillId="3" borderId="4" xfId="0" applyNumberFormat="1" applyFont="1" applyFill="1" applyBorder="1" applyAlignment="1">
      <alignment horizontal="left" vertical="center" indent="1"/>
    </xf>
    <xf numFmtId="3" fontId="3" fillId="3" borderId="13" xfId="0" applyNumberFormat="1" applyFont="1" applyFill="1" applyBorder="1" applyAlignment="1">
      <alignment horizontal="left" vertical="center" indent="1"/>
    </xf>
    <xf numFmtId="3" fontId="3" fillId="4" borderId="13" xfId="0" applyNumberFormat="1" applyFont="1" applyFill="1" applyBorder="1" applyAlignment="1">
      <alignment horizontal="left" vertical="center" indent="1"/>
    </xf>
    <xf numFmtId="14" fontId="6" fillId="2" borderId="9" xfId="0" applyNumberFormat="1" applyFont="1" applyFill="1" applyBorder="1" applyAlignment="1">
      <alignment horizontal="left" vertical="center" indent="1"/>
    </xf>
    <xf numFmtId="10" fontId="3" fillId="3" borderId="7" xfId="0" applyNumberFormat="1" applyFont="1" applyFill="1" applyBorder="1" applyAlignment="1">
      <alignment horizontal="left" vertical="center" indent="1"/>
    </xf>
    <xf numFmtId="164" fontId="3" fillId="3" borderId="6" xfId="0" applyNumberFormat="1" applyFont="1" applyFill="1" applyBorder="1" applyAlignment="1">
      <alignment horizontal="left" vertical="center" indent="1"/>
    </xf>
    <xf numFmtId="164" fontId="3" fillId="3" borderId="2" xfId="0" applyNumberFormat="1" applyFont="1" applyFill="1" applyBorder="1" applyAlignment="1">
      <alignment horizontal="left" vertical="center" indent="1"/>
    </xf>
    <xf numFmtId="164" fontId="3" fillId="3" borderId="5" xfId="0" applyNumberFormat="1" applyFont="1" applyFill="1" applyBorder="1" applyAlignment="1">
      <alignment horizontal="left" vertical="center" indent="1"/>
    </xf>
    <xf numFmtId="165" fontId="3" fillId="4" borderId="13" xfId="0" applyNumberFormat="1" applyFont="1" applyFill="1" applyBorder="1" applyAlignment="1">
      <alignment horizontal="left" vertical="center" indent="1"/>
    </xf>
    <xf numFmtId="165" fontId="3" fillId="4" borderId="4" xfId="0" applyNumberFormat="1" applyFont="1" applyFill="1" applyBorder="1" applyAlignment="1">
      <alignment horizontal="left" vertical="center" indent="1"/>
    </xf>
    <xf numFmtId="0" fontId="6" fillId="0" borderId="5" xfId="0" applyFont="1" applyFill="1" applyBorder="1" applyAlignment="1">
      <alignment horizontal="left" vertical="center" indent="1"/>
    </xf>
    <xf numFmtId="0" fontId="2" fillId="0" borderId="0" xfId="0" applyFont="1" applyAlignment="1">
      <alignment horizontal="left" vertical="center" indent="1" shrinkToFit="1"/>
    </xf>
    <xf numFmtId="0" fontId="2" fillId="0" borderId="0" xfId="0" applyFont="1" applyAlignment="1">
      <alignment horizontal="left" vertical="top" wrapText="1" indent="1" shrinkToFit="1"/>
    </xf>
    <xf numFmtId="167" fontId="3" fillId="3" borderId="0" xfId="0" applyNumberFormat="1" applyFont="1" applyFill="1" applyAlignment="1">
      <alignment horizontal="left" vertical="center" indent="1"/>
    </xf>
    <xf numFmtId="167" fontId="3" fillId="4" borderId="0" xfId="0" applyNumberFormat="1" applyFont="1" applyFill="1" applyAlignment="1">
      <alignment horizontal="left" vertical="center" indent="1"/>
    </xf>
    <xf numFmtId="167" fontId="6" fillId="2" borderId="10" xfId="0" applyNumberFormat="1" applyFont="1" applyFill="1" applyBorder="1" applyAlignment="1">
      <alignment horizontal="left" vertical="center" indent="1"/>
    </xf>
    <xf numFmtId="0" fontId="3" fillId="3" borderId="15" xfId="0" applyFont="1" applyFill="1" applyBorder="1" applyAlignment="1">
      <alignment horizontal="left" vertical="center" indent="1"/>
    </xf>
    <xf numFmtId="14" fontId="3" fillId="3" borderId="16" xfId="0" applyNumberFormat="1" applyFont="1" applyFill="1" applyBorder="1" applyAlignment="1">
      <alignment horizontal="left" vertical="center" indent="1"/>
    </xf>
    <xf numFmtId="1" fontId="3" fillId="3" borderId="16" xfId="0" applyNumberFormat="1" applyFont="1" applyFill="1" applyBorder="1" applyAlignment="1">
      <alignment horizontal="left" vertical="center" indent="1"/>
    </xf>
    <xf numFmtId="0" fontId="3" fillId="3" borderId="16" xfId="0" applyFont="1" applyFill="1" applyBorder="1" applyAlignment="1">
      <alignment horizontal="left" vertical="center" indent="1"/>
    </xf>
    <xf numFmtId="164" fontId="3" fillId="3" borderId="16" xfId="0" applyNumberFormat="1" applyFont="1" applyFill="1" applyBorder="1" applyAlignment="1">
      <alignment horizontal="left" vertical="center" indent="1"/>
    </xf>
    <xf numFmtId="0" fontId="6" fillId="2" borderId="18" xfId="0" applyFont="1" applyFill="1" applyBorder="1" applyAlignment="1">
      <alignment horizontal="left" vertical="center" indent="1"/>
    </xf>
    <xf numFmtId="0" fontId="6" fillId="2" borderId="19" xfId="0" applyFont="1" applyFill="1" applyBorder="1" applyAlignment="1">
      <alignment horizontal="left" vertical="center" indent="1"/>
    </xf>
    <xf numFmtId="0" fontId="6" fillId="2" borderId="20" xfId="0" applyFont="1" applyFill="1" applyBorder="1" applyAlignment="1">
      <alignment horizontal="left" vertical="center" indent="1"/>
    </xf>
    <xf numFmtId="164" fontId="6" fillId="2" borderId="19" xfId="0" applyNumberFormat="1" applyFont="1" applyFill="1" applyBorder="1" applyAlignment="1">
      <alignment horizontal="left" vertical="center" indent="1"/>
    </xf>
    <xf numFmtId="3" fontId="6" fillId="2" borderId="19" xfId="0" applyNumberFormat="1" applyFont="1" applyFill="1" applyBorder="1" applyAlignment="1">
      <alignment horizontal="left" vertical="center" indent="1"/>
    </xf>
    <xf numFmtId="3" fontId="6" fillId="2" borderId="21" xfId="0" applyNumberFormat="1" applyFont="1" applyFill="1" applyBorder="1" applyAlignment="1">
      <alignment horizontal="right" vertical="center" indent="1"/>
    </xf>
    <xf numFmtId="0" fontId="6" fillId="2" borderId="22" xfId="0" applyFont="1" applyFill="1" applyBorder="1" applyAlignment="1">
      <alignment horizontal="left" vertical="center" indent="1"/>
    </xf>
    <xf numFmtId="1" fontId="3" fillId="3" borderId="23" xfId="0" applyNumberFormat="1" applyFont="1" applyFill="1" applyBorder="1" applyAlignment="1">
      <alignment horizontal="left" vertical="center" indent="1"/>
    </xf>
    <xf numFmtId="3" fontId="6" fillId="2" borderId="22" xfId="0" applyNumberFormat="1" applyFont="1" applyFill="1" applyBorder="1" applyAlignment="1">
      <alignment horizontal="left" vertical="center" indent="1"/>
    </xf>
    <xf numFmtId="165" fontId="3" fillId="3" borderId="17" xfId="0" applyNumberFormat="1" applyFont="1" applyFill="1" applyBorder="1" applyAlignment="1">
      <alignment horizontal="left" vertical="center" indent="1"/>
    </xf>
    <xf numFmtId="3" fontId="6" fillId="2" borderId="19" xfId="0" applyNumberFormat="1" applyFont="1" applyFill="1" applyBorder="1" applyAlignment="1">
      <alignment horizontal="right" vertical="center" indent="1"/>
    </xf>
    <xf numFmtId="1" fontId="6" fillId="2" borderId="19" xfId="0" applyNumberFormat="1" applyFont="1" applyFill="1" applyBorder="1" applyAlignment="1">
      <alignment horizontal="left" vertical="center" indent="1"/>
    </xf>
    <xf numFmtId="165" fontId="6" fillId="2" borderId="20" xfId="0" applyNumberFormat="1" applyFont="1" applyFill="1" applyBorder="1" applyAlignment="1">
      <alignment horizontal="left" vertical="center" indent="1"/>
    </xf>
    <xf numFmtId="0" fontId="3" fillId="0" borderId="0" xfId="0" applyFont="1" applyAlignment="1">
      <alignment horizontal="left" vertical="center" indent="1"/>
    </xf>
    <xf numFmtId="0" fontId="1" fillId="4" borderId="12" xfId="0" applyFont="1" applyFill="1" applyBorder="1" applyAlignment="1">
      <alignment horizontal="left" vertical="center" indent="1"/>
    </xf>
    <xf numFmtId="0" fontId="1" fillId="4" borderId="1" xfId="0" applyFont="1" applyFill="1" applyBorder="1" applyAlignment="1">
      <alignment horizontal="left" vertical="center" indent="1"/>
    </xf>
    <xf numFmtId="0" fontId="1" fillId="4" borderId="3" xfId="0" applyFont="1" applyFill="1" applyBorder="1" applyAlignment="1">
      <alignment horizontal="left" vertical="center" indent="1"/>
    </xf>
    <xf numFmtId="0" fontId="2" fillId="4" borderId="6" xfId="0" applyFont="1" applyFill="1" applyBorder="1" applyAlignment="1">
      <alignment horizontal="left" vertical="center" indent="1"/>
    </xf>
    <xf numFmtId="3" fontId="2" fillId="4" borderId="2" xfId="0" applyNumberFormat="1" applyFont="1" applyFill="1" applyBorder="1" applyAlignment="1">
      <alignment horizontal="left" vertical="center" indent="1"/>
    </xf>
    <xf numFmtId="164" fontId="2" fillId="4" borderId="2" xfId="0" applyNumberFormat="1" applyFont="1" applyFill="1" applyBorder="1" applyAlignment="1">
      <alignment horizontal="left" vertical="center" indent="1"/>
    </xf>
    <xf numFmtId="165" fontId="2" fillId="4" borderId="5" xfId="0" applyNumberFormat="1" applyFont="1" applyFill="1" applyBorder="1" applyAlignment="1">
      <alignment horizontal="left" vertical="center" indent="1"/>
    </xf>
    <xf numFmtId="165" fontId="2" fillId="4" borderId="2" xfId="0" applyNumberFormat="1" applyFont="1" applyFill="1" applyBorder="1" applyAlignment="1">
      <alignment horizontal="left" vertical="center" indent="1"/>
    </xf>
    <xf numFmtId="165" fontId="2" fillId="0" borderId="0" xfId="0" applyNumberFormat="1" applyFont="1" applyFill="1" applyBorder="1" applyAlignment="1">
      <alignment horizontal="left" vertical="center" indent="1"/>
    </xf>
    <xf numFmtId="0" fontId="3" fillId="0" borderId="24" xfId="0" applyFont="1" applyBorder="1" applyAlignment="1">
      <alignment horizontal="left" vertical="center" indent="1"/>
    </xf>
    <xf numFmtId="0" fontId="2" fillId="0" borderId="0" xfId="0" applyFont="1" applyFill="1" applyBorder="1" applyAlignment="1">
      <alignment horizontal="left" vertical="center" indent="1"/>
    </xf>
    <xf numFmtId="164" fontId="2" fillId="0" borderId="0" xfId="0" applyNumberFormat="1" applyFont="1" applyFill="1" applyBorder="1" applyAlignment="1">
      <alignment horizontal="left" vertical="center" indent="1"/>
    </xf>
    <xf numFmtId="3" fontId="2" fillId="0" borderId="0" xfId="0" applyNumberFormat="1" applyFont="1" applyFill="1" applyBorder="1" applyAlignment="1">
      <alignment horizontal="left" vertical="center" indent="1"/>
    </xf>
    <xf numFmtId="0" fontId="9" fillId="0" borderId="24" xfId="0" applyFont="1" applyFill="1" applyBorder="1" applyAlignment="1">
      <alignment horizontal="left"/>
    </xf>
    <xf numFmtId="0" fontId="9" fillId="0" borderId="24" xfId="0" applyFont="1" applyBorder="1" applyAlignment="1">
      <alignment horizontal="right" indent="1"/>
    </xf>
    <xf numFmtId="165" fontId="2" fillId="0" borderId="24" xfId="0" applyNumberFormat="1" applyFont="1" applyFill="1" applyBorder="1" applyAlignment="1">
      <alignment horizontal="left" vertical="center" indent="1"/>
    </xf>
    <xf numFmtId="0" fontId="3" fillId="0" borderId="0" xfId="0" applyFont="1" applyAlignment="1">
      <alignment horizontal="left" vertical="top"/>
    </xf>
    <xf numFmtId="0" fontId="3" fillId="0" borderId="0" xfId="0" applyFont="1" applyAlignment="1">
      <alignment horizontal="left" vertical="top" indent="1"/>
    </xf>
    <xf numFmtId="0" fontId="2" fillId="0" borderId="0" xfId="0" applyFont="1" applyAlignment="1">
      <alignment horizontal="left" vertical="center" indent="2" shrinkToFit="1"/>
    </xf>
    <xf numFmtId="3" fontId="3" fillId="0" borderId="0" xfId="0" applyNumberFormat="1" applyFont="1" applyFill="1" applyAlignment="1">
      <alignment horizontal="left" vertical="center" indent="1"/>
    </xf>
    <xf numFmtId="164" fontId="3" fillId="0" borderId="0" xfId="0" applyNumberFormat="1" applyFont="1" applyFill="1" applyAlignment="1">
      <alignment horizontal="left" vertical="center" indent="1"/>
    </xf>
    <xf numFmtId="164" fontId="3" fillId="0" borderId="4" xfId="0" applyNumberFormat="1" applyFont="1" applyFill="1" applyBorder="1" applyAlignment="1">
      <alignment horizontal="left" vertical="center" indent="1"/>
    </xf>
    <xf numFmtId="166" fontId="3" fillId="0" borderId="0" xfId="0" applyNumberFormat="1" applyFont="1" applyFill="1" applyAlignment="1">
      <alignment horizontal="left" vertical="center" indent="1"/>
    </xf>
    <xf numFmtId="167" fontId="3" fillId="0" borderId="0" xfId="0" applyNumberFormat="1" applyFont="1" applyFill="1" applyAlignment="1">
      <alignment horizontal="left" vertical="center" indent="1"/>
    </xf>
    <xf numFmtId="165" fontId="3" fillId="0" borderId="0" xfId="0" applyNumberFormat="1" applyFont="1" applyFill="1" applyAlignment="1">
      <alignment horizontal="left" vertical="center" indent="1"/>
    </xf>
    <xf numFmtId="0" fontId="3" fillId="0" borderId="13" xfId="0" applyFont="1" applyFill="1" applyBorder="1" applyAlignment="1">
      <alignment horizontal="left" vertical="center" indent="1"/>
    </xf>
    <xf numFmtId="0" fontId="3" fillId="0" borderId="0" xfId="0" applyFont="1" applyFill="1" applyBorder="1" applyAlignment="1">
      <alignment horizontal="left" vertical="center" indent="1"/>
    </xf>
    <xf numFmtId="168" fontId="3" fillId="0" borderId="0" xfId="0" applyNumberFormat="1" applyFont="1" applyFill="1" applyAlignment="1">
      <alignment horizontal="left" vertical="center" indent="1"/>
    </xf>
    <xf numFmtId="0" fontId="2" fillId="0" borderId="0" xfId="0" applyFont="1" applyAlignment="1">
      <alignment horizontal="left" vertical="top" indent="1" shrinkToFit="1"/>
    </xf>
    <xf numFmtId="0" fontId="2" fillId="0" borderId="0" xfId="0" applyFont="1" applyAlignment="1">
      <alignment horizontal="left" vertical="center" wrapText="1" indent="1" shrinkToFit="1"/>
    </xf>
    <xf numFmtId="0" fontId="2" fillId="0" borderId="0" xfId="0" applyFont="1" applyAlignment="1">
      <alignment horizontal="left" vertical="center" wrapText="1" indent="2" shrinkToFit="1"/>
    </xf>
    <xf numFmtId="0" fontId="3" fillId="0" borderId="0" xfId="0" applyFont="1" applyAlignment="1">
      <alignment horizontal="left" vertical="center" indent="1"/>
    </xf>
    <xf numFmtId="0" fontId="6" fillId="5" borderId="9" xfId="0" applyFont="1" applyFill="1" applyBorder="1" applyAlignment="1">
      <alignment horizontal="right" vertical="center" indent="1"/>
    </xf>
    <xf numFmtId="1" fontId="12" fillId="6" borderId="25" xfId="0" applyNumberFormat="1" applyFont="1" applyFill="1" applyBorder="1" applyAlignment="1">
      <alignment horizontal="left" vertical="center" indent="1"/>
    </xf>
    <xf numFmtId="0" fontId="2" fillId="0" borderId="0" xfId="0" applyFont="1" applyAlignment="1">
      <alignment horizontal="left" vertical="center" indent="1" shrinkToFit="1"/>
    </xf>
    <xf numFmtId="0" fontId="3" fillId="0" borderId="0" xfId="0" applyFont="1" applyAlignment="1">
      <alignment horizontal="left" vertical="center" indent="1"/>
    </xf>
    <xf numFmtId="0" fontId="2" fillId="0" borderId="0" xfId="0" applyFont="1" applyAlignment="1">
      <alignment horizontal="left" vertical="top" wrapText="1" indent="1" shrinkToFit="1"/>
    </xf>
    <xf numFmtId="0" fontId="6" fillId="2" borderId="12" xfId="0" applyFont="1" applyFill="1" applyBorder="1" applyAlignment="1">
      <alignment horizontal="center" vertical="center"/>
    </xf>
    <xf numFmtId="0" fontId="6" fillId="2" borderId="1" xfId="0" applyFont="1" applyFill="1" applyBorder="1" applyAlignment="1">
      <alignment horizontal="center" vertical="center"/>
    </xf>
    <xf numFmtId="0" fontId="6" fillId="2" borderId="3" xfId="0" applyFont="1" applyFill="1" applyBorder="1" applyAlignment="1">
      <alignment horizontal="center" vertical="center"/>
    </xf>
    <xf numFmtId="0" fontId="2" fillId="0" borderId="0" xfId="0" applyFont="1" applyAlignment="1">
      <alignment vertical="top" wrapText="1" shrinkToFit="1"/>
    </xf>
    <xf numFmtId="0" fontId="6" fillId="2" borderId="0" xfId="0" applyFont="1" applyFill="1" applyBorder="1" applyAlignment="1">
      <alignment horizontal="center" vertical="center"/>
    </xf>
    <xf numFmtId="0" fontId="6" fillId="2" borderId="4" xfId="0" applyFont="1" applyFill="1" applyBorder="1" applyAlignment="1">
      <alignment horizontal="center" vertical="center"/>
    </xf>
    <xf numFmtId="0" fontId="2" fillId="0" borderId="0" xfId="0" applyFont="1" applyAlignment="1">
      <alignment vertical="center" shrinkToFit="1"/>
    </xf>
    <xf numFmtId="0" fontId="10" fillId="0" borderId="0" xfId="0" applyFont="1" applyAlignment="1">
      <alignment vertical="top" wrapText="1"/>
    </xf>
    <xf numFmtId="0" fontId="2" fillId="0" borderId="0" xfId="0" applyFont="1" applyAlignment="1">
      <alignment horizontal="left" vertical="top" wrapText="1" indent="1"/>
    </xf>
    <xf numFmtId="49" fontId="12" fillId="6" borderId="11" xfId="0" applyNumberFormat="1" applyFont="1" applyFill="1" applyBorder="1" applyAlignment="1">
      <alignment horizontal="left" vertical="center" wrapText="1" indent="1"/>
    </xf>
    <xf numFmtId="49" fontId="12" fillId="6" borderId="10" xfId="0" applyNumberFormat="1" applyFont="1" applyFill="1" applyBorder="1" applyAlignment="1">
      <alignment horizontal="left" vertical="center" wrapText="1" indent="1"/>
    </xf>
    <xf numFmtId="49" fontId="12" fillId="6" borderId="14" xfId="0" applyNumberFormat="1" applyFont="1" applyFill="1" applyBorder="1" applyAlignment="1">
      <alignment horizontal="left" vertical="center" wrapText="1" indent="1"/>
    </xf>
  </cellXfs>
  <cellStyles count="2">
    <cellStyle name="Normal" xfId="0" builtinId="0"/>
    <cellStyle name="Normal 2" xfId="1" xr:uid="{00000000-0005-0000-0000-000001000000}"/>
  </cellStyles>
  <dxfs count="18">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D99CD3D-2DA8-EB42-BA07-EDE2D5915180}"/>
            </a:ext>
          </a:extLst>
        </xdr:cNvPr>
        <xdr:cNvPicPr preferRelativeResize="0"/>
      </xdr:nvPicPr>
      <xdr:blipFill>
        <a:blip xmlns:r="http://schemas.openxmlformats.org/officeDocument/2006/relationships" r:embed="rId1" cstate="print"/>
        <a:stretch>
          <a:fillRect/>
        </a:stretch>
      </xdr:blipFill>
      <xdr:spPr>
        <a:xfrm>
          <a:off x="812800" y="203200"/>
          <a:ext cx="1714500" cy="310896"/>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C79D5B4-C7C6-844E-8A9F-62B61EA4DE17}"/>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T27"/>
  <sheetViews>
    <sheetView showGridLines="0" tabSelected="1" topLeftCell="B1" workbookViewId="0">
      <selection activeCell="C5" sqref="C5"/>
    </sheetView>
  </sheetViews>
  <sheetFormatPr defaultColWidth="10.625" defaultRowHeight="24" customHeight="1" x14ac:dyDescent="0.25"/>
  <cols>
    <col min="1" max="1" width="6.375" style="98" hidden="1" customWidth="1"/>
    <col min="2" max="2" width="3" style="3" customWidth="1"/>
    <col min="3" max="4" width="24.875" style="3" customWidth="1"/>
    <col min="5" max="5" width="9.875" style="3" customWidth="1"/>
    <col min="6" max="6" width="16.125" style="3" customWidth="1"/>
    <col min="7" max="12" width="24.875" style="3" customWidth="1"/>
    <col min="13" max="13" width="2.375" style="3" customWidth="1"/>
    <col min="14" max="20" width="10.875" style="3" customWidth="1"/>
    <col min="21" max="21" width="3" style="3" customWidth="1"/>
    <col min="22" max="16384" width="10.625" style="3"/>
  </cols>
  <sheetData>
    <row r="1" spans="1:20" ht="18" customHeight="1" x14ac:dyDescent="0.25"/>
    <row r="2" spans="1:20" ht="27.95" customHeight="1" x14ac:dyDescent="0.25">
      <c r="D2" s="4" t="str">
        <f>SUBSTITUTE(Proposal!F2, "Broadcast Proposal", "Broadcast Contract")</f>
        <v xml:space="preserve">Broadcast Contract </v>
      </c>
      <c r="L2" s="5" t="str">
        <f>Proposal!T2</f>
        <v xml:space="preserve">Created </v>
      </c>
    </row>
    <row r="3" spans="1:20" ht="18" customHeight="1" x14ac:dyDescent="0.25"/>
    <row r="4" spans="1:20" s="1" customFormat="1" ht="18" customHeight="1" x14ac:dyDescent="0.25">
      <c r="C4" s="1" t="s">
        <v>1</v>
      </c>
      <c r="D4" s="1" t="s">
        <v>2</v>
      </c>
      <c r="E4" s="1" t="s">
        <v>5</v>
      </c>
      <c r="G4" s="1" t="s">
        <v>6</v>
      </c>
      <c r="H4" s="1" t="s">
        <v>7</v>
      </c>
      <c r="I4" s="1" t="s">
        <v>70</v>
      </c>
      <c r="J4" s="1" t="s">
        <v>14</v>
      </c>
      <c r="K4" s="1" t="s">
        <v>16</v>
      </c>
      <c r="L4" s="1" t="s">
        <v>18</v>
      </c>
    </row>
    <row r="5" spans="1:20" s="2" customFormat="1" ht="18" customHeight="1" x14ac:dyDescent="0.25">
      <c r="C5" s="75">
        <f>Proposal!C5</f>
        <v>0</v>
      </c>
      <c r="D5" s="75">
        <f>Proposal!E5</f>
        <v>0</v>
      </c>
      <c r="E5" s="133">
        <f>Proposal!H5</f>
        <v>0</v>
      </c>
      <c r="F5" s="133"/>
      <c r="G5" s="75">
        <f>Proposal!J5</f>
        <v>0</v>
      </c>
      <c r="H5" s="75">
        <f>Proposal!L5</f>
        <v>0</v>
      </c>
      <c r="I5" s="75">
        <f>Proposal!N5</f>
        <v>0</v>
      </c>
      <c r="J5" s="75">
        <f>Proposal!O5</f>
        <v>0</v>
      </c>
      <c r="K5" s="75">
        <f>Proposal!Q5</f>
        <v>0</v>
      </c>
      <c r="L5" s="75">
        <f>Proposal!T5</f>
        <v>0</v>
      </c>
    </row>
    <row r="6" spans="1:20" ht="18" customHeight="1" x14ac:dyDescent="0.25">
      <c r="H6" s="59"/>
      <c r="I6" s="59"/>
      <c r="J6" s="59"/>
      <c r="K6" s="59"/>
      <c r="L6" s="59"/>
      <c r="M6" s="59"/>
      <c r="N6" s="59"/>
      <c r="O6" s="59"/>
      <c r="P6" s="59"/>
      <c r="Q6" s="59"/>
      <c r="R6" s="59"/>
      <c r="S6" s="59"/>
      <c r="T6" s="59"/>
    </row>
    <row r="7" spans="1:20" ht="24" customHeight="1" x14ac:dyDescent="0.25">
      <c r="C7" s="52"/>
      <c r="H7" s="29"/>
      <c r="I7" s="29"/>
      <c r="J7" s="29"/>
      <c r="K7" s="29"/>
      <c r="L7" s="59"/>
      <c r="M7" s="59"/>
      <c r="N7" s="59"/>
      <c r="O7" s="59"/>
      <c r="P7" s="59"/>
      <c r="Q7" s="59"/>
      <c r="R7" s="59"/>
      <c r="S7" s="59"/>
      <c r="T7" s="59"/>
    </row>
    <row r="8" spans="1:20" ht="24" customHeight="1" x14ac:dyDescent="0.25">
      <c r="A8" s="98" t="s">
        <v>69</v>
      </c>
      <c r="C8" s="85" t="s">
        <v>58</v>
      </c>
      <c r="D8" s="86" t="s">
        <v>59</v>
      </c>
      <c r="E8" s="86" t="s">
        <v>19</v>
      </c>
      <c r="F8" s="86" t="s">
        <v>60</v>
      </c>
      <c r="G8" s="86" t="s">
        <v>54</v>
      </c>
      <c r="H8" s="86" t="s">
        <v>21</v>
      </c>
      <c r="I8" s="86" t="s">
        <v>61</v>
      </c>
      <c r="J8" s="91" t="s">
        <v>62</v>
      </c>
      <c r="K8" s="87" t="s">
        <v>26</v>
      </c>
      <c r="M8" s="59"/>
      <c r="N8" s="59"/>
      <c r="O8" s="59"/>
      <c r="P8" s="59"/>
      <c r="Q8" s="59"/>
      <c r="R8" s="59"/>
      <c r="S8" s="59"/>
      <c r="T8" s="59"/>
    </row>
    <row r="9" spans="1:20" ht="24" customHeight="1" x14ac:dyDescent="0.25">
      <c r="A9" s="98" t="s">
        <v>89</v>
      </c>
      <c r="C9" s="80"/>
      <c r="D9" s="81"/>
      <c r="E9" s="82"/>
      <c r="F9" s="83"/>
      <c r="G9" s="84"/>
      <c r="H9" s="84"/>
      <c r="I9" s="82"/>
      <c r="J9" s="92"/>
      <c r="K9" s="94"/>
    </row>
    <row r="10" spans="1:20" ht="24" customHeight="1" x14ac:dyDescent="0.25">
      <c r="C10" s="38"/>
      <c r="D10" s="90"/>
      <c r="E10" s="96"/>
      <c r="F10" s="89" t="s">
        <v>35</v>
      </c>
      <c r="G10" s="95" t="s">
        <v>35</v>
      </c>
      <c r="H10" s="88"/>
      <c r="I10" s="89" t="s">
        <v>35</v>
      </c>
      <c r="J10" s="93"/>
      <c r="K10" s="97"/>
    </row>
    <row r="12" spans="1:20" ht="24" customHeight="1" x14ac:dyDescent="0.25">
      <c r="C12" s="52" t="s">
        <v>63</v>
      </c>
      <c r="I12" s="59"/>
    </row>
    <row r="13" spans="1:20" ht="24" customHeight="1" x14ac:dyDescent="0.25">
      <c r="C13" s="99" t="s">
        <v>19</v>
      </c>
      <c r="D13" s="100" t="s">
        <v>54</v>
      </c>
      <c r="E13" s="100"/>
      <c r="F13" s="100" t="s">
        <v>61</v>
      </c>
      <c r="G13" s="100"/>
      <c r="H13" s="100" t="s">
        <v>26</v>
      </c>
      <c r="I13" s="101"/>
    </row>
    <row r="14" spans="1:20" ht="24" customHeight="1" x14ac:dyDescent="0.25">
      <c r="C14" s="102"/>
      <c r="D14" s="104"/>
      <c r="E14" s="104"/>
      <c r="F14" s="103"/>
      <c r="G14" s="103"/>
      <c r="H14" s="106"/>
      <c r="I14" s="105"/>
    </row>
    <row r="15" spans="1:20" ht="42.95" customHeight="1" x14ac:dyDescent="0.25">
      <c r="C15" s="109"/>
      <c r="D15" s="110"/>
      <c r="E15" s="110"/>
      <c r="F15" s="111"/>
      <c r="G15" s="111"/>
      <c r="H15" s="107"/>
      <c r="I15" s="107"/>
    </row>
    <row r="16" spans="1:20" ht="24" customHeight="1" x14ac:dyDescent="0.3">
      <c r="C16" s="112" t="s">
        <v>64</v>
      </c>
      <c r="D16" s="108"/>
      <c r="E16" s="108"/>
      <c r="F16" s="111"/>
      <c r="G16" s="113" t="s">
        <v>65</v>
      </c>
      <c r="H16" s="108"/>
      <c r="I16" s="114"/>
    </row>
    <row r="17" spans="3:18" ht="39.950000000000003" customHeight="1" x14ac:dyDescent="0.25">
      <c r="C17" s="109"/>
      <c r="D17" s="110"/>
      <c r="E17" s="110"/>
      <c r="F17" s="111"/>
      <c r="G17" s="111"/>
      <c r="H17" s="107"/>
      <c r="I17" s="107"/>
    </row>
    <row r="18" spans="3:18" s="98" customFormat="1" ht="48" customHeight="1" x14ac:dyDescent="0.25">
      <c r="C18" s="54" t="s">
        <v>42</v>
      </c>
      <c r="D18" s="135">
        <f>Proposal!F17</f>
        <v>0</v>
      </c>
      <c r="E18" s="135"/>
      <c r="F18" s="135"/>
      <c r="G18" s="135"/>
      <c r="H18" s="135"/>
      <c r="I18" s="135"/>
      <c r="J18" s="135"/>
      <c r="K18" s="135"/>
      <c r="L18" s="127"/>
      <c r="M18" s="127"/>
      <c r="N18" s="127"/>
      <c r="O18" s="127"/>
      <c r="P18" s="127"/>
      <c r="Q18" s="127"/>
      <c r="R18" s="127"/>
    </row>
    <row r="19" spans="3:18" s="98" customFormat="1" ht="8.1" customHeight="1" x14ac:dyDescent="0.25">
      <c r="C19" s="1"/>
      <c r="D19" s="128"/>
      <c r="E19" s="128"/>
      <c r="F19" s="128"/>
      <c r="G19" s="128"/>
      <c r="H19" s="128"/>
      <c r="I19" s="128"/>
      <c r="J19" s="128"/>
      <c r="K19" s="128"/>
      <c r="L19" s="75"/>
      <c r="M19" s="75"/>
      <c r="N19" s="75"/>
      <c r="O19" s="75"/>
      <c r="P19" s="75"/>
      <c r="Q19" s="75"/>
      <c r="R19" s="75"/>
    </row>
    <row r="20" spans="3:18" s="116" customFormat="1" ht="48" customHeight="1" x14ac:dyDescent="0.25">
      <c r="C20" s="54" t="s">
        <v>36</v>
      </c>
      <c r="D20" s="135">
        <f>Proposal!F19</f>
        <v>0</v>
      </c>
      <c r="E20" s="135"/>
      <c r="F20" s="135"/>
      <c r="G20" s="135"/>
      <c r="H20" s="135"/>
      <c r="I20" s="135"/>
      <c r="J20" s="135"/>
      <c r="K20" s="135"/>
      <c r="L20" s="127"/>
      <c r="M20" s="127"/>
      <c r="N20" s="127"/>
      <c r="O20" s="127"/>
      <c r="P20" s="127"/>
      <c r="Q20" s="127"/>
      <c r="R20" s="127"/>
    </row>
    <row r="21" spans="3:18" s="98" customFormat="1" ht="8.1" customHeight="1" x14ac:dyDescent="0.25">
      <c r="C21" s="1"/>
      <c r="D21" s="129"/>
      <c r="E21" s="129"/>
      <c r="F21" s="129"/>
      <c r="G21" s="129"/>
      <c r="H21" s="129"/>
      <c r="I21" s="129"/>
      <c r="J21" s="129"/>
      <c r="K21" s="129"/>
      <c r="L21" s="117"/>
      <c r="M21" s="117"/>
      <c r="N21" s="117"/>
      <c r="O21" s="117"/>
      <c r="P21" s="117"/>
      <c r="Q21" s="117"/>
      <c r="R21" s="117"/>
    </row>
    <row r="22" spans="3:18" s="98" customFormat="1" ht="48" customHeight="1" x14ac:dyDescent="0.25">
      <c r="C22" s="54" t="s">
        <v>47</v>
      </c>
      <c r="D22" s="135"/>
      <c r="E22" s="135"/>
      <c r="F22" s="135"/>
      <c r="G22" s="135"/>
      <c r="H22" s="135"/>
      <c r="I22" s="135"/>
      <c r="J22" s="135"/>
      <c r="K22" s="135"/>
      <c r="L22" s="127"/>
      <c r="M22" s="127"/>
      <c r="N22" s="127"/>
      <c r="O22" s="127"/>
      <c r="P22" s="127"/>
      <c r="Q22" s="127"/>
      <c r="R22" s="127"/>
    </row>
    <row r="23" spans="3:18" s="98" customFormat="1" ht="8.1" customHeight="1" x14ac:dyDescent="0.25">
      <c r="C23" s="1"/>
      <c r="D23" s="129"/>
      <c r="E23" s="129"/>
      <c r="F23" s="129"/>
      <c r="G23" s="129"/>
      <c r="H23" s="129"/>
      <c r="I23" s="129"/>
      <c r="J23" s="129"/>
      <c r="K23" s="129"/>
      <c r="L23" s="117"/>
      <c r="M23" s="117"/>
      <c r="N23" s="117"/>
      <c r="O23" s="117"/>
      <c r="P23" s="117"/>
      <c r="Q23" s="117"/>
      <c r="R23" s="117"/>
    </row>
    <row r="24" spans="3:18" s="116" customFormat="1" ht="48.95" customHeight="1" x14ac:dyDescent="0.25">
      <c r="C24" s="54" t="s">
        <v>48</v>
      </c>
      <c r="D24" s="135">
        <f>Proposal!F23</f>
        <v>0</v>
      </c>
      <c r="E24" s="135"/>
      <c r="F24" s="135"/>
      <c r="G24" s="135"/>
      <c r="H24" s="135"/>
      <c r="I24" s="135"/>
      <c r="J24" s="135"/>
      <c r="K24" s="135"/>
      <c r="L24" s="127"/>
      <c r="M24" s="127"/>
      <c r="N24" s="127"/>
      <c r="O24" s="127"/>
      <c r="P24" s="127"/>
      <c r="Q24" s="127"/>
      <c r="R24" s="127"/>
    </row>
    <row r="25" spans="3:18" s="98" customFormat="1" ht="8.1" customHeight="1" x14ac:dyDescent="0.25">
      <c r="C25" s="1"/>
      <c r="D25" s="129"/>
      <c r="E25" s="129"/>
      <c r="F25" s="129"/>
      <c r="G25" s="129"/>
      <c r="H25" s="129"/>
      <c r="I25" s="129"/>
      <c r="J25" s="129"/>
      <c r="K25" s="129"/>
      <c r="L25" s="117"/>
      <c r="M25" s="117"/>
      <c r="N25" s="117"/>
      <c r="O25" s="117"/>
      <c r="P25" s="117"/>
      <c r="Q25" s="117"/>
      <c r="R25" s="117"/>
    </row>
    <row r="26" spans="3:18" s="98" customFormat="1" ht="147" customHeight="1" x14ac:dyDescent="0.25">
      <c r="C26" s="54" t="s">
        <v>49</v>
      </c>
      <c r="D26" s="135">
        <f>Proposal!F25</f>
        <v>0</v>
      </c>
      <c r="E26" s="135"/>
      <c r="F26" s="135"/>
      <c r="G26" s="135"/>
      <c r="H26" s="135"/>
      <c r="I26" s="135"/>
      <c r="J26" s="135"/>
      <c r="K26" s="135"/>
      <c r="L26" s="76"/>
      <c r="M26" s="76"/>
      <c r="N26" s="76"/>
      <c r="O26" s="76"/>
      <c r="P26" s="76"/>
      <c r="Q26" s="76"/>
      <c r="R26" s="76"/>
    </row>
    <row r="27" spans="3:18" ht="24" customHeight="1" x14ac:dyDescent="0.25">
      <c r="D27" s="134"/>
      <c r="E27" s="134"/>
      <c r="F27" s="134"/>
      <c r="G27" s="134"/>
      <c r="H27" s="134"/>
      <c r="I27" s="134"/>
      <c r="J27" s="134"/>
      <c r="K27" s="134"/>
    </row>
  </sheetData>
  <mergeCells count="7">
    <mergeCell ref="E5:F5"/>
    <mergeCell ref="D27:K27"/>
    <mergeCell ref="D26:K26"/>
    <mergeCell ref="D18:K18"/>
    <mergeCell ref="D20:K20"/>
    <mergeCell ref="D22:K22"/>
    <mergeCell ref="D24:K24"/>
  </mergeCells>
  <conditionalFormatting sqref="C1:K1048576">
    <cfRule type="expression" dxfId="17" priority="5">
      <formula>$A1="Even"</formula>
    </cfRule>
  </conditionalFormatting>
  <conditionalFormatting sqref="D20">
    <cfRule type="expression" dxfId="16" priority="4">
      <formula>$A20="Even"</formula>
    </cfRule>
  </conditionalFormatting>
  <conditionalFormatting sqref="D22">
    <cfRule type="expression" dxfId="15" priority="3">
      <formula>$A22="Even"</formula>
    </cfRule>
  </conditionalFormatting>
  <conditionalFormatting sqref="D24">
    <cfRule type="expression" dxfId="14" priority="2">
      <formula>$A24="Even"</formula>
    </cfRule>
  </conditionalFormatting>
  <conditionalFormatting sqref="D26">
    <cfRule type="expression" dxfId="13" priority="1">
      <formula>$A26="Even"</formula>
    </cfRule>
  </conditionalFormatting>
  <pageMargins left="0.25" right="0.25" top="0.75" bottom="0.75" header="0.3" footer="0.3"/>
  <pageSetup scale="42" fitToHeight="0"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P16"/>
  <sheetViews>
    <sheetView showGridLines="0" workbookViewId="0">
      <selection activeCell="B5" sqref="B5"/>
    </sheetView>
  </sheetViews>
  <sheetFormatPr defaultColWidth="10.625" defaultRowHeight="24" customHeight="1" x14ac:dyDescent="0.25"/>
  <cols>
    <col min="1" max="1" width="3" style="3" customWidth="1"/>
    <col min="2" max="2" width="23.125" style="3" customWidth="1"/>
    <col min="3" max="5" width="12.125" style="3" customWidth="1"/>
    <col min="6" max="6" width="12.125" style="7" customWidth="1"/>
    <col min="7" max="9" width="12.125" style="3" customWidth="1"/>
    <col min="10" max="10" width="12.125" style="7" customWidth="1"/>
    <col min="11" max="13" width="12.125" style="3" customWidth="1"/>
    <col min="14" max="15" width="12.125" style="7" customWidth="1"/>
    <col min="16" max="16" width="11.875" style="3" customWidth="1"/>
    <col min="17" max="17" width="3" style="3" customWidth="1"/>
    <col min="18" max="16384" width="10.625" style="3"/>
  </cols>
  <sheetData>
    <row r="1" spans="1:16" ht="18" customHeight="1" x14ac:dyDescent="0.25"/>
    <row r="2" spans="1:16" ht="27.95" customHeight="1" x14ac:dyDescent="0.25">
      <c r="C2" s="4"/>
      <c r="D2" s="4" t="str">
        <f>SUBSTITUTE(Proposal!F2, "Broadcast Proposal", "Flow Chart")</f>
        <v xml:space="preserve">Flow Chart </v>
      </c>
      <c r="G2" s="4"/>
      <c r="K2" s="4"/>
      <c r="P2" s="5" t="str">
        <f>Proposal!T2</f>
        <v xml:space="preserve">Created </v>
      </c>
    </row>
    <row r="3" spans="1:16" ht="18" customHeight="1" x14ac:dyDescent="0.25"/>
    <row r="4" spans="1:16" s="1" customFormat="1" ht="18" customHeight="1" x14ac:dyDescent="0.25">
      <c r="B4" s="1" t="s">
        <v>6</v>
      </c>
      <c r="C4" s="1" t="s">
        <v>70</v>
      </c>
      <c r="D4" s="1" t="s">
        <v>36</v>
      </c>
    </row>
    <row r="5" spans="1:16" s="2" customFormat="1" ht="18" customHeight="1" x14ac:dyDescent="0.25">
      <c r="B5" s="75">
        <f>Proposal!J5</f>
        <v>0</v>
      </c>
      <c r="C5" s="75">
        <f>Proposal!N5</f>
        <v>0</v>
      </c>
      <c r="D5" s="133">
        <f>Proposal!F19</f>
        <v>0</v>
      </c>
      <c r="E5" s="133"/>
      <c r="F5" s="133"/>
      <c r="G5" s="133"/>
      <c r="H5" s="133"/>
      <c r="I5" s="133"/>
      <c r="J5" s="133"/>
      <c r="K5" s="133"/>
      <c r="L5" s="133"/>
      <c r="M5" s="133"/>
      <c r="N5" s="133"/>
      <c r="O5" s="133"/>
      <c r="P5" s="133"/>
    </row>
    <row r="6" spans="1:16" ht="24" customHeight="1" x14ac:dyDescent="0.25">
      <c r="P6" s="59"/>
    </row>
    <row r="7" spans="1:16" ht="24" customHeight="1" x14ac:dyDescent="0.25">
      <c r="A7" s="59"/>
      <c r="B7" s="52"/>
      <c r="C7" s="136"/>
      <c r="D7" s="137"/>
      <c r="E7" s="137"/>
      <c r="F7" s="138"/>
      <c r="G7" s="137"/>
      <c r="H7" s="137"/>
      <c r="I7" s="137"/>
      <c r="J7" s="138"/>
      <c r="K7" s="136"/>
      <c r="L7" s="137"/>
      <c r="M7" s="137"/>
      <c r="N7" s="137"/>
      <c r="O7" s="138"/>
      <c r="P7" s="29"/>
    </row>
    <row r="8" spans="1:16" ht="24" customHeight="1" x14ac:dyDescent="0.25">
      <c r="A8" s="59"/>
      <c r="B8" s="74"/>
      <c r="C8" s="55"/>
      <c r="D8" s="55"/>
      <c r="E8" s="55"/>
      <c r="F8" s="56"/>
      <c r="G8" s="55"/>
      <c r="H8" s="55"/>
      <c r="I8" s="55"/>
      <c r="J8" s="56"/>
      <c r="K8" s="55"/>
      <c r="L8" s="55"/>
      <c r="M8" s="55"/>
      <c r="N8" s="55"/>
      <c r="O8" s="55"/>
      <c r="P8" s="67" t="s">
        <v>34</v>
      </c>
    </row>
    <row r="9" spans="1:16" ht="24" customHeight="1" x14ac:dyDescent="0.25">
      <c r="A9" s="24"/>
      <c r="B9" s="61" t="s">
        <v>55</v>
      </c>
      <c r="C9" s="62"/>
      <c r="D9" s="63"/>
      <c r="E9" s="63"/>
      <c r="F9" s="64"/>
      <c r="G9" s="62"/>
      <c r="H9" s="63"/>
      <c r="I9" s="63"/>
      <c r="J9" s="64"/>
      <c r="K9" s="62"/>
      <c r="L9" s="63"/>
      <c r="M9" s="63"/>
      <c r="N9" s="63"/>
      <c r="O9" s="64"/>
      <c r="P9" s="68" t="s">
        <v>35</v>
      </c>
    </row>
    <row r="10" spans="1:16" ht="24" customHeight="1" x14ac:dyDescent="0.25">
      <c r="A10" s="24"/>
      <c r="B10" s="60" t="s">
        <v>19</v>
      </c>
      <c r="C10" s="66"/>
      <c r="D10" s="36"/>
      <c r="E10" s="36"/>
      <c r="F10" s="58"/>
      <c r="G10" s="66"/>
      <c r="H10" s="36"/>
      <c r="I10" s="36"/>
      <c r="J10" s="58"/>
      <c r="K10" s="66"/>
      <c r="L10" s="36"/>
      <c r="M10" s="36"/>
      <c r="N10" s="36"/>
      <c r="O10" s="58"/>
      <c r="P10" s="58"/>
    </row>
    <row r="11" spans="1:16" ht="24" customHeight="1" x14ac:dyDescent="0.25">
      <c r="A11" s="24"/>
      <c r="B11" s="60" t="s">
        <v>53</v>
      </c>
      <c r="C11" s="65"/>
      <c r="D11" s="35"/>
      <c r="E11" s="35"/>
      <c r="F11" s="57"/>
      <c r="G11" s="65"/>
      <c r="H11" s="35"/>
      <c r="I11" s="35"/>
      <c r="J11" s="57"/>
      <c r="K11" s="65"/>
      <c r="L11" s="35"/>
      <c r="M11" s="35"/>
      <c r="N11" s="35"/>
      <c r="O11" s="57"/>
      <c r="P11" s="57"/>
    </row>
    <row r="12" spans="1:16" ht="24" customHeight="1" x14ac:dyDescent="0.25">
      <c r="A12" s="24"/>
      <c r="B12" s="60" t="s">
        <v>26</v>
      </c>
      <c r="C12" s="72"/>
      <c r="D12" s="37"/>
      <c r="E12" s="37"/>
      <c r="F12" s="73"/>
      <c r="G12" s="72"/>
      <c r="H12" s="37"/>
      <c r="I12" s="37"/>
      <c r="J12" s="73"/>
      <c r="K12" s="72"/>
      <c r="L12" s="37"/>
      <c r="M12" s="37"/>
      <c r="N12" s="37"/>
      <c r="O12" s="73"/>
      <c r="P12" s="73"/>
    </row>
    <row r="13" spans="1:16" ht="24" customHeight="1" x14ac:dyDescent="0.25">
      <c r="B13" s="60" t="s">
        <v>54</v>
      </c>
      <c r="C13" s="69"/>
      <c r="D13" s="70"/>
      <c r="E13" s="70"/>
      <c r="F13" s="71"/>
      <c r="G13" s="69"/>
      <c r="H13" s="70"/>
      <c r="I13" s="70"/>
      <c r="J13" s="71"/>
      <c r="K13" s="69"/>
      <c r="L13" s="70"/>
      <c r="M13" s="70"/>
      <c r="N13" s="70"/>
      <c r="O13" s="71"/>
      <c r="P13" s="71"/>
    </row>
    <row r="14" spans="1:16" s="130" customFormat="1" ht="24" customHeight="1" x14ac:dyDescent="0.25">
      <c r="B14" s="131" t="s">
        <v>90</v>
      </c>
      <c r="C14" s="145"/>
      <c r="D14" s="146"/>
      <c r="E14" s="146"/>
      <c r="F14" s="146"/>
      <c r="G14" s="145"/>
      <c r="H14" s="146"/>
      <c r="I14" s="146"/>
      <c r="J14" s="147"/>
      <c r="K14" s="145"/>
      <c r="L14" s="146"/>
      <c r="M14" s="146"/>
      <c r="N14" s="146"/>
      <c r="O14" s="147"/>
      <c r="P14" s="132"/>
    </row>
    <row r="16" spans="1:16" ht="24" customHeight="1" x14ac:dyDescent="0.25">
      <c r="P16" s="59"/>
    </row>
  </sheetData>
  <mergeCells count="4">
    <mergeCell ref="D5:P5"/>
    <mergeCell ref="C7:F7"/>
    <mergeCell ref="G7:J7"/>
    <mergeCell ref="K7:O7"/>
  </mergeCells>
  <conditionalFormatting sqref="C4">
    <cfRule type="expression" dxfId="12" priority="3">
      <formula>$A4="Even"</formula>
    </cfRule>
  </conditionalFormatting>
  <conditionalFormatting sqref="C5">
    <cfRule type="expression" dxfId="11" priority="2">
      <formula>$A5="Even"</formula>
    </cfRule>
  </conditionalFormatting>
  <conditionalFormatting sqref="P2">
    <cfRule type="expression" dxfId="10" priority="1">
      <formula>$A2="Even"</formula>
    </cfRule>
  </conditionalFormatting>
  <dataValidations count="1">
    <dataValidation allowBlank="1" sqref="C14:O14" xr:uid="{A10332ED-1DF2-4819-9EA2-FAF964C05CC1}"/>
  </dataValidations>
  <pageMargins left="0.25" right="0.25" top="0.75" bottom="0.75" header="0.3" footer="0.3"/>
  <pageSetup scale="49" fitToHeight="0"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T35"/>
  <sheetViews>
    <sheetView showGridLines="0" workbookViewId="0">
      <selection activeCell="P4" sqref="P4:T5"/>
    </sheetView>
  </sheetViews>
  <sheetFormatPr defaultColWidth="10.625" defaultRowHeight="24" customHeight="1" x14ac:dyDescent="0.25"/>
  <cols>
    <col min="1" max="1" width="3" style="3" customWidth="1"/>
    <col min="2" max="4" width="11.375" style="3" customWidth="1"/>
    <col min="5" max="5" width="12.5" style="3" customWidth="1"/>
    <col min="6" max="6" width="0.625" style="7" customWidth="1"/>
    <col min="7" max="11" width="11.375" style="3" customWidth="1"/>
    <col min="12" max="12" width="12.5" style="3" customWidth="1"/>
    <col min="13" max="13" width="0.625" style="7" customWidth="1"/>
    <col min="14" max="19" width="11.375" style="3" customWidth="1"/>
    <col min="20" max="20" width="12.5" style="3" customWidth="1"/>
    <col min="21" max="21" width="3" style="3" customWidth="1"/>
    <col min="22" max="16384" width="10.625" style="3"/>
  </cols>
  <sheetData>
    <row r="1" spans="1:20" ht="18" customHeight="1" x14ac:dyDescent="0.25"/>
    <row r="2" spans="1:20" ht="24" customHeight="1" x14ac:dyDescent="0.25">
      <c r="C2" s="4"/>
      <c r="D2" s="4" t="s">
        <v>0</v>
      </c>
      <c r="T2" s="5" t="s">
        <v>13</v>
      </c>
    </row>
    <row r="3" spans="1:20" ht="18" customHeight="1" x14ac:dyDescent="0.25"/>
    <row r="4" spans="1:20" s="1" customFormat="1" ht="18" customHeight="1" x14ac:dyDescent="0.25">
      <c r="B4" s="1" t="s">
        <v>1</v>
      </c>
      <c r="D4" s="1" t="s">
        <v>2</v>
      </c>
      <c r="F4" s="1" t="s">
        <v>5</v>
      </c>
      <c r="I4" s="1" t="s">
        <v>6</v>
      </c>
      <c r="K4" s="1" t="s">
        <v>7</v>
      </c>
      <c r="M4" s="1" t="s">
        <v>8</v>
      </c>
      <c r="N4" s="8"/>
      <c r="P4" s="1" t="s">
        <v>14</v>
      </c>
      <c r="R4" s="1" t="s">
        <v>16</v>
      </c>
      <c r="T4" s="1" t="s">
        <v>18</v>
      </c>
    </row>
    <row r="5" spans="1:20" s="2" customFormat="1" ht="18" customHeight="1" x14ac:dyDescent="0.25">
      <c r="B5" s="2" t="s">
        <v>4</v>
      </c>
      <c r="D5" s="2" t="s">
        <v>3</v>
      </c>
      <c r="F5" s="2" t="s">
        <v>11</v>
      </c>
      <c r="I5" s="2" t="s">
        <v>10</v>
      </c>
      <c r="K5" s="2" t="s">
        <v>66</v>
      </c>
      <c r="M5" s="2" t="s">
        <v>9</v>
      </c>
      <c r="N5" s="9"/>
      <c r="P5" s="2" t="s">
        <v>15</v>
      </c>
      <c r="R5" s="2" t="s">
        <v>17</v>
      </c>
      <c r="T5" s="2" t="s">
        <v>12</v>
      </c>
    </row>
    <row r="6" spans="1:20" ht="18" customHeight="1" x14ac:dyDescent="0.25">
      <c r="G6" s="29"/>
      <c r="H6" s="29"/>
      <c r="I6" s="29"/>
      <c r="J6" s="29"/>
      <c r="K6" s="29"/>
      <c r="L6" s="29"/>
      <c r="N6" s="29"/>
      <c r="O6" s="29"/>
      <c r="P6" s="29"/>
      <c r="Q6" s="29"/>
      <c r="R6" s="29"/>
      <c r="S6" s="29"/>
      <c r="T6" s="29"/>
    </row>
    <row r="7" spans="1:20" ht="24" customHeight="1" x14ac:dyDescent="0.25">
      <c r="B7" s="52" t="s">
        <v>56</v>
      </c>
      <c r="C7" s="6"/>
      <c r="D7" s="6"/>
      <c r="E7" s="20"/>
      <c r="F7" s="25"/>
      <c r="G7" s="140" t="s">
        <v>28</v>
      </c>
      <c r="H7" s="140"/>
      <c r="I7" s="140"/>
      <c r="J7" s="140"/>
      <c r="K7" s="140"/>
      <c r="L7" s="141"/>
      <c r="M7" s="30"/>
      <c r="N7" s="140" t="s">
        <v>10</v>
      </c>
      <c r="O7" s="140"/>
      <c r="P7" s="140"/>
      <c r="Q7" s="140"/>
      <c r="R7" s="140"/>
      <c r="S7" s="140"/>
      <c r="T7" s="141"/>
    </row>
    <row r="8" spans="1:20" ht="24" customHeight="1" x14ac:dyDescent="0.25">
      <c r="A8" s="24"/>
      <c r="B8" s="38" t="s">
        <v>36</v>
      </c>
      <c r="C8" s="39" t="s">
        <v>19</v>
      </c>
      <c r="D8" s="39" t="s">
        <v>20</v>
      </c>
      <c r="E8" s="40" t="s">
        <v>21</v>
      </c>
      <c r="F8" s="25"/>
      <c r="G8" s="28" t="s">
        <v>22</v>
      </c>
      <c r="H8" s="23" t="s">
        <v>23</v>
      </c>
      <c r="I8" s="23" t="s">
        <v>24</v>
      </c>
      <c r="J8" s="23" t="s">
        <v>25</v>
      </c>
      <c r="K8" s="23" t="s">
        <v>26</v>
      </c>
      <c r="L8" s="43" t="s">
        <v>27</v>
      </c>
      <c r="M8" s="30"/>
      <c r="N8" s="28" t="s">
        <v>29</v>
      </c>
      <c r="O8" s="23" t="s">
        <v>30</v>
      </c>
      <c r="P8" s="23" t="s">
        <v>31</v>
      </c>
      <c r="Q8" s="23" t="s">
        <v>24</v>
      </c>
      <c r="R8" s="23" t="s">
        <v>25</v>
      </c>
      <c r="S8" s="23" t="s">
        <v>26</v>
      </c>
      <c r="T8" s="43" t="s">
        <v>27</v>
      </c>
    </row>
    <row r="9" spans="1:20" ht="24" customHeight="1" x14ac:dyDescent="0.25">
      <c r="A9" s="24"/>
      <c r="B9" s="10" t="s">
        <v>32</v>
      </c>
      <c r="C9" s="14">
        <v>6</v>
      </c>
      <c r="D9" s="12">
        <v>13571.43</v>
      </c>
      <c r="E9" s="21">
        <v>56456</v>
      </c>
      <c r="F9" s="26"/>
      <c r="G9" s="47">
        <v>2.2218515429524603</v>
      </c>
      <c r="H9" s="77">
        <v>13.331109257714761</v>
      </c>
      <c r="I9" s="14">
        <v>2664</v>
      </c>
      <c r="J9" s="14">
        <v>15984</v>
      </c>
      <c r="K9" s="15">
        <v>5.0943806306306305</v>
      </c>
      <c r="L9" s="21">
        <v>6108.1623761261271</v>
      </c>
      <c r="M9" s="31"/>
      <c r="N9" s="18">
        <v>0.315</v>
      </c>
      <c r="O9" s="47">
        <v>0.83840543510840237</v>
      </c>
      <c r="P9" s="77">
        <v>5.030432610650414</v>
      </c>
      <c r="Q9" s="14">
        <v>839.16</v>
      </c>
      <c r="R9" s="14">
        <v>5034.96</v>
      </c>
      <c r="S9" s="15">
        <v>16.172636922636922</v>
      </c>
      <c r="T9" s="21">
        <v>16187.192295867299</v>
      </c>
    </row>
    <row r="10" spans="1:20" ht="24" customHeight="1" x14ac:dyDescent="0.25">
      <c r="A10" s="24"/>
      <c r="B10" s="11" t="s">
        <v>33</v>
      </c>
      <c r="C10" s="16">
        <v>5</v>
      </c>
      <c r="D10" s="13">
        <v>10205.56</v>
      </c>
      <c r="E10" s="22">
        <v>45684</v>
      </c>
      <c r="F10" s="27"/>
      <c r="G10" s="48">
        <v>1.9491242702251876</v>
      </c>
      <c r="H10" s="78">
        <v>9.7456213511259389</v>
      </c>
      <c r="I10" s="16">
        <v>2337</v>
      </c>
      <c r="J10" s="16">
        <v>11685</v>
      </c>
      <c r="K10" s="17">
        <v>4.3669490800171156</v>
      </c>
      <c r="L10" s="22">
        <v>5235.9719469405209</v>
      </c>
      <c r="M10" s="32"/>
      <c r="N10" s="19">
        <v>0.27</v>
      </c>
      <c r="O10" s="48">
        <v>0.63042261964232194</v>
      </c>
      <c r="P10" s="78">
        <v>3.1521130982116095</v>
      </c>
      <c r="Q10" s="16">
        <v>630.99</v>
      </c>
      <c r="R10" s="16">
        <v>3154.95</v>
      </c>
      <c r="S10" s="17">
        <v>16.173885481544872</v>
      </c>
      <c r="T10" s="22">
        <v>16188.441978478264</v>
      </c>
    </row>
    <row r="11" spans="1:20" ht="24" customHeight="1" x14ac:dyDescent="0.25">
      <c r="A11" s="24"/>
      <c r="B11" s="38" t="s">
        <v>34</v>
      </c>
      <c r="C11" s="50">
        <f>SUM(C9:C10)</f>
        <v>11</v>
      </c>
      <c r="D11" s="41" t="s">
        <v>35</v>
      </c>
      <c r="E11" s="42">
        <f>SUM(E9:E10)</f>
        <v>102140</v>
      </c>
      <c r="F11" s="25"/>
      <c r="G11" s="51" t="s">
        <v>35</v>
      </c>
      <c r="H11" s="79">
        <f>SUM(H9:H10)</f>
        <v>23.076730608840698</v>
      </c>
      <c r="I11" s="50" t="s">
        <v>35</v>
      </c>
      <c r="J11" s="50">
        <f>SUM(J9:J10)</f>
        <v>27669</v>
      </c>
      <c r="K11" s="46">
        <f>E11/J11</f>
        <v>3.6914958979363188</v>
      </c>
      <c r="L11" s="42">
        <f>E11/H11</f>
        <v>4426.1035816256463</v>
      </c>
      <c r="M11" s="30"/>
      <c r="N11" s="44" t="s">
        <v>35</v>
      </c>
      <c r="O11" s="49" t="s">
        <v>35</v>
      </c>
      <c r="P11" s="79">
        <f>SUM(P9:P10)</f>
        <v>8.1825457088620226</v>
      </c>
      <c r="Q11" s="50" t="s">
        <v>35</v>
      </c>
      <c r="R11" s="50">
        <f>SUM(R9:R10)</f>
        <v>8189.91</v>
      </c>
      <c r="S11" s="46">
        <f>E11/R11</f>
        <v>12.471443520136363</v>
      </c>
      <c r="T11" s="42">
        <f>E11/P11</f>
        <v>12482.667819304488</v>
      </c>
    </row>
    <row r="13" spans="1:20" ht="24" customHeight="1" x14ac:dyDescent="0.25">
      <c r="B13" s="52" t="s">
        <v>57</v>
      </c>
      <c r="C13" s="6"/>
      <c r="D13" s="6"/>
      <c r="E13" s="20"/>
      <c r="F13" s="25"/>
      <c r="G13" s="136" t="s">
        <v>28</v>
      </c>
      <c r="H13" s="137"/>
      <c r="I13" s="137"/>
      <c r="J13" s="137"/>
      <c r="K13" s="137"/>
      <c r="L13" s="138"/>
      <c r="M13" s="30"/>
      <c r="N13" s="136" t="s">
        <v>10</v>
      </c>
      <c r="O13" s="137"/>
      <c r="P13" s="137"/>
      <c r="Q13" s="137"/>
      <c r="R13" s="137"/>
      <c r="S13" s="137"/>
      <c r="T13" s="138"/>
    </row>
    <row r="14" spans="1:20" ht="24" customHeight="1" x14ac:dyDescent="0.25">
      <c r="B14" s="38" t="s">
        <v>36</v>
      </c>
      <c r="C14" s="39" t="s">
        <v>19</v>
      </c>
      <c r="D14" s="39" t="s">
        <v>20</v>
      </c>
      <c r="E14" s="40" t="s">
        <v>21</v>
      </c>
      <c r="F14" s="25"/>
      <c r="G14" s="28" t="s">
        <v>22</v>
      </c>
      <c r="H14" s="23" t="s">
        <v>23</v>
      </c>
      <c r="I14" s="23" t="s">
        <v>24</v>
      </c>
      <c r="J14" s="23" t="s">
        <v>25</v>
      </c>
      <c r="K14" s="23" t="s">
        <v>26</v>
      </c>
      <c r="L14" s="43" t="s">
        <v>27</v>
      </c>
      <c r="M14" s="30"/>
      <c r="N14" s="28" t="s">
        <v>29</v>
      </c>
      <c r="O14" s="23" t="s">
        <v>30</v>
      </c>
      <c r="P14" s="23" t="s">
        <v>31</v>
      </c>
      <c r="Q14" s="23" t="s">
        <v>24</v>
      </c>
      <c r="R14" s="23" t="s">
        <v>25</v>
      </c>
      <c r="S14" s="23" t="s">
        <v>26</v>
      </c>
      <c r="T14" s="43" t="s">
        <v>27</v>
      </c>
    </row>
    <row r="15" spans="1:20" ht="24" customHeight="1" x14ac:dyDescent="0.25">
      <c r="B15" s="33" t="s">
        <v>32</v>
      </c>
      <c r="C15" s="14">
        <v>5</v>
      </c>
      <c r="D15" s="12">
        <v>14000</v>
      </c>
      <c r="E15" s="21">
        <v>70000</v>
      </c>
      <c r="F15" s="26"/>
      <c r="G15" s="47">
        <v>2.2919099249374479</v>
      </c>
      <c r="H15" s="77">
        <v>11.45954962468724</v>
      </c>
      <c r="I15" s="14">
        <v>2748</v>
      </c>
      <c r="J15" s="14">
        <v>13740</v>
      </c>
      <c r="K15" s="15">
        <v>5.094614264919942</v>
      </c>
      <c r="L15" s="21">
        <v>6108.4425036390103</v>
      </c>
      <c r="M15" s="31"/>
      <c r="N15" s="18">
        <v>0.315</v>
      </c>
      <c r="O15" s="47">
        <v>0.86484164252173046</v>
      </c>
      <c r="P15" s="77">
        <v>4.3242082126086521</v>
      </c>
      <c r="Q15" s="14">
        <v>865.62</v>
      </c>
      <c r="R15" s="14">
        <v>4328.1000000000004</v>
      </c>
      <c r="S15" s="15">
        <v>16.173378618793464</v>
      </c>
      <c r="T15" s="21">
        <v>16187.934659550381</v>
      </c>
    </row>
    <row r="16" spans="1:20" ht="24" customHeight="1" x14ac:dyDescent="0.25">
      <c r="B16" s="34" t="s">
        <v>33</v>
      </c>
      <c r="C16" s="16">
        <v>4</v>
      </c>
      <c r="D16" s="13">
        <v>11200</v>
      </c>
      <c r="E16" s="22">
        <v>44800</v>
      </c>
      <c r="F16" s="27"/>
      <c r="G16" s="48">
        <v>2.1401167639699752</v>
      </c>
      <c r="H16" s="78">
        <v>8.5604670558799008</v>
      </c>
      <c r="I16" s="16">
        <v>2566</v>
      </c>
      <c r="J16" s="16">
        <v>10264</v>
      </c>
      <c r="K16" s="17">
        <v>4.36477007014809</v>
      </c>
      <c r="L16" s="22">
        <v>5233.3593141075598</v>
      </c>
      <c r="M16" s="32"/>
      <c r="N16" s="19">
        <v>0.27</v>
      </c>
      <c r="O16" s="48">
        <v>0.69219702267958838</v>
      </c>
      <c r="P16" s="78">
        <v>2.7687880907183535</v>
      </c>
      <c r="Q16" s="16">
        <v>692.82</v>
      </c>
      <c r="R16" s="16">
        <v>2771.28</v>
      </c>
      <c r="S16" s="17">
        <v>16.165815074622557</v>
      </c>
      <c r="T16" s="22">
        <v>16180.364308189717</v>
      </c>
    </row>
    <row r="17" spans="2:20" ht="24" customHeight="1" x14ac:dyDescent="0.25">
      <c r="B17" s="38" t="s">
        <v>34</v>
      </c>
      <c r="C17" s="50">
        <f>SUM(C15:C16)</f>
        <v>9</v>
      </c>
      <c r="D17" s="41" t="s">
        <v>35</v>
      </c>
      <c r="E17" s="42">
        <f>SUM(E15:E16)</f>
        <v>114800</v>
      </c>
      <c r="F17" s="25"/>
      <c r="G17" s="51" t="s">
        <v>35</v>
      </c>
      <c r="H17" s="79">
        <f>SUM(H15:H16)</f>
        <v>20.020016680567139</v>
      </c>
      <c r="I17" s="50" t="s">
        <v>35</v>
      </c>
      <c r="J17" s="50">
        <f>SUM(J15:J16)</f>
        <v>24004</v>
      </c>
      <c r="K17" s="46">
        <f>E17/J17</f>
        <v>4.7825362439593402</v>
      </c>
      <c r="L17" s="42">
        <f>E17/H17</f>
        <v>5734.2609565072489</v>
      </c>
      <c r="M17" s="30"/>
      <c r="N17" s="44" t="s">
        <v>35</v>
      </c>
      <c r="O17" s="49" t="s">
        <v>35</v>
      </c>
      <c r="P17" s="79">
        <f>SUM(P15:P16)</f>
        <v>7.0929963033270056</v>
      </c>
      <c r="Q17" s="50" t="s">
        <v>35</v>
      </c>
      <c r="R17" s="50">
        <f>SUM(R15:R16)</f>
        <v>7099.380000000001</v>
      </c>
      <c r="S17" s="46">
        <f>E17/R17</f>
        <v>16.170426149889142</v>
      </c>
      <c r="T17" s="42">
        <f>E17/P17</f>
        <v>16184.979533424046</v>
      </c>
    </row>
    <row r="19" spans="2:20" ht="24" customHeight="1" x14ac:dyDescent="0.25">
      <c r="B19" s="52" t="s">
        <v>41</v>
      </c>
      <c r="C19" s="6"/>
      <c r="D19" s="6"/>
      <c r="E19" s="20"/>
      <c r="F19" s="25"/>
      <c r="G19" s="136" t="s">
        <v>28</v>
      </c>
      <c r="H19" s="137"/>
      <c r="I19" s="137"/>
      <c r="J19" s="137"/>
      <c r="K19" s="137"/>
      <c r="L19" s="138"/>
      <c r="M19" s="30"/>
      <c r="N19" s="136" t="s">
        <v>10</v>
      </c>
      <c r="O19" s="137"/>
      <c r="P19" s="137"/>
      <c r="Q19" s="137"/>
      <c r="R19" s="137"/>
      <c r="S19" s="137"/>
      <c r="T19" s="138"/>
    </row>
    <row r="20" spans="2:20" ht="24" customHeight="1" x14ac:dyDescent="0.25">
      <c r="B20" s="38" t="s">
        <v>36</v>
      </c>
      <c r="C20" s="39" t="s">
        <v>19</v>
      </c>
      <c r="D20" s="39" t="s">
        <v>20</v>
      </c>
      <c r="E20" s="40" t="s">
        <v>21</v>
      </c>
      <c r="F20" s="25"/>
      <c r="G20" s="28" t="s">
        <v>22</v>
      </c>
      <c r="H20" s="23" t="s">
        <v>23</v>
      </c>
      <c r="I20" s="23" t="s">
        <v>24</v>
      </c>
      <c r="J20" s="23" t="s">
        <v>25</v>
      </c>
      <c r="K20" s="23" t="s">
        <v>26</v>
      </c>
      <c r="L20" s="43" t="s">
        <v>27</v>
      </c>
      <c r="M20" s="30"/>
      <c r="N20" s="28" t="s">
        <v>29</v>
      </c>
      <c r="O20" s="23" t="s">
        <v>30</v>
      </c>
      <c r="P20" s="23" t="s">
        <v>31</v>
      </c>
      <c r="Q20" s="23" t="s">
        <v>24</v>
      </c>
      <c r="R20" s="23" t="s">
        <v>25</v>
      </c>
      <c r="S20" s="23" t="s">
        <v>26</v>
      </c>
      <c r="T20" s="43" t="s">
        <v>27</v>
      </c>
    </row>
    <row r="21" spans="2:20" ht="24" customHeight="1" x14ac:dyDescent="0.25">
      <c r="B21" s="33" t="s">
        <v>32</v>
      </c>
      <c r="C21" s="14">
        <f>SUM(C9,C15)</f>
        <v>11</v>
      </c>
      <c r="D21" s="12" t="s">
        <v>35</v>
      </c>
      <c r="E21" s="21">
        <f>SUM(E9,E15)</f>
        <v>126456</v>
      </c>
      <c r="F21" s="26"/>
      <c r="G21" s="47">
        <f t="shared" ref="G21:L21" si="0">SUM(G9,G15)</f>
        <v>4.5137614678899087</v>
      </c>
      <c r="H21" s="77">
        <f t="shared" si="0"/>
        <v>24.790658882401999</v>
      </c>
      <c r="I21" s="14">
        <f t="shared" si="0"/>
        <v>5412</v>
      </c>
      <c r="J21" s="14">
        <f t="shared" si="0"/>
        <v>29724</v>
      </c>
      <c r="K21" s="15">
        <f t="shared" si="0"/>
        <v>10.188994895550572</v>
      </c>
      <c r="L21" s="21">
        <f t="shared" si="0"/>
        <v>12216.604879765138</v>
      </c>
      <c r="M21" s="31"/>
      <c r="N21" s="18">
        <f t="shared" ref="N21:T21" si="1">SUM(N9,N15)</f>
        <v>0.63</v>
      </c>
      <c r="O21" s="47">
        <f t="shared" si="1"/>
        <v>1.7032470776301327</v>
      </c>
      <c r="P21" s="77">
        <f t="shared" si="1"/>
        <v>9.3546408232590661</v>
      </c>
      <c r="Q21" s="14">
        <f t="shared" si="1"/>
        <v>1704.78</v>
      </c>
      <c r="R21" s="14">
        <f t="shared" si="1"/>
        <v>9363.0600000000013</v>
      </c>
      <c r="S21" s="15">
        <f t="shared" si="1"/>
        <v>32.34601554143039</v>
      </c>
      <c r="T21" s="21">
        <f t="shared" si="1"/>
        <v>32375.12695541768</v>
      </c>
    </row>
    <row r="22" spans="2:20" ht="24" customHeight="1" x14ac:dyDescent="0.25">
      <c r="B22" s="34" t="s">
        <v>33</v>
      </c>
      <c r="C22" s="16">
        <f>SUM(C10,C16)</f>
        <v>9</v>
      </c>
      <c r="D22" s="13" t="s">
        <v>35</v>
      </c>
      <c r="E22" s="22">
        <f>SUM(E10,E16)</f>
        <v>90484</v>
      </c>
      <c r="F22" s="27"/>
      <c r="G22" s="48">
        <f t="shared" ref="G22:L22" si="2">SUM(G10,G16)</f>
        <v>4.0892410341951626</v>
      </c>
      <c r="H22" s="78">
        <f t="shared" si="2"/>
        <v>18.306088407005838</v>
      </c>
      <c r="I22" s="16">
        <f t="shared" si="2"/>
        <v>4903</v>
      </c>
      <c r="J22" s="16">
        <f t="shared" si="2"/>
        <v>21949</v>
      </c>
      <c r="K22" s="17">
        <f t="shared" si="2"/>
        <v>8.7317191501652047</v>
      </c>
      <c r="L22" s="22">
        <f t="shared" si="2"/>
        <v>10469.331261048081</v>
      </c>
      <c r="M22" s="32"/>
      <c r="N22" s="19">
        <f t="shared" ref="N22:T22" si="3">SUM(N10,N16)</f>
        <v>0.54</v>
      </c>
      <c r="O22" s="48">
        <f t="shared" si="3"/>
        <v>1.3226196423219103</v>
      </c>
      <c r="P22" s="78">
        <f t="shared" si="3"/>
        <v>5.920901188929963</v>
      </c>
      <c r="Q22" s="16">
        <f t="shared" si="3"/>
        <v>1323.81</v>
      </c>
      <c r="R22" s="16">
        <f t="shared" si="3"/>
        <v>5926.23</v>
      </c>
      <c r="S22" s="17">
        <f t="shared" si="3"/>
        <v>32.339700556167429</v>
      </c>
      <c r="T22" s="22">
        <f t="shared" si="3"/>
        <v>32368.806286667983</v>
      </c>
    </row>
    <row r="23" spans="2:20" ht="24" customHeight="1" x14ac:dyDescent="0.25">
      <c r="B23" s="38" t="s">
        <v>34</v>
      </c>
      <c r="C23" s="50">
        <f>SUM(C21:C22)</f>
        <v>20</v>
      </c>
      <c r="D23" s="41" t="s">
        <v>35</v>
      </c>
      <c r="E23" s="42">
        <f>SUM(E21:E22)</f>
        <v>216940</v>
      </c>
      <c r="F23" s="25"/>
      <c r="G23" s="51">
        <f>SUM(G21:G22)</f>
        <v>8.6030025020850722</v>
      </c>
      <c r="H23" s="79">
        <f t="shared" ref="H23:L23" si="4">SUM(H21:H22)</f>
        <v>43.096747289407837</v>
      </c>
      <c r="I23" s="50">
        <f t="shared" si="4"/>
        <v>10315</v>
      </c>
      <c r="J23" s="50">
        <f t="shared" si="4"/>
        <v>51673</v>
      </c>
      <c r="K23" s="46">
        <f t="shared" si="4"/>
        <v>18.920714045715776</v>
      </c>
      <c r="L23" s="42">
        <f t="shared" si="4"/>
        <v>22685.936140813217</v>
      </c>
      <c r="M23" s="30"/>
      <c r="N23" s="44" t="s">
        <v>35</v>
      </c>
      <c r="O23" s="49">
        <f t="shared" ref="O23:T23" si="5">SUM(O21:O22)</f>
        <v>3.025866719952043</v>
      </c>
      <c r="P23" s="79">
        <f t="shared" si="5"/>
        <v>15.275542012189028</v>
      </c>
      <c r="Q23" s="50">
        <f t="shared" si="5"/>
        <v>3028.59</v>
      </c>
      <c r="R23" s="50">
        <f t="shared" si="5"/>
        <v>15289.29</v>
      </c>
      <c r="S23" s="46">
        <f t="shared" si="5"/>
        <v>64.685716097597819</v>
      </c>
      <c r="T23" s="42">
        <f t="shared" si="5"/>
        <v>64743.933242085666</v>
      </c>
    </row>
    <row r="25" spans="2:20" ht="24" customHeight="1" x14ac:dyDescent="0.25">
      <c r="B25" s="1" t="s">
        <v>42</v>
      </c>
      <c r="D25" s="142" t="s">
        <v>43</v>
      </c>
      <c r="E25" s="142"/>
      <c r="F25" s="142"/>
      <c r="G25" s="142"/>
      <c r="H25" s="142"/>
      <c r="I25" s="142"/>
      <c r="J25" s="142"/>
      <c r="K25" s="142"/>
      <c r="L25" s="142"/>
      <c r="M25" s="142"/>
      <c r="N25" s="142"/>
      <c r="O25" s="142"/>
      <c r="P25" s="142"/>
      <c r="Q25" s="142"/>
      <c r="R25" s="142"/>
      <c r="S25" s="142"/>
      <c r="T25" s="142"/>
    </row>
    <row r="26" spans="2:20" ht="8.1" customHeight="1" x14ac:dyDescent="0.25">
      <c r="B26" s="1"/>
      <c r="D26" s="53"/>
      <c r="E26" s="53"/>
      <c r="F26" s="53"/>
      <c r="G26" s="53"/>
      <c r="H26" s="53"/>
      <c r="I26" s="53"/>
      <c r="J26" s="53"/>
      <c r="K26" s="53"/>
      <c r="L26" s="53"/>
      <c r="M26" s="53"/>
      <c r="N26" s="53"/>
      <c r="O26" s="53"/>
      <c r="P26" s="53"/>
      <c r="Q26" s="53"/>
      <c r="R26" s="53"/>
      <c r="S26" s="53"/>
      <c r="T26" s="53"/>
    </row>
    <row r="27" spans="2:20" ht="24" customHeight="1" x14ac:dyDescent="0.25">
      <c r="B27" s="1" t="s">
        <v>44</v>
      </c>
      <c r="D27" s="142" t="s">
        <v>45</v>
      </c>
      <c r="E27" s="142"/>
      <c r="F27" s="142"/>
      <c r="G27" s="142"/>
      <c r="H27" s="142"/>
      <c r="I27" s="142"/>
      <c r="J27" s="142"/>
      <c r="K27" s="142"/>
      <c r="L27" s="142"/>
      <c r="M27" s="142"/>
      <c r="N27" s="142"/>
      <c r="O27" s="142"/>
      <c r="P27" s="142"/>
      <c r="Q27" s="142"/>
      <c r="R27" s="142"/>
      <c r="S27" s="142"/>
      <c r="T27" s="142"/>
    </row>
    <row r="28" spans="2:20" ht="8.1" customHeight="1" x14ac:dyDescent="0.25">
      <c r="B28" s="1"/>
      <c r="D28" s="53"/>
      <c r="E28" s="53"/>
      <c r="F28" s="53"/>
      <c r="G28" s="53"/>
      <c r="H28" s="53"/>
      <c r="I28" s="53"/>
      <c r="J28" s="53"/>
      <c r="K28" s="53"/>
      <c r="L28" s="53"/>
      <c r="M28" s="53"/>
      <c r="N28" s="53"/>
      <c r="O28" s="53"/>
      <c r="P28" s="53"/>
      <c r="Q28" s="53"/>
      <c r="R28" s="53"/>
      <c r="S28" s="53"/>
      <c r="T28" s="53"/>
    </row>
    <row r="29" spans="2:20" ht="24" customHeight="1" x14ac:dyDescent="0.25">
      <c r="B29" s="1" t="s">
        <v>36</v>
      </c>
      <c r="D29" s="142" t="s">
        <v>46</v>
      </c>
      <c r="E29" s="142"/>
      <c r="F29" s="142"/>
      <c r="G29" s="142"/>
      <c r="H29" s="142"/>
      <c r="I29" s="142"/>
      <c r="J29" s="142"/>
      <c r="K29" s="142"/>
      <c r="L29" s="142"/>
      <c r="M29" s="142"/>
      <c r="N29" s="142"/>
      <c r="O29" s="142"/>
      <c r="P29" s="142"/>
      <c r="Q29" s="142"/>
      <c r="R29" s="142"/>
      <c r="S29" s="142"/>
      <c r="T29" s="142"/>
    </row>
    <row r="30" spans="2:20" ht="8.1" customHeight="1" x14ac:dyDescent="0.25">
      <c r="B30" s="1"/>
      <c r="D30" s="53"/>
      <c r="E30" s="53"/>
      <c r="F30" s="53"/>
      <c r="G30" s="53"/>
      <c r="H30" s="53"/>
      <c r="I30" s="53"/>
      <c r="J30" s="53"/>
      <c r="K30" s="53"/>
      <c r="L30" s="53"/>
      <c r="M30" s="53"/>
      <c r="N30" s="53"/>
      <c r="O30" s="53"/>
      <c r="P30" s="53"/>
      <c r="Q30" s="53"/>
      <c r="R30" s="53"/>
      <c r="S30" s="53"/>
      <c r="T30" s="53"/>
    </row>
    <row r="31" spans="2:20" ht="24" customHeight="1" x14ac:dyDescent="0.25">
      <c r="B31" s="1" t="s">
        <v>47</v>
      </c>
      <c r="D31" s="142" t="s">
        <v>50</v>
      </c>
      <c r="E31" s="142"/>
      <c r="F31" s="142"/>
      <c r="G31" s="142"/>
      <c r="H31" s="142"/>
      <c r="I31" s="142"/>
      <c r="J31" s="142"/>
      <c r="K31" s="142"/>
      <c r="L31" s="142"/>
      <c r="M31" s="142"/>
      <c r="N31" s="142"/>
      <c r="O31" s="142"/>
      <c r="P31" s="142"/>
      <c r="Q31" s="142"/>
      <c r="R31" s="142"/>
      <c r="S31" s="142"/>
      <c r="T31" s="142"/>
    </row>
    <row r="32" spans="2:20" ht="8.1" customHeight="1" x14ac:dyDescent="0.25">
      <c r="B32" s="1"/>
      <c r="D32" s="53"/>
      <c r="E32" s="53"/>
      <c r="F32" s="53"/>
      <c r="G32" s="53"/>
      <c r="H32" s="53"/>
      <c r="I32" s="53"/>
      <c r="J32" s="53"/>
      <c r="K32" s="53"/>
      <c r="L32" s="53"/>
      <c r="M32" s="53"/>
      <c r="N32" s="53"/>
      <c r="O32" s="53"/>
      <c r="P32" s="53"/>
      <c r="Q32" s="53"/>
      <c r="R32" s="53"/>
      <c r="S32" s="53"/>
      <c r="T32" s="53"/>
    </row>
    <row r="33" spans="2:20" ht="24" customHeight="1" x14ac:dyDescent="0.25">
      <c r="B33" s="1" t="s">
        <v>48</v>
      </c>
      <c r="D33" s="142" t="s">
        <v>51</v>
      </c>
      <c r="E33" s="142"/>
      <c r="F33" s="142"/>
      <c r="G33" s="142"/>
      <c r="H33" s="142"/>
      <c r="I33" s="142"/>
      <c r="J33" s="142"/>
      <c r="K33" s="142"/>
      <c r="L33" s="142"/>
      <c r="M33" s="142"/>
      <c r="N33" s="142"/>
      <c r="O33" s="142"/>
      <c r="P33" s="142"/>
      <c r="Q33" s="142"/>
      <c r="R33" s="142"/>
      <c r="S33" s="142"/>
      <c r="T33" s="142"/>
    </row>
    <row r="34" spans="2:20" ht="8.1" customHeight="1" x14ac:dyDescent="0.25">
      <c r="B34" s="1"/>
      <c r="D34" s="53"/>
      <c r="E34" s="53"/>
      <c r="F34" s="53"/>
      <c r="G34" s="53"/>
      <c r="H34" s="53"/>
      <c r="I34" s="53"/>
      <c r="J34" s="53"/>
      <c r="K34" s="53"/>
      <c r="L34" s="53"/>
      <c r="M34" s="53"/>
      <c r="N34" s="53"/>
      <c r="O34" s="53"/>
      <c r="P34" s="53"/>
      <c r="Q34" s="53"/>
      <c r="R34" s="53"/>
      <c r="S34" s="53"/>
      <c r="T34" s="53"/>
    </row>
    <row r="35" spans="2:20" ht="147" customHeight="1" x14ac:dyDescent="0.25">
      <c r="B35" s="54" t="s">
        <v>49</v>
      </c>
      <c r="D35" s="139" t="s">
        <v>52</v>
      </c>
      <c r="E35" s="139"/>
      <c r="F35" s="139"/>
      <c r="G35" s="139"/>
      <c r="H35" s="139"/>
      <c r="I35" s="139"/>
      <c r="J35" s="139"/>
      <c r="K35" s="139"/>
      <c r="L35" s="139"/>
      <c r="M35" s="139"/>
      <c r="N35" s="139"/>
      <c r="O35" s="139"/>
      <c r="P35" s="139"/>
      <c r="Q35" s="139"/>
      <c r="R35" s="139"/>
      <c r="S35" s="139"/>
      <c r="T35" s="139"/>
    </row>
  </sheetData>
  <mergeCells count="12">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T41"/>
  <sheetViews>
    <sheetView showGridLines="0" workbookViewId="0">
      <selection activeCell="B7" sqref="B7"/>
    </sheetView>
  </sheetViews>
  <sheetFormatPr defaultColWidth="10.625" defaultRowHeight="24" customHeight="1" x14ac:dyDescent="0.25"/>
  <cols>
    <col min="1" max="1" width="3" style="3" customWidth="1"/>
    <col min="2" max="2" width="26.875" style="3" customWidth="1"/>
    <col min="3" max="5" width="13.375" style="3" customWidth="1"/>
    <col min="6" max="6" width="2.625" style="7" customWidth="1"/>
    <col min="7" max="12" width="13.375" style="3" customWidth="1"/>
    <col min="13" max="13" width="2.625" style="7" customWidth="1"/>
    <col min="14" max="20" width="13.375" style="3" customWidth="1"/>
    <col min="21" max="21" width="3" style="3" customWidth="1"/>
    <col min="22" max="16384" width="10.625" style="3"/>
  </cols>
  <sheetData>
    <row r="1" spans="1:20" ht="18" customHeight="1" x14ac:dyDescent="0.25"/>
    <row r="2" spans="1:20" ht="24" customHeight="1" x14ac:dyDescent="0.25">
      <c r="C2" s="4" t="s">
        <v>0</v>
      </c>
      <c r="T2" s="5" t="s">
        <v>13</v>
      </c>
    </row>
    <row r="3" spans="1:20" ht="18" customHeight="1" x14ac:dyDescent="0.25"/>
    <row r="4" spans="1:20" s="1" customFormat="1" ht="18" customHeight="1" x14ac:dyDescent="0.25">
      <c r="B4" s="1" t="s">
        <v>1</v>
      </c>
      <c r="C4" s="1" t="s">
        <v>2</v>
      </c>
      <c r="E4" s="1" t="s">
        <v>5</v>
      </c>
      <c r="F4" s="8"/>
      <c r="H4" s="1" t="s">
        <v>6</v>
      </c>
      <c r="J4" s="1" t="s">
        <v>7</v>
      </c>
      <c r="L4" s="1" t="s">
        <v>8</v>
      </c>
      <c r="M4" s="8"/>
      <c r="O4" s="1" t="s">
        <v>14</v>
      </c>
      <c r="Q4" s="1" t="s">
        <v>16</v>
      </c>
      <c r="S4" s="1" t="s">
        <v>18</v>
      </c>
    </row>
    <row r="5" spans="1:20" s="2" customFormat="1" ht="18" customHeight="1" x14ac:dyDescent="0.25">
      <c r="B5" s="2" t="s">
        <v>4</v>
      </c>
      <c r="C5" s="2" t="s">
        <v>3</v>
      </c>
      <c r="E5" s="2" t="s">
        <v>11</v>
      </c>
      <c r="F5" s="9"/>
      <c r="H5" s="2" t="s">
        <v>10</v>
      </c>
      <c r="J5" s="2" t="s">
        <v>37</v>
      </c>
      <c r="L5" s="2" t="s">
        <v>9</v>
      </c>
      <c r="M5" s="9"/>
      <c r="O5" s="2" t="s">
        <v>15</v>
      </c>
      <c r="Q5" s="2" t="s">
        <v>17</v>
      </c>
      <c r="S5" s="2" t="s">
        <v>12</v>
      </c>
    </row>
    <row r="6" spans="1:20" ht="18" customHeight="1" x14ac:dyDescent="0.25">
      <c r="G6" s="29"/>
      <c r="H6" s="29"/>
      <c r="I6" s="29"/>
      <c r="J6" s="29"/>
      <c r="K6" s="29"/>
      <c r="L6" s="29"/>
      <c r="N6" s="29"/>
      <c r="O6" s="29"/>
      <c r="P6" s="29"/>
      <c r="Q6" s="29"/>
      <c r="R6" s="29"/>
      <c r="S6" s="29"/>
      <c r="T6" s="29"/>
    </row>
    <row r="7" spans="1:20" ht="24" customHeight="1" x14ac:dyDescent="0.25">
      <c r="B7" s="52" t="s">
        <v>40</v>
      </c>
      <c r="C7" s="6"/>
      <c r="D7" s="6"/>
      <c r="E7" s="20"/>
      <c r="F7" s="25"/>
      <c r="G7" s="140" t="s">
        <v>28</v>
      </c>
      <c r="H7" s="140"/>
      <c r="I7" s="140"/>
      <c r="J7" s="140"/>
      <c r="K7" s="140"/>
      <c r="L7" s="141"/>
      <c r="M7" s="30"/>
      <c r="N7" s="140" t="s">
        <v>10</v>
      </c>
      <c r="O7" s="140"/>
      <c r="P7" s="140"/>
      <c r="Q7" s="140"/>
      <c r="R7" s="140"/>
      <c r="S7" s="140"/>
      <c r="T7" s="141"/>
    </row>
    <row r="8" spans="1:20" ht="24" customHeight="1" x14ac:dyDescent="0.25">
      <c r="A8" s="24"/>
      <c r="B8" s="38" t="s">
        <v>36</v>
      </c>
      <c r="C8" s="39" t="s">
        <v>19</v>
      </c>
      <c r="D8" s="39" t="s">
        <v>20</v>
      </c>
      <c r="E8" s="40" t="s">
        <v>21</v>
      </c>
      <c r="F8" s="25"/>
      <c r="G8" s="28" t="s">
        <v>22</v>
      </c>
      <c r="H8" s="23" t="s">
        <v>23</v>
      </c>
      <c r="I8" s="23" t="s">
        <v>24</v>
      </c>
      <c r="J8" s="23" t="s">
        <v>25</v>
      </c>
      <c r="K8" s="23" t="s">
        <v>26</v>
      </c>
      <c r="L8" s="43" t="s">
        <v>27</v>
      </c>
      <c r="M8" s="30"/>
      <c r="N8" s="28" t="s">
        <v>29</v>
      </c>
      <c r="O8" s="23" t="s">
        <v>30</v>
      </c>
      <c r="P8" s="23" t="s">
        <v>31</v>
      </c>
      <c r="Q8" s="23" t="s">
        <v>24</v>
      </c>
      <c r="R8" s="23" t="s">
        <v>25</v>
      </c>
      <c r="S8" s="23" t="s">
        <v>26</v>
      </c>
      <c r="T8" s="43" t="s">
        <v>27</v>
      </c>
    </row>
    <row r="9" spans="1:20" ht="24" customHeight="1" x14ac:dyDescent="0.25">
      <c r="A9" s="24"/>
      <c r="B9" s="10" t="s">
        <v>32</v>
      </c>
      <c r="C9" s="14">
        <v>10</v>
      </c>
      <c r="D9" s="12">
        <v>13944</v>
      </c>
      <c r="E9" s="21">
        <v>181272</v>
      </c>
      <c r="F9" s="26"/>
      <c r="G9" s="47">
        <v>2.2999999999999998</v>
      </c>
      <c r="H9" s="10">
        <v>29.8</v>
      </c>
      <c r="I9" s="14">
        <v>2750</v>
      </c>
      <c r="J9" s="14">
        <v>35750</v>
      </c>
      <c r="K9" s="15">
        <v>5.07</v>
      </c>
      <c r="L9" s="21">
        <v>6080</v>
      </c>
      <c r="M9" s="31"/>
      <c r="N9" s="18">
        <v>0.65</v>
      </c>
      <c r="O9" s="47">
        <v>1.5</v>
      </c>
      <c r="P9" s="10">
        <v>19.3</v>
      </c>
      <c r="Q9" s="14">
        <v>1788</v>
      </c>
      <c r="R9" s="14">
        <v>23238</v>
      </c>
      <c r="S9" s="15">
        <v>7.8</v>
      </c>
      <c r="T9" s="21">
        <v>9407</v>
      </c>
    </row>
    <row r="10" spans="1:20" ht="24" customHeight="1" x14ac:dyDescent="0.25">
      <c r="A10" s="24"/>
      <c r="B10" s="11" t="s">
        <v>33</v>
      </c>
      <c r="C10" s="16">
        <v>10</v>
      </c>
      <c r="D10" s="13">
        <v>13944</v>
      </c>
      <c r="E10" s="22">
        <v>181272</v>
      </c>
      <c r="F10" s="27"/>
      <c r="G10" s="48">
        <v>2.2999999999999998</v>
      </c>
      <c r="H10" s="11">
        <v>29.8</v>
      </c>
      <c r="I10" s="16">
        <v>2750</v>
      </c>
      <c r="J10" s="16">
        <v>35750</v>
      </c>
      <c r="K10" s="17">
        <v>5.07</v>
      </c>
      <c r="L10" s="22">
        <v>6080</v>
      </c>
      <c r="M10" s="32"/>
      <c r="N10" s="19">
        <v>0.65</v>
      </c>
      <c r="O10" s="48">
        <v>1.5</v>
      </c>
      <c r="P10" s="11">
        <v>19.3</v>
      </c>
      <c r="Q10" s="16">
        <v>1788</v>
      </c>
      <c r="R10" s="16">
        <v>23238</v>
      </c>
      <c r="S10" s="17">
        <v>7.8</v>
      </c>
      <c r="T10" s="22">
        <v>9407</v>
      </c>
    </row>
    <row r="11" spans="1:20" ht="24" customHeight="1" x14ac:dyDescent="0.25">
      <c r="A11" s="24"/>
      <c r="B11" s="38" t="s">
        <v>34</v>
      </c>
      <c r="C11" s="50">
        <f>SUM(C9:C10)</f>
        <v>20</v>
      </c>
      <c r="D11" s="41" t="s">
        <v>35</v>
      </c>
      <c r="E11" s="42">
        <f>SUM(E9:E10)</f>
        <v>362544</v>
      </c>
      <c r="F11" s="25"/>
      <c r="G11" s="51">
        <f>SUM(G9:G10)</f>
        <v>4.5999999999999996</v>
      </c>
      <c r="H11" s="45">
        <v>29.8</v>
      </c>
      <c r="I11" s="50">
        <f>SUM(I9:I10)</f>
        <v>5500</v>
      </c>
      <c r="J11" s="50">
        <f>SUM(J9:J10)</f>
        <v>71500</v>
      </c>
      <c r="K11" s="46">
        <v>5.07</v>
      </c>
      <c r="L11" s="42">
        <v>6080</v>
      </c>
      <c r="M11" s="30"/>
      <c r="N11" s="44" t="s">
        <v>35</v>
      </c>
      <c r="O11" s="49">
        <f>SUM(O9:O10)</f>
        <v>3</v>
      </c>
      <c r="P11" s="45">
        <v>19.3</v>
      </c>
      <c r="Q11" s="50">
        <f>SUM(Q9:Q10)</f>
        <v>3576</v>
      </c>
      <c r="R11" s="50">
        <f>SUM(R9:R10)</f>
        <v>46476</v>
      </c>
      <c r="S11" s="46">
        <v>7.8</v>
      </c>
      <c r="T11" s="42">
        <v>9407</v>
      </c>
    </row>
    <row r="13" spans="1:20" ht="24" customHeight="1" x14ac:dyDescent="0.25">
      <c r="B13" s="52" t="s">
        <v>39</v>
      </c>
      <c r="C13" s="6"/>
      <c r="D13" s="6"/>
      <c r="E13" s="20"/>
      <c r="F13" s="25"/>
      <c r="G13" s="136" t="s">
        <v>28</v>
      </c>
      <c r="H13" s="137"/>
      <c r="I13" s="137"/>
      <c r="J13" s="137"/>
      <c r="K13" s="137"/>
      <c r="L13" s="138"/>
      <c r="M13" s="30"/>
      <c r="N13" s="136" t="s">
        <v>10</v>
      </c>
      <c r="O13" s="137"/>
      <c r="P13" s="137"/>
      <c r="Q13" s="137"/>
      <c r="R13" s="137"/>
      <c r="S13" s="137"/>
      <c r="T13" s="138"/>
    </row>
    <row r="14" spans="1:20" ht="24" customHeight="1" x14ac:dyDescent="0.25">
      <c r="B14" s="38" t="s">
        <v>36</v>
      </c>
      <c r="C14" s="39" t="s">
        <v>19</v>
      </c>
      <c r="D14" s="39" t="s">
        <v>20</v>
      </c>
      <c r="E14" s="40" t="s">
        <v>21</v>
      </c>
      <c r="F14" s="25"/>
      <c r="G14" s="28" t="s">
        <v>22</v>
      </c>
      <c r="H14" s="23" t="s">
        <v>23</v>
      </c>
      <c r="I14" s="23" t="s">
        <v>24</v>
      </c>
      <c r="J14" s="23" t="s">
        <v>25</v>
      </c>
      <c r="K14" s="23" t="s">
        <v>26</v>
      </c>
      <c r="L14" s="43" t="s">
        <v>27</v>
      </c>
      <c r="M14" s="30"/>
      <c r="N14" s="28" t="s">
        <v>29</v>
      </c>
      <c r="O14" s="23" t="s">
        <v>30</v>
      </c>
      <c r="P14" s="23" t="s">
        <v>31</v>
      </c>
      <c r="Q14" s="23" t="s">
        <v>24</v>
      </c>
      <c r="R14" s="23" t="s">
        <v>25</v>
      </c>
      <c r="S14" s="23" t="s">
        <v>26</v>
      </c>
      <c r="T14" s="43" t="s">
        <v>27</v>
      </c>
    </row>
    <row r="15" spans="1:20" ht="24" customHeight="1" x14ac:dyDescent="0.25">
      <c r="B15" s="33" t="s">
        <v>32</v>
      </c>
      <c r="C15" s="14">
        <v>10</v>
      </c>
      <c r="D15" s="12">
        <v>13944</v>
      </c>
      <c r="E15" s="21">
        <v>181272</v>
      </c>
      <c r="F15" s="26"/>
      <c r="G15" s="47">
        <v>2.2999999999999998</v>
      </c>
      <c r="H15" s="10">
        <v>29.8</v>
      </c>
      <c r="I15" s="14">
        <v>2750</v>
      </c>
      <c r="J15" s="14">
        <v>35750</v>
      </c>
      <c r="K15" s="15">
        <v>5.07</v>
      </c>
      <c r="L15" s="21">
        <v>6080</v>
      </c>
      <c r="M15" s="31"/>
      <c r="N15" s="18">
        <v>0.65</v>
      </c>
      <c r="O15" s="47">
        <v>1.5</v>
      </c>
      <c r="P15" s="10">
        <v>19.3</v>
      </c>
      <c r="Q15" s="14">
        <v>1788</v>
      </c>
      <c r="R15" s="14">
        <v>23238</v>
      </c>
      <c r="S15" s="15">
        <v>7.8</v>
      </c>
      <c r="T15" s="21">
        <v>9407</v>
      </c>
    </row>
    <row r="16" spans="1:20" ht="24" customHeight="1" x14ac:dyDescent="0.25">
      <c r="B16" s="34" t="s">
        <v>33</v>
      </c>
      <c r="C16" s="16">
        <v>10</v>
      </c>
      <c r="D16" s="13">
        <v>13944</v>
      </c>
      <c r="E16" s="22">
        <v>181272</v>
      </c>
      <c r="F16" s="27"/>
      <c r="G16" s="48">
        <v>2.2999999999999998</v>
      </c>
      <c r="H16" s="11">
        <v>29.8</v>
      </c>
      <c r="I16" s="16">
        <v>2750</v>
      </c>
      <c r="J16" s="16">
        <v>35750</v>
      </c>
      <c r="K16" s="17">
        <v>5.07</v>
      </c>
      <c r="L16" s="22">
        <v>6080</v>
      </c>
      <c r="M16" s="32"/>
      <c r="N16" s="19">
        <v>0.65</v>
      </c>
      <c r="O16" s="48">
        <v>1.5</v>
      </c>
      <c r="P16" s="11">
        <v>19.3</v>
      </c>
      <c r="Q16" s="16">
        <v>1788</v>
      </c>
      <c r="R16" s="16">
        <v>23238</v>
      </c>
      <c r="S16" s="17">
        <v>7.8</v>
      </c>
      <c r="T16" s="22">
        <v>9407</v>
      </c>
    </row>
    <row r="17" spans="2:20" ht="24" customHeight="1" x14ac:dyDescent="0.25">
      <c r="B17" s="38" t="s">
        <v>34</v>
      </c>
      <c r="C17" s="50">
        <f>SUM(C15:C16)</f>
        <v>20</v>
      </c>
      <c r="D17" s="41" t="s">
        <v>35</v>
      </c>
      <c r="E17" s="42">
        <f>SUM(E15:E16)</f>
        <v>362544</v>
      </c>
      <c r="F17" s="25"/>
      <c r="G17" s="51">
        <f>SUM(G15:G16)</f>
        <v>4.5999999999999996</v>
      </c>
      <c r="H17" s="45">
        <v>29.8</v>
      </c>
      <c r="I17" s="50">
        <f>SUM(I15:I16)</f>
        <v>5500</v>
      </c>
      <c r="J17" s="50">
        <f>SUM(J15:J16)</f>
        <v>71500</v>
      </c>
      <c r="K17" s="46">
        <v>5.07</v>
      </c>
      <c r="L17" s="42">
        <v>6080</v>
      </c>
      <c r="M17" s="30"/>
      <c r="N17" s="44" t="s">
        <v>35</v>
      </c>
      <c r="O17" s="49">
        <f>SUM(O15:O16)</f>
        <v>3</v>
      </c>
      <c r="P17" s="45">
        <v>19.3</v>
      </c>
      <c r="Q17" s="50">
        <f>SUM(Q15:Q16)</f>
        <v>3576</v>
      </c>
      <c r="R17" s="50">
        <f>SUM(R15:R16)</f>
        <v>46476</v>
      </c>
      <c r="S17" s="46">
        <v>7.8</v>
      </c>
      <c r="T17" s="42">
        <v>9407</v>
      </c>
    </row>
    <row r="19" spans="2:20" ht="24" customHeight="1" x14ac:dyDescent="0.25">
      <c r="B19" s="52" t="s">
        <v>38</v>
      </c>
      <c r="C19" s="6"/>
      <c r="D19" s="6"/>
      <c r="E19" s="20"/>
      <c r="F19" s="25"/>
      <c r="G19" s="136" t="s">
        <v>28</v>
      </c>
      <c r="H19" s="137"/>
      <c r="I19" s="137"/>
      <c r="J19" s="137"/>
      <c r="K19" s="137"/>
      <c r="L19" s="138"/>
      <c r="M19" s="30"/>
      <c r="N19" s="136" t="s">
        <v>10</v>
      </c>
      <c r="O19" s="137"/>
      <c r="P19" s="137"/>
      <c r="Q19" s="137"/>
      <c r="R19" s="137"/>
      <c r="S19" s="137"/>
      <c r="T19" s="138"/>
    </row>
    <row r="20" spans="2:20" ht="24" customHeight="1" x14ac:dyDescent="0.25">
      <c r="B20" s="38" t="s">
        <v>36</v>
      </c>
      <c r="C20" s="39" t="s">
        <v>19</v>
      </c>
      <c r="D20" s="39" t="s">
        <v>20</v>
      </c>
      <c r="E20" s="40" t="s">
        <v>21</v>
      </c>
      <c r="F20" s="25"/>
      <c r="G20" s="28" t="s">
        <v>22</v>
      </c>
      <c r="H20" s="23" t="s">
        <v>23</v>
      </c>
      <c r="I20" s="23" t="s">
        <v>24</v>
      </c>
      <c r="J20" s="23" t="s">
        <v>25</v>
      </c>
      <c r="K20" s="23" t="s">
        <v>26</v>
      </c>
      <c r="L20" s="43" t="s">
        <v>27</v>
      </c>
      <c r="M20" s="30"/>
      <c r="N20" s="28" t="s">
        <v>29</v>
      </c>
      <c r="O20" s="23" t="s">
        <v>30</v>
      </c>
      <c r="P20" s="23" t="s">
        <v>31</v>
      </c>
      <c r="Q20" s="23" t="s">
        <v>24</v>
      </c>
      <c r="R20" s="23" t="s">
        <v>25</v>
      </c>
      <c r="S20" s="23" t="s">
        <v>26</v>
      </c>
      <c r="T20" s="43" t="s">
        <v>27</v>
      </c>
    </row>
    <row r="21" spans="2:20" ht="24" customHeight="1" x14ac:dyDescent="0.25">
      <c r="B21" s="33" t="s">
        <v>32</v>
      </c>
      <c r="C21" s="14">
        <v>10</v>
      </c>
      <c r="D21" s="12">
        <v>13944</v>
      </c>
      <c r="E21" s="21">
        <v>181272</v>
      </c>
      <c r="F21" s="26"/>
      <c r="G21" s="47">
        <v>2.2999999999999998</v>
      </c>
      <c r="H21" s="10">
        <v>29.8</v>
      </c>
      <c r="I21" s="14">
        <v>2750</v>
      </c>
      <c r="J21" s="14">
        <v>35750</v>
      </c>
      <c r="K21" s="15">
        <v>5.07</v>
      </c>
      <c r="L21" s="21">
        <v>6080</v>
      </c>
      <c r="M21" s="31"/>
      <c r="N21" s="18">
        <v>0.65</v>
      </c>
      <c r="O21" s="47">
        <v>1.5</v>
      </c>
      <c r="P21" s="10">
        <v>19.3</v>
      </c>
      <c r="Q21" s="14">
        <v>1788</v>
      </c>
      <c r="R21" s="14">
        <v>23238</v>
      </c>
      <c r="S21" s="15">
        <v>7.8</v>
      </c>
      <c r="T21" s="21">
        <v>9407</v>
      </c>
    </row>
    <row r="22" spans="2:20" ht="24" customHeight="1" x14ac:dyDescent="0.25">
      <c r="B22" s="34" t="s">
        <v>33</v>
      </c>
      <c r="C22" s="16">
        <v>10</v>
      </c>
      <c r="D22" s="13">
        <v>13944</v>
      </c>
      <c r="E22" s="22">
        <v>181272</v>
      </c>
      <c r="F22" s="27"/>
      <c r="G22" s="48">
        <v>2.2999999999999998</v>
      </c>
      <c r="H22" s="11">
        <v>29.8</v>
      </c>
      <c r="I22" s="16">
        <v>2750</v>
      </c>
      <c r="J22" s="16">
        <v>35750</v>
      </c>
      <c r="K22" s="17">
        <v>5.07</v>
      </c>
      <c r="L22" s="22">
        <v>6080</v>
      </c>
      <c r="M22" s="32"/>
      <c r="N22" s="19">
        <v>0.65</v>
      </c>
      <c r="O22" s="48">
        <v>1.5</v>
      </c>
      <c r="P22" s="11">
        <v>19.3</v>
      </c>
      <c r="Q22" s="16">
        <v>1788</v>
      </c>
      <c r="R22" s="16">
        <v>23238</v>
      </c>
      <c r="S22" s="17">
        <v>7.8</v>
      </c>
      <c r="T22" s="22">
        <v>9407</v>
      </c>
    </row>
    <row r="23" spans="2:20" ht="24" customHeight="1" x14ac:dyDescent="0.25">
      <c r="B23" s="38" t="s">
        <v>34</v>
      </c>
      <c r="C23" s="50">
        <f>SUM(C21:C22)</f>
        <v>20</v>
      </c>
      <c r="D23" s="41" t="s">
        <v>35</v>
      </c>
      <c r="E23" s="42">
        <f>SUM(E21:E22)</f>
        <v>362544</v>
      </c>
      <c r="F23" s="25"/>
      <c r="G23" s="51">
        <f>SUM(G21:G22)</f>
        <v>4.5999999999999996</v>
      </c>
      <c r="H23" s="45">
        <v>29.8</v>
      </c>
      <c r="I23" s="50">
        <f>SUM(I21:I22)</f>
        <v>5500</v>
      </c>
      <c r="J23" s="50">
        <f>SUM(J21:J22)</f>
        <v>71500</v>
      </c>
      <c r="K23" s="46">
        <v>5.07</v>
      </c>
      <c r="L23" s="42">
        <v>6080</v>
      </c>
      <c r="M23" s="30"/>
      <c r="N23" s="44" t="s">
        <v>35</v>
      </c>
      <c r="O23" s="49">
        <f>SUM(O21:O22)</f>
        <v>3</v>
      </c>
      <c r="P23" s="45">
        <v>19.3</v>
      </c>
      <c r="Q23" s="50">
        <f>SUM(Q21:Q22)</f>
        <v>3576</v>
      </c>
      <c r="R23" s="50">
        <f>SUM(R21:R22)</f>
        <v>46476</v>
      </c>
      <c r="S23" s="46">
        <v>7.8</v>
      </c>
      <c r="T23" s="42">
        <v>9407</v>
      </c>
    </row>
    <row r="25" spans="2:20" ht="24" customHeight="1" x14ac:dyDescent="0.25">
      <c r="B25" s="52" t="s">
        <v>41</v>
      </c>
      <c r="C25" s="6"/>
      <c r="D25" s="6"/>
      <c r="E25" s="20"/>
      <c r="F25" s="25"/>
      <c r="G25" s="136" t="s">
        <v>28</v>
      </c>
      <c r="H25" s="137"/>
      <c r="I25" s="137"/>
      <c r="J25" s="137"/>
      <c r="K25" s="137"/>
      <c r="L25" s="138"/>
      <c r="M25" s="30"/>
      <c r="N25" s="136" t="s">
        <v>10</v>
      </c>
      <c r="O25" s="137"/>
      <c r="P25" s="137"/>
      <c r="Q25" s="137"/>
      <c r="R25" s="137"/>
      <c r="S25" s="137"/>
      <c r="T25" s="138"/>
    </row>
    <row r="26" spans="2:20" ht="24" customHeight="1" x14ac:dyDescent="0.25">
      <c r="B26" s="38" t="s">
        <v>36</v>
      </c>
      <c r="C26" s="39" t="s">
        <v>19</v>
      </c>
      <c r="D26" s="39" t="s">
        <v>20</v>
      </c>
      <c r="E26" s="40" t="s">
        <v>21</v>
      </c>
      <c r="F26" s="25"/>
      <c r="G26" s="28" t="s">
        <v>22</v>
      </c>
      <c r="H26" s="23" t="s">
        <v>23</v>
      </c>
      <c r="I26" s="23" t="s">
        <v>24</v>
      </c>
      <c r="J26" s="23" t="s">
        <v>25</v>
      </c>
      <c r="K26" s="23" t="s">
        <v>26</v>
      </c>
      <c r="L26" s="43" t="s">
        <v>27</v>
      </c>
      <c r="M26" s="30"/>
      <c r="N26" s="28" t="s">
        <v>29</v>
      </c>
      <c r="O26" s="23" t="s">
        <v>30</v>
      </c>
      <c r="P26" s="23" t="s">
        <v>31</v>
      </c>
      <c r="Q26" s="23" t="s">
        <v>24</v>
      </c>
      <c r="R26" s="23" t="s">
        <v>25</v>
      </c>
      <c r="S26" s="23" t="s">
        <v>26</v>
      </c>
      <c r="T26" s="43" t="s">
        <v>27</v>
      </c>
    </row>
    <row r="27" spans="2:20" ht="24" customHeight="1" x14ac:dyDescent="0.25">
      <c r="B27" s="33" t="s">
        <v>32</v>
      </c>
      <c r="C27" s="14">
        <f>SUM(C9,C15,C21)</f>
        <v>30</v>
      </c>
      <c r="D27" s="12" t="s">
        <v>35</v>
      </c>
      <c r="E27" s="21">
        <f>SUM(E9,E15,E21)</f>
        <v>543816</v>
      </c>
      <c r="F27" s="26"/>
      <c r="G27" s="47">
        <v>2.2999999999999998</v>
      </c>
      <c r="H27" s="10">
        <v>29.8</v>
      </c>
      <c r="I27" s="14">
        <v>2750</v>
      </c>
      <c r="J27" s="14">
        <v>35750</v>
      </c>
      <c r="K27" s="15">
        <v>5.07</v>
      </c>
      <c r="L27" s="21">
        <v>6080</v>
      </c>
      <c r="M27" s="31"/>
      <c r="N27" s="18">
        <v>0.65</v>
      </c>
      <c r="O27" s="47">
        <v>1.5</v>
      </c>
      <c r="P27" s="10">
        <v>19.3</v>
      </c>
      <c r="Q27" s="14">
        <v>1788</v>
      </c>
      <c r="R27" s="14">
        <v>23238</v>
      </c>
      <c r="S27" s="15">
        <v>7.8</v>
      </c>
      <c r="T27" s="21">
        <v>9407</v>
      </c>
    </row>
    <row r="28" spans="2:20" ht="24" customHeight="1" x14ac:dyDescent="0.25">
      <c r="B28" s="34" t="s">
        <v>33</v>
      </c>
      <c r="C28" s="16">
        <f>SUM(C10,C16,C22)</f>
        <v>30</v>
      </c>
      <c r="D28" s="13" t="s">
        <v>35</v>
      </c>
      <c r="E28" s="22">
        <f>SUM(E10,E16,E22)</f>
        <v>543816</v>
      </c>
      <c r="F28" s="27"/>
      <c r="G28" s="48">
        <v>2.2999999999999998</v>
      </c>
      <c r="H28" s="11">
        <v>29.8</v>
      </c>
      <c r="I28" s="16">
        <v>2750</v>
      </c>
      <c r="J28" s="16">
        <v>35750</v>
      </c>
      <c r="K28" s="17">
        <v>5.07</v>
      </c>
      <c r="L28" s="22">
        <v>6080</v>
      </c>
      <c r="M28" s="32"/>
      <c r="N28" s="19">
        <v>0.65</v>
      </c>
      <c r="O28" s="48">
        <v>1.5</v>
      </c>
      <c r="P28" s="11">
        <v>19.3</v>
      </c>
      <c r="Q28" s="16">
        <v>1788</v>
      </c>
      <c r="R28" s="16">
        <v>23238</v>
      </c>
      <c r="S28" s="17">
        <v>7.8</v>
      </c>
      <c r="T28" s="22">
        <v>9407</v>
      </c>
    </row>
    <row r="29" spans="2:20" ht="24" customHeight="1" x14ac:dyDescent="0.25">
      <c r="B29" s="38" t="s">
        <v>34</v>
      </c>
      <c r="C29" s="50">
        <f>SUM(C27:C28)</f>
        <v>60</v>
      </c>
      <c r="D29" s="41" t="s">
        <v>35</v>
      </c>
      <c r="E29" s="42">
        <f>SUM(E27:E28)</f>
        <v>1087632</v>
      </c>
      <c r="F29" s="25"/>
      <c r="G29" s="51">
        <f>SUM(G27:G28)</f>
        <v>4.5999999999999996</v>
      </c>
      <c r="H29" s="45">
        <v>29.8</v>
      </c>
      <c r="I29" s="50">
        <f>SUM(I27:I28)</f>
        <v>5500</v>
      </c>
      <c r="J29" s="50">
        <f>SUM(J27:J28)</f>
        <v>71500</v>
      </c>
      <c r="K29" s="46">
        <v>5.07</v>
      </c>
      <c r="L29" s="42">
        <v>6080</v>
      </c>
      <c r="M29" s="30"/>
      <c r="N29" s="44" t="s">
        <v>35</v>
      </c>
      <c r="O29" s="49">
        <f>SUM(O27:O28)</f>
        <v>3</v>
      </c>
      <c r="P29" s="45">
        <v>19.3</v>
      </c>
      <c r="Q29" s="50">
        <f>SUM(Q27:Q28)</f>
        <v>3576</v>
      </c>
      <c r="R29" s="50">
        <f>SUM(R27:R28)</f>
        <v>46476</v>
      </c>
      <c r="S29" s="46">
        <v>7.8</v>
      </c>
      <c r="T29" s="42">
        <v>9407</v>
      </c>
    </row>
    <row r="31" spans="2:20" ht="24" customHeight="1" x14ac:dyDescent="0.25">
      <c r="B31" s="1" t="s">
        <v>42</v>
      </c>
      <c r="C31" s="133" t="s">
        <v>43</v>
      </c>
      <c r="D31" s="133"/>
      <c r="E31" s="133"/>
      <c r="F31" s="133"/>
      <c r="G31" s="133"/>
      <c r="H31" s="133"/>
      <c r="I31" s="133"/>
      <c r="J31" s="133"/>
      <c r="K31" s="133"/>
      <c r="L31" s="133"/>
      <c r="M31" s="133"/>
      <c r="N31" s="133"/>
      <c r="O31" s="133"/>
      <c r="P31" s="133"/>
      <c r="Q31" s="133"/>
      <c r="R31" s="133"/>
      <c r="S31" s="133"/>
      <c r="T31" s="133"/>
    </row>
    <row r="32" spans="2:20" ht="8.1" customHeight="1" x14ac:dyDescent="0.25">
      <c r="B32" s="1"/>
      <c r="C32" s="53"/>
      <c r="D32" s="53"/>
      <c r="E32" s="53"/>
      <c r="F32" s="53"/>
      <c r="G32" s="53"/>
      <c r="H32" s="53"/>
      <c r="I32" s="53"/>
      <c r="J32" s="53"/>
      <c r="K32" s="53"/>
      <c r="L32" s="53"/>
      <c r="M32" s="53"/>
      <c r="N32" s="53"/>
      <c r="O32" s="53"/>
      <c r="P32" s="53"/>
      <c r="Q32" s="53"/>
      <c r="R32" s="53"/>
      <c r="S32" s="53"/>
      <c r="T32" s="53"/>
    </row>
    <row r="33" spans="2:20" ht="24" customHeight="1" x14ac:dyDescent="0.25">
      <c r="B33" s="1" t="s">
        <v>44</v>
      </c>
      <c r="C33" s="133" t="s">
        <v>45</v>
      </c>
      <c r="D33" s="133"/>
      <c r="E33" s="133"/>
      <c r="F33" s="133"/>
      <c r="G33" s="133"/>
      <c r="H33" s="133"/>
      <c r="I33" s="133"/>
      <c r="J33" s="133"/>
      <c r="K33" s="133"/>
      <c r="L33" s="133"/>
      <c r="M33" s="133"/>
      <c r="N33" s="133"/>
      <c r="O33" s="133"/>
      <c r="P33" s="133"/>
      <c r="Q33" s="133"/>
      <c r="R33" s="133"/>
      <c r="S33" s="133"/>
      <c r="T33" s="133"/>
    </row>
    <row r="34" spans="2:20" ht="8.1" customHeight="1" x14ac:dyDescent="0.25">
      <c r="B34" s="1"/>
      <c r="C34" s="53"/>
      <c r="D34" s="53"/>
      <c r="E34" s="53"/>
      <c r="F34" s="53"/>
      <c r="G34" s="53"/>
      <c r="H34" s="53"/>
      <c r="I34" s="53"/>
      <c r="J34" s="53"/>
      <c r="K34" s="53"/>
      <c r="L34" s="53"/>
      <c r="M34" s="53"/>
      <c r="N34" s="53"/>
      <c r="O34" s="53"/>
      <c r="P34" s="53"/>
      <c r="Q34" s="53"/>
      <c r="R34" s="53"/>
      <c r="S34" s="53"/>
      <c r="T34" s="53"/>
    </row>
    <row r="35" spans="2:20" ht="24" customHeight="1" x14ac:dyDescent="0.25">
      <c r="B35" s="1" t="s">
        <v>36</v>
      </c>
      <c r="C35" s="133" t="s">
        <v>46</v>
      </c>
      <c r="D35" s="133"/>
      <c r="E35" s="133"/>
      <c r="F35" s="133"/>
      <c r="G35" s="133"/>
      <c r="H35" s="133"/>
      <c r="I35" s="133"/>
      <c r="J35" s="133"/>
      <c r="K35" s="133"/>
      <c r="L35" s="133"/>
      <c r="M35" s="133"/>
      <c r="N35" s="133"/>
      <c r="O35" s="133"/>
      <c r="P35" s="133"/>
      <c r="Q35" s="133"/>
      <c r="R35" s="133"/>
      <c r="S35" s="133"/>
      <c r="T35" s="133"/>
    </row>
    <row r="36" spans="2:20" ht="8.1" customHeight="1" x14ac:dyDescent="0.25">
      <c r="B36" s="1"/>
      <c r="C36" s="53"/>
      <c r="D36" s="53"/>
      <c r="E36" s="53"/>
      <c r="F36" s="53"/>
      <c r="G36" s="53"/>
      <c r="H36" s="53"/>
      <c r="I36" s="53"/>
      <c r="J36" s="53"/>
      <c r="K36" s="53"/>
      <c r="L36" s="53"/>
      <c r="M36" s="53"/>
      <c r="N36" s="53"/>
      <c r="O36" s="53"/>
      <c r="P36" s="53"/>
      <c r="Q36" s="53"/>
      <c r="R36" s="53"/>
      <c r="S36" s="53"/>
      <c r="T36" s="53"/>
    </row>
    <row r="37" spans="2:20" ht="24" customHeight="1" x14ac:dyDescent="0.25">
      <c r="B37" s="1" t="s">
        <v>47</v>
      </c>
      <c r="C37" s="133" t="s">
        <v>50</v>
      </c>
      <c r="D37" s="133"/>
      <c r="E37" s="133"/>
      <c r="F37" s="133"/>
      <c r="G37" s="133"/>
      <c r="H37" s="133"/>
      <c r="I37" s="133"/>
      <c r="J37" s="133"/>
      <c r="K37" s="133"/>
      <c r="L37" s="133"/>
      <c r="M37" s="133"/>
      <c r="N37" s="133"/>
      <c r="O37" s="133"/>
      <c r="P37" s="133"/>
      <c r="Q37" s="133"/>
      <c r="R37" s="133"/>
      <c r="S37" s="133"/>
      <c r="T37" s="133"/>
    </row>
    <row r="38" spans="2:20" ht="8.1" customHeight="1" x14ac:dyDescent="0.25">
      <c r="B38" s="1"/>
      <c r="C38" s="53"/>
      <c r="D38" s="53"/>
      <c r="E38" s="53"/>
      <c r="F38" s="53"/>
      <c r="G38" s="53"/>
      <c r="H38" s="53"/>
      <c r="I38" s="53"/>
      <c r="J38" s="53"/>
      <c r="K38" s="53"/>
      <c r="L38" s="53"/>
      <c r="M38" s="53"/>
      <c r="N38" s="53"/>
      <c r="O38" s="53"/>
      <c r="P38" s="53"/>
      <c r="Q38" s="53"/>
      <c r="R38" s="53"/>
      <c r="S38" s="53"/>
      <c r="T38" s="53"/>
    </row>
    <row r="39" spans="2:20" ht="24" customHeight="1" x14ac:dyDescent="0.25">
      <c r="B39" s="1" t="s">
        <v>48</v>
      </c>
      <c r="C39" s="133" t="s">
        <v>51</v>
      </c>
      <c r="D39" s="133"/>
      <c r="E39" s="133"/>
      <c r="F39" s="133"/>
      <c r="G39" s="133"/>
      <c r="H39" s="133"/>
      <c r="I39" s="133"/>
      <c r="J39" s="133"/>
      <c r="K39" s="133"/>
      <c r="L39" s="133"/>
      <c r="M39" s="133"/>
      <c r="N39" s="133"/>
      <c r="O39" s="133"/>
      <c r="P39" s="133"/>
      <c r="Q39" s="133"/>
      <c r="R39" s="133"/>
      <c r="S39" s="133"/>
      <c r="T39" s="133"/>
    </row>
    <row r="40" spans="2:20" ht="8.1" customHeight="1" x14ac:dyDescent="0.25">
      <c r="B40" s="1"/>
      <c r="C40" s="53"/>
      <c r="D40" s="53"/>
      <c r="E40" s="53"/>
      <c r="F40" s="53"/>
      <c r="G40" s="53"/>
      <c r="H40" s="53"/>
      <c r="I40" s="53"/>
      <c r="J40" s="53"/>
      <c r="K40" s="53"/>
      <c r="L40" s="53"/>
      <c r="M40" s="53"/>
      <c r="N40" s="53"/>
      <c r="O40" s="53"/>
      <c r="P40" s="53"/>
      <c r="Q40" s="53"/>
      <c r="R40" s="53"/>
      <c r="S40" s="53"/>
      <c r="T40" s="53"/>
    </row>
    <row r="41" spans="2:20" ht="147" customHeight="1" x14ac:dyDescent="0.25">
      <c r="B41" s="54" t="s">
        <v>49</v>
      </c>
      <c r="C41" s="135" t="s">
        <v>52</v>
      </c>
      <c r="D41" s="135"/>
      <c r="E41" s="135"/>
      <c r="F41" s="135"/>
      <c r="G41" s="135"/>
      <c r="H41" s="135"/>
      <c r="I41" s="135"/>
      <c r="J41" s="135"/>
      <c r="K41" s="135"/>
      <c r="L41" s="135"/>
      <c r="M41" s="135"/>
      <c r="N41" s="135"/>
      <c r="O41" s="135"/>
      <c r="P41" s="135"/>
      <c r="Q41" s="135"/>
      <c r="R41" s="135"/>
      <c r="S41" s="135"/>
      <c r="T41" s="135"/>
    </row>
  </sheetData>
  <mergeCells count="14">
    <mergeCell ref="G7:L7"/>
    <mergeCell ref="N7:T7"/>
    <mergeCell ref="G13:L13"/>
    <mergeCell ref="N13:T13"/>
    <mergeCell ref="C35:T35"/>
    <mergeCell ref="C37:T37"/>
    <mergeCell ref="C39:T39"/>
    <mergeCell ref="C41:T41"/>
    <mergeCell ref="G19:L19"/>
    <mergeCell ref="N19:T19"/>
    <mergeCell ref="G25:L25"/>
    <mergeCell ref="N25:T25"/>
    <mergeCell ref="C31:T31"/>
    <mergeCell ref="C33:T33"/>
  </mergeCells>
  <pageMargins left="0.25" right="0.25" top="0.75" bottom="0.75" header="0.3" footer="0.3"/>
  <pageSetup scale="50" fitToHeight="0" orientation="landscape"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C1:D18"/>
  <sheetViews>
    <sheetView showGridLines="0" topLeftCell="B1" workbookViewId="0">
      <selection activeCell="C6" sqref="C6:D6"/>
    </sheetView>
  </sheetViews>
  <sheetFormatPr defaultColWidth="10.625" defaultRowHeight="24" customHeight="1" x14ac:dyDescent="0.25"/>
  <cols>
    <col min="1" max="1" width="0" style="98" hidden="1" customWidth="1"/>
    <col min="2" max="2" width="3" style="98" customWidth="1"/>
    <col min="3" max="3" width="24.875" style="98" customWidth="1"/>
    <col min="4" max="4" width="68" style="98" customWidth="1"/>
    <col min="5" max="5" width="2.375" style="98" customWidth="1"/>
    <col min="6" max="12" width="10.875" style="98" customWidth="1"/>
    <col min="13" max="13" width="3" style="98" customWidth="1"/>
    <col min="14" max="16384" width="10.625" style="98"/>
  </cols>
  <sheetData>
    <row r="1" spans="3:4" ht="18" customHeight="1" x14ac:dyDescent="0.25"/>
    <row r="2" spans="3:4" ht="27.95" customHeight="1" x14ac:dyDescent="0.25">
      <c r="D2" s="4" t="s">
        <v>86</v>
      </c>
    </row>
    <row r="3" spans="3:4" ht="18" customHeight="1" x14ac:dyDescent="0.25"/>
    <row r="4" spans="3:4" s="115" customFormat="1" ht="104.1" customHeight="1" x14ac:dyDescent="0.25">
      <c r="C4" s="143" t="s">
        <v>71</v>
      </c>
      <c r="D4" s="143"/>
    </row>
    <row r="5" spans="3:4" s="115" customFormat="1" ht="110.1" customHeight="1" x14ac:dyDescent="0.25">
      <c r="C5" s="143" t="s">
        <v>72</v>
      </c>
      <c r="D5" s="143"/>
    </row>
    <row r="6" spans="3:4" s="115" customFormat="1" ht="209.1" customHeight="1" x14ac:dyDescent="0.25">
      <c r="C6" s="143" t="s">
        <v>73</v>
      </c>
      <c r="D6" s="143"/>
    </row>
    <row r="7" spans="3:4" s="115" customFormat="1" ht="89.1" customHeight="1" x14ac:dyDescent="0.25">
      <c r="C7" s="143" t="s">
        <v>74</v>
      </c>
      <c r="D7" s="143"/>
    </row>
    <row r="8" spans="3:4" s="115" customFormat="1" ht="150" customHeight="1" x14ac:dyDescent="0.25">
      <c r="C8" s="143" t="s">
        <v>75</v>
      </c>
      <c r="D8" s="143"/>
    </row>
    <row r="9" spans="3:4" s="115" customFormat="1" ht="200.1" customHeight="1" x14ac:dyDescent="0.25">
      <c r="C9" s="143" t="s">
        <v>76</v>
      </c>
      <c r="D9" s="143"/>
    </row>
    <row r="10" spans="3:4" s="115" customFormat="1" ht="147.94999999999999" customHeight="1" x14ac:dyDescent="0.25">
      <c r="C10" s="143" t="s">
        <v>77</v>
      </c>
      <c r="D10" s="143"/>
    </row>
    <row r="11" spans="3:4" s="115" customFormat="1" ht="134.1" customHeight="1" x14ac:dyDescent="0.25">
      <c r="C11" s="143" t="s">
        <v>78</v>
      </c>
      <c r="D11" s="143"/>
    </row>
    <row r="12" spans="3:4" s="115" customFormat="1" ht="54" customHeight="1" x14ac:dyDescent="0.25">
      <c r="C12" s="143" t="s">
        <v>79</v>
      </c>
      <c r="D12" s="143"/>
    </row>
    <row r="13" spans="3:4" s="115" customFormat="1" ht="69.95" customHeight="1" x14ac:dyDescent="0.25">
      <c r="C13" s="143" t="s">
        <v>80</v>
      </c>
      <c r="D13" s="143"/>
    </row>
    <row r="14" spans="3:4" s="115" customFormat="1" ht="128.1" customHeight="1" x14ac:dyDescent="0.25">
      <c r="C14" s="143" t="s">
        <v>81</v>
      </c>
      <c r="D14" s="143"/>
    </row>
    <row r="15" spans="3:4" s="115" customFormat="1" ht="51.95" customHeight="1" x14ac:dyDescent="0.25">
      <c r="C15" s="143" t="s">
        <v>82</v>
      </c>
      <c r="D15" s="143"/>
    </row>
    <row r="16" spans="3:4" s="115" customFormat="1" ht="84" customHeight="1" x14ac:dyDescent="0.25">
      <c r="C16" s="143" t="s">
        <v>83</v>
      </c>
      <c r="D16" s="143"/>
    </row>
    <row r="17" spans="3:4" s="115" customFormat="1" ht="69.95" customHeight="1" x14ac:dyDescent="0.25">
      <c r="C17" s="143" t="s">
        <v>84</v>
      </c>
      <c r="D17" s="143"/>
    </row>
    <row r="18" spans="3:4" s="115" customFormat="1" ht="180" customHeight="1" x14ac:dyDescent="0.25">
      <c r="C18" s="143" t="s">
        <v>85</v>
      </c>
      <c r="D18" s="143"/>
    </row>
  </sheetData>
  <mergeCells count="15">
    <mergeCell ref="C7:D7"/>
    <mergeCell ref="C6:D6"/>
    <mergeCell ref="C4:D4"/>
    <mergeCell ref="C5:D5"/>
    <mergeCell ref="C18:D18"/>
    <mergeCell ref="C17:D17"/>
    <mergeCell ref="C16:D16"/>
    <mergeCell ref="C15:D15"/>
    <mergeCell ref="C14:D14"/>
    <mergeCell ref="C13:D13"/>
    <mergeCell ref="C12:D12"/>
    <mergeCell ref="C11:D11"/>
    <mergeCell ref="C10:D10"/>
    <mergeCell ref="C9:D9"/>
    <mergeCell ref="C8:D8"/>
  </mergeCells>
  <pageMargins left="0.25" right="0.25" top="0.75" bottom="0.75" header="0.3" footer="0.3"/>
  <pageSetup scale="97" fitToHeight="0"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T25"/>
  <sheetViews>
    <sheetView showGridLines="0" topLeftCell="B7" workbookViewId="0">
      <selection activeCell="D19" sqref="D19"/>
    </sheetView>
  </sheetViews>
  <sheetFormatPr defaultColWidth="10.625" defaultRowHeight="24" customHeight="1" x14ac:dyDescent="0.25"/>
  <cols>
    <col min="1" max="1" width="4" style="98" hidden="1" customWidth="1"/>
    <col min="2" max="2" width="3" style="98" customWidth="1"/>
    <col min="3" max="3" width="11.375" style="98" customWidth="1"/>
    <col min="4" max="4" width="9" style="98" customWidth="1"/>
    <col min="5" max="5" width="7.875" style="98" customWidth="1"/>
    <col min="6" max="6" width="11.375" style="98" customWidth="1"/>
    <col min="7" max="7" width="12.5" style="98" customWidth="1"/>
    <col min="8" max="12" width="11.375" style="98" customWidth="1"/>
    <col min="13" max="13" width="12.5" style="98" customWidth="1"/>
    <col min="14" max="19" width="11.375" style="98" customWidth="1"/>
    <col min="20" max="20" width="12.5" style="98" customWidth="1"/>
    <col min="21" max="21" width="3" style="98" customWidth="1"/>
    <col min="22" max="16384" width="10.625" style="98"/>
  </cols>
  <sheetData>
    <row r="1" spans="1:20" ht="18" customHeight="1" x14ac:dyDescent="0.25"/>
    <row r="2" spans="1:20" ht="27.95" customHeight="1" x14ac:dyDescent="0.25">
      <c r="E2" s="4"/>
      <c r="F2" s="4" t="s">
        <v>88</v>
      </c>
      <c r="T2" s="5" t="s">
        <v>87</v>
      </c>
    </row>
    <row r="3" spans="1:20" ht="18" customHeight="1" x14ac:dyDescent="0.25"/>
    <row r="4" spans="1:20" s="1" customFormat="1" ht="18" customHeight="1" x14ac:dyDescent="0.25">
      <c r="C4" s="1" t="s">
        <v>1</v>
      </c>
      <c r="E4" s="1" t="s">
        <v>2</v>
      </c>
      <c r="H4" s="1" t="s">
        <v>5</v>
      </c>
      <c r="J4" s="1" t="s">
        <v>6</v>
      </c>
      <c r="L4" s="1" t="s">
        <v>7</v>
      </c>
      <c r="N4" s="1" t="s">
        <v>70</v>
      </c>
      <c r="O4" s="1" t="s">
        <v>14</v>
      </c>
      <c r="Q4" s="1" t="s">
        <v>16</v>
      </c>
      <c r="T4" s="1" t="s">
        <v>18</v>
      </c>
    </row>
    <row r="5" spans="1:20" s="2" customFormat="1" ht="18" customHeight="1" x14ac:dyDescent="0.25">
      <c r="C5" s="133"/>
      <c r="D5" s="133"/>
      <c r="E5" s="133"/>
      <c r="F5" s="133"/>
      <c r="G5" s="133"/>
      <c r="H5" s="133"/>
      <c r="I5" s="133"/>
      <c r="J5" s="133"/>
      <c r="K5" s="133"/>
      <c r="L5" s="133"/>
      <c r="M5" s="133"/>
      <c r="N5" s="75"/>
      <c r="O5" s="133"/>
      <c r="P5" s="133"/>
      <c r="Q5" s="133"/>
      <c r="R5" s="133"/>
      <c r="S5" s="133"/>
    </row>
    <row r="6" spans="1:20" ht="18" customHeight="1" x14ac:dyDescent="0.25">
      <c r="H6" s="29"/>
      <c r="I6" s="29"/>
      <c r="J6" s="29"/>
      <c r="K6" s="29"/>
      <c r="L6" s="29"/>
      <c r="M6" s="29"/>
      <c r="N6" s="29"/>
      <c r="O6" s="29"/>
      <c r="P6" s="29"/>
      <c r="Q6" s="29"/>
      <c r="R6" s="29"/>
      <c r="S6" s="29"/>
      <c r="T6" s="29"/>
    </row>
    <row r="7" spans="1:20" ht="24" customHeight="1" x14ac:dyDescent="0.25">
      <c r="C7" s="52"/>
      <c r="D7" s="52"/>
      <c r="E7" s="6"/>
      <c r="F7" s="6"/>
      <c r="G7" s="20"/>
      <c r="H7" s="136" t="s">
        <v>28</v>
      </c>
      <c r="I7" s="137"/>
      <c r="J7" s="137"/>
      <c r="K7" s="137"/>
      <c r="L7" s="137"/>
      <c r="M7" s="138"/>
      <c r="N7" s="140"/>
      <c r="O7" s="140"/>
      <c r="P7" s="140"/>
      <c r="Q7" s="140"/>
      <c r="R7" s="140"/>
      <c r="S7" s="140"/>
      <c r="T7" s="141"/>
    </row>
    <row r="8" spans="1:20" ht="24" customHeight="1" x14ac:dyDescent="0.25">
      <c r="A8" s="98" t="s">
        <v>69</v>
      </c>
      <c r="B8" s="24"/>
      <c r="C8" s="38" t="s">
        <v>36</v>
      </c>
      <c r="D8" s="39" t="s">
        <v>67</v>
      </c>
      <c r="E8" s="39" t="s">
        <v>19</v>
      </c>
      <c r="F8" s="39" t="s">
        <v>20</v>
      </c>
      <c r="G8" s="40" t="s">
        <v>21</v>
      </c>
      <c r="H8" s="28" t="s">
        <v>22</v>
      </c>
      <c r="I8" s="23" t="s">
        <v>23</v>
      </c>
      <c r="J8" s="23" t="s">
        <v>24</v>
      </c>
      <c r="K8" s="23" t="s">
        <v>25</v>
      </c>
      <c r="L8" s="23" t="s">
        <v>26</v>
      </c>
      <c r="M8" s="43" t="s">
        <v>27</v>
      </c>
      <c r="N8" s="28" t="s">
        <v>29</v>
      </c>
      <c r="O8" s="23" t="s">
        <v>30</v>
      </c>
      <c r="P8" s="23" t="s">
        <v>31</v>
      </c>
      <c r="Q8" s="23" t="s">
        <v>24</v>
      </c>
      <c r="R8" s="23" t="s">
        <v>25</v>
      </c>
      <c r="S8" s="23" t="s">
        <v>26</v>
      </c>
      <c r="T8" s="43" t="s">
        <v>27</v>
      </c>
    </row>
    <row r="9" spans="1:20" ht="24" customHeight="1" x14ac:dyDescent="0.25">
      <c r="A9" s="98" t="str">
        <f>IF(OR($A8="Start",$A8="Even"),"Odd","Even")</f>
        <v>Odd</v>
      </c>
      <c r="B9" s="24"/>
      <c r="C9" s="7"/>
      <c r="D9" s="7"/>
      <c r="E9" s="118"/>
      <c r="F9" s="119"/>
      <c r="G9" s="120"/>
      <c r="H9" s="121"/>
      <c r="I9" s="122"/>
      <c r="J9" s="118"/>
      <c r="K9" s="118"/>
      <c r="L9" s="123"/>
      <c r="M9" s="120"/>
      <c r="N9" s="126"/>
      <c r="O9" s="121"/>
      <c r="P9" s="122"/>
      <c r="Q9" s="118"/>
      <c r="R9" s="118"/>
      <c r="S9" s="123"/>
      <c r="T9" s="120"/>
    </row>
    <row r="10" spans="1:20" ht="24" customHeight="1" x14ac:dyDescent="0.25">
      <c r="B10" s="24"/>
      <c r="C10" s="38"/>
      <c r="D10" s="39" t="s">
        <v>68</v>
      </c>
      <c r="E10" s="50"/>
      <c r="F10" s="41" t="s">
        <v>35</v>
      </c>
      <c r="G10" s="42"/>
      <c r="H10" s="51" t="s">
        <v>35</v>
      </c>
      <c r="I10" s="79"/>
      <c r="J10" s="50" t="s">
        <v>35</v>
      </c>
      <c r="K10" s="50"/>
      <c r="L10" s="46"/>
      <c r="M10" s="42"/>
      <c r="N10" s="44" t="s">
        <v>35</v>
      </c>
      <c r="O10" s="49" t="s">
        <v>35</v>
      </c>
      <c r="P10" s="79"/>
      <c r="Q10" s="50" t="s">
        <v>35</v>
      </c>
      <c r="R10" s="50"/>
      <c r="S10" s="46"/>
      <c r="T10" s="42"/>
    </row>
    <row r="12" spans="1:20" ht="24" customHeight="1" x14ac:dyDescent="0.25">
      <c r="C12" s="52" t="s">
        <v>41</v>
      </c>
      <c r="D12" s="52"/>
      <c r="E12" s="6"/>
      <c r="F12" s="6"/>
      <c r="G12" s="20"/>
      <c r="H12" s="136" t="s">
        <v>28</v>
      </c>
      <c r="I12" s="137"/>
      <c r="J12" s="137"/>
      <c r="K12" s="137"/>
      <c r="L12" s="137"/>
      <c r="M12" s="138"/>
      <c r="N12" s="136"/>
      <c r="O12" s="137"/>
      <c r="P12" s="137"/>
      <c r="Q12" s="137"/>
      <c r="R12" s="137"/>
      <c r="S12" s="137"/>
      <c r="T12" s="138"/>
    </row>
    <row r="13" spans="1:20" ht="24" customHeight="1" x14ac:dyDescent="0.25">
      <c r="A13" s="98" t="s">
        <v>69</v>
      </c>
      <c r="C13" s="38" t="s">
        <v>36</v>
      </c>
      <c r="D13" s="39"/>
      <c r="E13" s="39" t="s">
        <v>19</v>
      </c>
      <c r="F13" s="39" t="s">
        <v>20</v>
      </c>
      <c r="G13" s="40" t="s">
        <v>21</v>
      </c>
      <c r="H13" s="28" t="s">
        <v>22</v>
      </c>
      <c r="I13" s="23" t="s">
        <v>23</v>
      </c>
      <c r="J13" s="23" t="s">
        <v>24</v>
      </c>
      <c r="K13" s="23" t="s">
        <v>25</v>
      </c>
      <c r="L13" s="23" t="s">
        <v>26</v>
      </c>
      <c r="M13" s="43" t="s">
        <v>27</v>
      </c>
      <c r="N13" s="28" t="s">
        <v>29</v>
      </c>
      <c r="O13" s="23" t="s">
        <v>30</v>
      </c>
      <c r="P13" s="23" t="s">
        <v>31</v>
      </c>
      <c r="Q13" s="23" t="s">
        <v>24</v>
      </c>
      <c r="R13" s="23" t="s">
        <v>25</v>
      </c>
      <c r="S13" s="23" t="s">
        <v>26</v>
      </c>
      <c r="T13" s="43" t="s">
        <v>27</v>
      </c>
    </row>
    <row r="14" spans="1:20" ht="24" customHeight="1" x14ac:dyDescent="0.25">
      <c r="A14" s="98" t="str">
        <f>IF(OR($A13="Start",$A13="Even"),"Odd","Even")</f>
        <v>Odd</v>
      </c>
      <c r="C14" s="124"/>
      <c r="D14" s="125"/>
      <c r="E14" s="118"/>
      <c r="F14" s="119"/>
      <c r="G14" s="120"/>
      <c r="H14" s="121"/>
      <c r="I14" s="122"/>
      <c r="J14" s="118"/>
      <c r="K14" s="118"/>
      <c r="L14" s="123"/>
      <c r="M14" s="120"/>
      <c r="N14" s="126"/>
      <c r="O14" s="121"/>
      <c r="P14" s="122"/>
      <c r="Q14" s="118"/>
      <c r="R14" s="118"/>
      <c r="S14" s="123"/>
      <c r="T14" s="120"/>
    </row>
    <row r="15" spans="1:20" ht="24" customHeight="1" x14ac:dyDescent="0.25">
      <c r="C15" s="38"/>
      <c r="D15" s="39" t="s">
        <v>68</v>
      </c>
      <c r="E15" s="50"/>
      <c r="F15" s="41" t="s">
        <v>35</v>
      </c>
      <c r="G15" s="42"/>
      <c r="H15" s="51" t="s">
        <v>35</v>
      </c>
      <c r="I15" s="79"/>
      <c r="J15" s="50" t="s">
        <v>35</v>
      </c>
      <c r="K15" s="50"/>
      <c r="L15" s="46"/>
      <c r="M15" s="42"/>
      <c r="N15" s="44" t="s">
        <v>35</v>
      </c>
      <c r="O15" s="49" t="s">
        <v>35</v>
      </c>
      <c r="P15" s="79"/>
      <c r="Q15" s="50" t="s">
        <v>35</v>
      </c>
      <c r="R15" s="50"/>
      <c r="S15" s="46"/>
      <c r="T15" s="42"/>
    </row>
    <row r="17" spans="3:20" ht="48" customHeight="1" x14ac:dyDescent="0.25">
      <c r="C17" s="54" t="s">
        <v>42</v>
      </c>
      <c r="D17" s="54"/>
      <c r="E17" s="116"/>
      <c r="F17" s="144"/>
      <c r="G17" s="144"/>
      <c r="H17" s="144"/>
      <c r="I17" s="144"/>
      <c r="J17" s="144"/>
      <c r="K17" s="144"/>
      <c r="L17" s="144"/>
      <c r="M17" s="144"/>
      <c r="N17" s="144"/>
      <c r="O17" s="144"/>
      <c r="P17" s="144"/>
      <c r="Q17" s="144"/>
      <c r="R17" s="144"/>
      <c r="S17" s="144"/>
      <c r="T17" s="144"/>
    </row>
    <row r="18" spans="3:20" ht="8.1" customHeight="1" x14ac:dyDescent="0.25">
      <c r="C18" s="1"/>
      <c r="D18" s="1"/>
      <c r="F18" s="75"/>
      <c r="G18" s="75"/>
      <c r="H18" s="75"/>
      <c r="I18" s="75"/>
      <c r="J18" s="75"/>
      <c r="K18" s="75"/>
      <c r="L18" s="75"/>
      <c r="M18" s="75"/>
      <c r="N18" s="75"/>
      <c r="O18" s="75"/>
      <c r="P18" s="75"/>
      <c r="Q18" s="75"/>
      <c r="R18" s="75"/>
      <c r="S18" s="75"/>
      <c r="T18" s="75"/>
    </row>
    <row r="19" spans="3:20" s="116" customFormat="1" ht="48" customHeight="1" x14ac:dyDescent="0.25">
      <c r="C19" s="54" t="s">
        <v>36</v>
      </c>
      <c r="D19" s="54"/>
      <c r="F19" s="144"/>
      <c r="G19" s="144"/>
      <c r="H19" s="144"/>
      <c r="I19" s="144"/>
      <c r="J19" s="144"/>
      <c r="K19" s="144"/>
      <c r="L19" s="144"/>
      <c r="M19" s="144"/>
      <c r="N19" s="144"/>
      <c r="O19" s="144"/>
      <c r="P19" s="144"/>
      <c r="Q19" s="144"/>
      <c r="R19" s="144"/>
      <c r="S19" s="144"/>
      <c r="T19" s="144"/>
    </row>
    <row r="20" spans="3:20" ht="8.1" customHeight="1" x14ac:dyDescent="0.25">
      <c r="C20" s="1"/>
      <c r="D20" s="1"/>
      <c r="F20" s="117"/>
      <c r="G20" s="117"/>
      <c r="H20" s="117"/>
      <c r="I20" s="117"/>
      <c r="J20" s="117"/>
      <c r="K20" s="117"/>
      <c r="L20" s="117"/>
      <c r="M20" s="117"/>
      <c r="N20" s="117"/>
      <c r="O20" s="117"/>
      <c r="P20" s="117"/>
      <c r="Q20" s="117"/>
      <c r="R20" s="117"/>
      <c r="S20" s="117"/>
      <c r="T20" s="117"/>
    </row>
    <row r="21" spans="3:20" ht="48" customHeight="1" x14ac:dyDescent="0.25">
      <c r="C21" s="54" t="s">
        <v>47</v>
      </c>
      <c r="D21" s="54"/>
      <c r="E21" s="116"/>
      <c r="F21" s="144"/>
      <c r="G21" s="144"/>
      <c r="H21" s="144"/>
      <c r="I21" s="144"/>
      <c r="J21" s="144"/>
      <c r="K21" s="144"/>
      <c r="L21" s="144"/>
      <c r="M21" s="144"/>
      <c r="N21" s="144"/>
      <c r="O21" s="144"/>
      <c r="P21" s="144"/>
      <c r="Q21" s="144"/>
      <c r="R21" s="144"/>
      <c r="S21" s="144"/>
      <c r="T21" s="144"/>
    </row>
    <row r="22" spans="3:20" ht="8.1" customHeight="1" x14ac:dyDescent="0.25">
      <c r="C22" s="1"/>
      <c r="D22" s="1"/>
      <c r="F22" s="117"/>
      <c r="G22" s="117"/>
      <c r="H22" s="117"/>
      <c r="I22" s="117"/>
      <c r="J22" s="117"/>
      <c r="K22" s="117"/>
      <c r="L22" s="117"/>
      <c r="M22" s="117"/>
      <c r="N22" s="117"/>
      <c r="O22" s="117"/>
      <c r="P22" s="117"/>
      <c r="Q22" s="117"/>
      <c r="R22" s="117"/>
      <c r="S22" s="117"/>
      <c r="T22" s="117"/>
    </row>
    <row r="23" spans="3:20" s="116" customFormat="1" ht="48.95" customHeight="1" x14ac:dyDescent="0.25">
      <c r="C23" s="54" t="s">
        <v>48</v>
      </c>
      <c r="D23" s="54"/>
      <c r="F23" s="144"/>
      <c r="G23" s="144"/>
      <c r="H23" s="144"/>
      <c r="I23" s="144"/>
      <c r="J23" s="144"/>
      <c r="K23" s="144"/>
      <c r="L23" s="144"/>
      <c r="M23" s="144"/>
      <c r="N23" s="144"/>
      <c r="O23" s="144"/>
      <c r="P23" s="144"/>
      <c r="Q23" s="144"/>
      <c r="R23" s="144"/>
      <c r="S23" s="144"/>
      <c r="T23" s="144"/>
    </row>
    <row r="24" spans="3:20" ht="8.1" customHeight="1" x14ac:dyDescent="0.25">
      <c r="C24" s="1"/>
      <c r="D24" s="1"/>
      <c r="F24" s="117"/>
      <c r="G24" s="117"/>
      <c r="H24" s="117"/>
      <c r="I24" s="117"/>
      <c r="J24" s="117"/>
      <c r="K24" s="117"/>
      <c r="L24" s="117"/>
      <c r="M24" s="117"/>
      <c r="N24" s="117"/>
      <c r="O24" s="117"/>
      <c r="P24" s="117"/>
      <c r="Q24" s="117"/>
      <c r="R24" s="117"/>
      <c r="S24" s="117"/>
      <c r="T24" s="117"/>
    </row>
    <row r="25" spans="3:20" ht="147" customHeight="1" x14ac:dyDescent="0.25">
      <c r="C25" s="54" t="s">
        <v>49</v>
      </c>
      <c r="D25" s="54"/>
      <c r="F25" s="135"/>
      <c r="G25" s="135"/>
      <c r="H25" s="135"/>
      <c r="I25" s="135"/>
      <c r="J25" s="135"/>
      <c r="K25" s="135"/>
      <c r="L25" s="135"/>
      <c r="M25" s="135"/>
      <c r="N25" s="135"/>
      <c r="O25" s="135"/>
      <c r="P25" s="135"/>
      <c r="Q25" s="135"/>
      <c r="R25" s="135"/>
      <c r="S25" s="135"/>
      <c r="T25" s="135"/>
    </row>
  </sheetData>
  <mergeCells count="16">
    <mergeCell ref="F21:T21"/>
    <mergeCell ref="F23:T23"/>
    <mergeCell ref="F25:T25"/>
    <mergeCell ref="O5:P5"/>
    <mergeCell ref="Q5:S5"/>
    <mergeCell ref="E5:G5"/>
    <mergeCell ref="H7:M7"/>
    <mergeCell ref="N7:T7"/>
    <mergeCell ref="H12:M12"/>
    <mergeCell ref="N12:T12"/>
    <mergeCell ref="F17:T17"/>
    <mergeCell ref="C5:D5"/>
    <mergeCell ref="H5:I5"/>
    <mergeCell ref="J5:K5"/>
    <mergeCell ref="L5:M5"/>
    <mergeCell ref="F19:T19"/>
  </mergeCells>
  <conditionalFormatting sqref="C1:T3 C5 C4:N4 P4 R4:T4 T5 C6:T1048576">
    <cfRule type="expression" dxfId="9" priority="15">
      <formula>$A1="Even"</formula>
    </cfRule>
  </conditionalFormatting>
  <conditionalFormatting sqref="Q4">
    <cfRule type="expression" dxfId="8" priority="3">
      <formula>$A4="Even"</formula>
    </cfRule>
  </conditionalFormatting>
  <conditionalFormatting sqref="E5">
    <cfRule type="expression" dxfId="7" priority="11">
      <formula>$A5="Even"</formula>
    </cfRule>
  </conditionalFormatting>
  <conditionalFormatting sqref="H5">
    <cfRule type="expression" dxfId="6" priority="10">
      <formula>$A5="Even"</formula>
    </cfRule>
  </conditionalFormatting>
  <conditionalFormatting sqref="J5">
    <cfRule type="expression" dxfId="5" priority="9">
      <formula>$A5="Even"</formula>
    </cfRule>
  </conditionalFormatting>
  <conditionalFormatting sqref="L5">
    <cfRule type="expression" dxfId="4" priority="8">
      <formula>$A5="Even"</formula>
    </cfRule>
  </conditionalFormatting>
  <conditionalFormatting sqref="N5">
    <cfRule type="expression" dxfId="3" priority="7">
      <formula>$A5="Even"</formula>
    </cfRule>
  </conditionalFormatting>
  <conditionalFormatting sqref="O4">
    <cfRule type="expression" dxfId="2" priority="5">
      <formula>$A4="Even"</formula>
    </cfRule>
  </conditionalFormatting>
  <conditionalFormatting sqref="O5">
    <cfRule type="expression" dxfId="1" priority="2">
      <formula>$A5="Even"</formula>
    </cfRule>
  </conditionalFormatting>
  <conditionalFormatting sqref="Q5">
    <cfRule type="expression" dxfId="0" priority="1">
      <formula>$A5="Even"</formula>
    </cfRule>
  </conditionalFormatting>
  <pageMargins left="0.25" right="0.25" top="0.75" bottom="0.75" header="0.3" footer="0.3"/>
  <pageSetup scale="61" fitToHeight="0" orientation="landscape"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Contract</vt:lpstr>
      <vt:lpstr>Flow Chart</vt:lpstr>
      <vt:lpstr>Proposal (By Quarter) Old</vt:lpstr>
      <vt:lpstr>Proposal (By Plan)</vt:lpstr>
      <vt:lpstr>Terms &amp; Conditions</vt:lpstr>
      <vt:lpstr>Proposal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2019-11-12T23:46:08Z</cp:lastPrinted>
  <dcterms:created xsi:type="dcterms:W3CDTF">2019-11-11T21:56:20Z</dcterms:created>
  <dcterms:modified xsi:type="dcterms:W3CDTF">2020-01-28T20:00:10Z</dcterms:modified>
</cp:coreProperties>
</file>