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paol\Downloads\"/>
    </mc:Choice>
  </mc:AlternateContent>
  <xr:revisionPtr revIDLastSave="0" documentId="13_ncr:1_{D1C1CDB2-8DC5-4998-98D6-6C0657DD8019}" xr6:coauthVersionLast="47" xr6:coauthVersionMax="47" xr10:uidLastSave="{00000000-0000-0000-0000-000000000000}"/>
  <bookViews>
    <workbookView xWindow="-108" yWindow="-108" windowWidth="23256" windowHeight="13896" tabRatio="705" activeTab="3" xr2:uid="{00000000-000D-0000-FFFF-FFFF00000000}"/>
  </bookViews>
  <sheets>
    <sheet name="Plano de Contas" sheetId="36" r:id="rId1"/>
    <sheet name="Lançamentos" sheetId="45" r:id="rId2"/>
    <sheet name="Contas a Pagar e Receber" sheetId="41" r:id="rId3"/>
    <sheet name="DRE" sheetId="43" r:id="rId4"/>
  </sheets>
  <definedNames>
    <definedName name="ANO">'Plano de Contas'!$A$2:$A$25</definedName>
    <definedName name="CÓDIGO">FONTE_CÓDIGOS[CÓDIGO]</definedName>
    <definedName name="CONTAS">'Plano de Contas'!$D$2:$D$4</definedName>
    <definedName name="ENTRADA">'Plano de Contas'!$G$2:$G$12</definedName>
    <definedName name="MÊS">'Plano de Contas'!$B$2:$B$25</definedName>
    <definedName name="NATUREZA">'Plano de Contas'!$E$2:$E$3</definedName>
    <definedName name="RESPONSÁVEL">'Plano de Contas'!$C$2:$C$8</definedName>
    <definedName name="SAÍDA">'Plano de Contas'!$I$2:$I$28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12" i="45" l="1"/>
  <c r="I2012" i="45"/>
  <c r="H2012" i="45"/>
  <c r="D2012" i="45" a="1"/>
  <c r="D2012" i="45" s="1"/>
  <c r="J2013" i="45"/>
  <c r="I2013" i="45"/>
  <c r="H2013" i="45"/>
  <c r="D2013" i="45" a="1"/>
  <c r="D2013" i="45" s="1"/>
  <c r="J2011" i="45"/>
  <c r="I2011" i="45"/>
  <c r="H2011" i="45"/>
  <c r="D2011" i="45" a="1"/>
  <c r="D2011" i="45" s="1"/>
  <c r="J2009" i="45"/>
  <c r="I2009" i="45"/>
  <c r="H2009" i="45"/>
  <c r="D2009" i="45" a="1"/>
  <c r="D2009" i="45" s="1"/>
  <c r="G4" i="41"/>
  <c r="J2007" i="45"/>
  <c r="I2007" i="45"/>
  <c r="H2007" i="45"/>
  <c r="D2007" i="45" a="1"/>
  <c r="D2007" i="45" s="1"/>
  <c r="J2003" i="45"/>
  <c r="I2003" i="45"/>
  <c r="H2003" i="45"/>
  <c r="D2003" i="45" a="1"/>
  <c r="D2003" i="45" s="1"/>
  <c r="J2002" i="45"/>
  <c r="I2002" i="45"/>
  <c r="H2002" i="45"/>
  <c r="D2002" i="45" a="1"/>
  <c r="D2002" i="45" s="1"/>
  <c r="J1999" i="45"/>
  <c r="I1999" i="45"/>
  <c r="H1999" i="45"/>
  <c r="D1999" i="45" a="1"/>
  <c r="D1999" i="45" s="1"/>
  <c r="J1995" i="45"/>
  <c r="I1995" i="45"/>
  <c r="H1995" i="45"/>
  <c r="D1995" i="45" a="1"/>
  <c r="D1995" i="45" s="1"/>
  <c r="J1989" i="45"/>
  <c r="I1989" i="45"/>
  <c r="H1989" i="45"/>
  <c r="D1989" i="45" a="1"/>
  <c r="D1989" i="45" s="1"/>
  <c r="J1997" i="45"/>
  <c r="I1997" i="45"/>
  <c r="H1997" i="45"/>
  <c r="D1997" i="45" a="1"/>
  <c r="D1997" i="45" s="1"/>
  <c r="J1987" i="45"/>
  <c r="I1987" i="45"/>
  <c r="H1987" i="45"/>
  <c r="D1987" i="45" a="1"/>
  <c r="D1987" i="45" s="1"/>
  <c r="J1985" i="45"/>
  <c r="I1985" i="45"/>
  <c r="H1985" i="45"/>
  <c r="D1985" i="45" a="1"/>
  <c r="D1985" i="45" s="1"/>
  <c r="J1986" i="45"/>
  <c r="I1986" i="45"/>
  <c r="H1986" i="45"/>
  <c r="D1986" i="45" a="1"/>
  <c r="D1986" i="45" s="1"/>
  <c r="J1984" i="45"/>
  <c r="I1984" i="45"/>
  <c r="H1984" i="45"/>
  <c r="D1984" i="45" a="1"/>
  <c r="D1984" i="45" s="1"/>
  <c r="J1983" i="45"/>
  <c r="I1983" i="45"/>
  <c r="H1983" i="45"/>
  <c r="D1983" i="45" a="1"/>
  <c r="D1983" i="45" s="1"/>
  <c r="J1982" i="45"/>
  <c r="I1982" i="45"/>
  <c r="H1982" i="45"/>
  <c r="D1982" i="45" a="1"/>
  <c r="D1982" i="45" s="1"/>
  <c r="J1991" i="45"/>
  <c r="I1991" i="45"/>
  <c r="H1991" i="45"/>
  <c r="D1991" i="45" a="1"/>
  <c r="D1991" i="45" s="1"/>
  <c r="J1990" i="45"/>
  <c r="I1990" i="45"/>
  <c r="H1990" i="45"/>
  <c r="D1990" i="45" a="1"/>
  <c r="D1990" i="45" s="1"/>
  <c r="J1988" i="45"/>
  <c r="I1988" i="45"/>
  <c r="H1988" i="45"/>
  <c r="D1988" i="45" a="1"/>
  <c r="D1988" i="45" s="1"/>
  <c r="J1972" i="45"/>
  <c r="I1972" i="45"/>
  <c r="H1972" i="45"/>
  <c r="D1972" i="45" a="1"/>
  <c r="D1972" i="45" s="1"/>
  <c r="J1969" i="45"/>
  <c r="I1969" i="45"/>
  <c r="H1969" i="45"/>
  <c r="D1969" i="45" a="1"/>
  <c r="D1969" i="45" s="1"/>
  <c r="D1971" i="45" a="1"/>
  <c r="D1971" i="45" s="1"/>
  <c r="D1996" i="45" a="1"/>
  <c r="D1996" i="45" s="1"/>
  <c r="D1998" i="45" a="1"/>
  <c r="D1998" i="45" s="1"/>
  <c r="D1992" i="45" a="1"/>
  <c r="D1992" i="45"/>
  <c r="D1993" i="45" a="1"/>
  <c r="D1993" i="45"/>
  <c r="D1994" i="45" a="1"/>
  <c r="D1994" i="45" s="1"/>
  <c r="D2000" i="45" a="1"/>
  <c r="D2000" i="45" s="1"/>
  <c r="D2001" i="45" a="1"/>
  <c r="D2001" i="45" s="1"/>
  <c r="D2004" i="45" a="1"/>
  <c r="D2004" i="45" s="1"/>
  <c r="D2005" i="45" a="1"/>
  <c r="D2005" i="45" s="1"/>
  <c r="D2006" i="45" a="1"/>
  <c r="D2006" i="45"/>
  <c r="D2010" i="45" a="1"/>
  <c r="D2010" i="45"/>
  <c r="D2053" i="45" a="1"/>
  <c r="D2053" i="45" s="1"/>
  <c r="D2054" i="45" a="1"/>
  <c r="D2054" i="45" s="1"/>
  <c r="D2055" i="45" a="1"/>
  <c r="D2055" i="45"/>
  <c r="D2056" i="45" a="1"/>
  <c r="D2056" i="45" s="1"/>
  <c r="D2057" i="45" a="1"/>
  <c r="D2057" i="45" s="1"/>
  <c r="D2058" i="45" a="1"/>
  <c r="D2058" i="45"/>
  <c r="D2059" i="45" a="1"/>
  <c r="D2059" i="45" s="1"/>
  <c r="D2060" i="45" a="1"/>
  <c r="D2060" i="45"/>
  <c r="D2061" i="45" a="1"/>
  <c r="D2061" i="45" s="1"/>
  <c r="D2062" i="45" a="1"/>
  <c r="D2062" i="45" s="1"/>
  <c r="D2063" i="45" a="1"/>
  <c r="D2063" i="45" s="1"/>
  <c r="D2064" i="45" a="1"/>
  <c r="D2064" i="45"/>
  <c r="D2065" i="45" a="1"/>
  <c r="D2065" i="45" s="1"/>
  <c r="D2066" i="45" a="1"/>
  <c r="D2066" i="45" s="1"/>
  <c r="D2067" i="45" a="1"/>
  <c r="D2067" i="45" s="1"/>
  <c r="D2068" i="45" a="1"/>
  <c r="D2068" i="45"/>
  <c r="D2069" i="45" a="1"/>
  <c r="D2069" i="45"/>
  <c r="D2070" i="45" a="1"/>
  <c r="D2070" i="45" s="1"/>
  <c r="D2071" i="45" a="1"/>
  <c r="D2071" i="45"/>
  <c r="D2072" i="45" a="1"/>
  <c r="D2072" i="45"/>
  <c r="D2073" i="45" a="1"/>
  <c r="D2073" i="45" s="1"/>
  <c r="D2074" i="45" a="1"/>
  <c r="D2074" i="45"/>
  <c r="D2075" i="45" a="1"/>
  <c r="D2075" i="45"/>
  <c r="D2076" i="45" a="1"/>
  <c r="D2076" i="45" s="1"/>
  <c r="D2077" i="45" a="1"/>
  <c r="D2077" i="45"/>
  <c r="D2078" i="45" a="1"/>
  <c r="D2078" i="45" s="1"/>
  <c r="D2079" i="45" a="1"/>
  <c r="D2079" i="45"/>
  <c r="D2080" i="45" a="1"/>
  <c r="D2080" i="45"/>
  <c r="D2081" i="45" a="1"/>
  <c r="D2081" i="45" s="1"/>
  <c r="D2082" i="45" a="1"/>
  <c r="D2082" i="45" s="1"/>
  <c r="D2083" i="45" a="1"/>
  <c r="D2083" i="45" s="1"/>
  <c r="D2084" i="45" a="1"/>
  <c r="D2084" i="45"/>
  <c r="D2085" i="45" a="1"/>
  <c r="D2085" i="45" s="1"/>
  <c r="D2086" i="45" a="1"/>
  <c r="D2086" i="45" s="1"/>
  <c r="D2087" i="45" a="1"/>
  <c r="D2087" i="45"/>
  <c r="D2088" i="45" a="1"/>
  <c r="D2088" i="45"/>
  <c r="D2089" i="45" a="1"/>
  <c r="D2089" i="45" s="1"/>
  <c r="D2090" i="45" a="1"/>
  <c r="D2090" i="45" s="1"/>
  <c r="D2091" i="45" a="1"/>
  <c r="D2091" i="45"/>
  <c r="D2092" i="45" a="1"/>
  <c r="D2092" i="45" s="1"/>
  <c r="D2093" i="45" a="1"/>
  <c r="D2093" i="45"/>
  <c r="D2094" i="45" a="1"/>
  <c r="D2094" i="45" s="1"/>
  <c r="D2095" i="45" a="1"/>
  <c r="D2095" i="45" s="1"/>
  <c r="D2096" i="45" a="1"/>
  <c r="D2096" i="45" s="1"/>
  <c r="D2097" i="45" a="1"/>
  <c r="D2097" i="45"/>
  <c r="D2098" i="45" a="1"/>
  <c r="D2098" i="45"/>
  <c r="D2099" i="45" a="1"/>
  <c r="D2099" i="45" s="1"/>
  <c r="D2100" i="45" a="1"/>
  <c r="D2100" i="45"/>
  <c r="D2101" i="45" a="1"/>
  <c r="D2101" i="45" s="1"/>
  <c r="D2102" i="45" a="1"/>
  <c r="D2102" i="45" s="1"/>
  <c r="D2103" i="45" a="1"/>
  <c r="D2103" i="45" s="1"/>
  <c r="D2104" i="45" a="1"/>
  <c r="D2104" i="45" s="1"/>
  <c r="D2105" i="45" a="1"/>
  <c r="D2105" i="45" s="1"/>
  <c r="D2106" i="45" a="1"/>
  <c r="D2106" i="45" s="1"/>
  <c r="D2107" i="45" a="1"/>
  <c r="D2107" i="45" s="1"/>
  <c r="D2108" i="45" a="1"/>
  <c r="D2108" i="45" s="1"/>
  <c r="D2109" i="45" a="1"/>
  <c r="D2109" i="45"/>
  <c r="D2110" i="45" a="1"/>
  <c r="D2110" i="45"/>
  <c r="D2111" i="45" a="1"/>
  <c r="D2111" i="45" s="1"/>
  <c r="D2112" i="45" a="1"/>
  <c r="D2112" i="45"/>
  <c r="D2113" i="45" a="1"/>
  <c r="D2113" i="45"/>
  <c r="D2114" i="45" a="1"/>
  <c r="D2114" i="45" s="1"/>
  <c r="D2115" i="45" a="1"/>
  <c r="D2115" i="45" s="1"/>
  <c r="D2116" i="45" a="1"/>
  <c r="D2116" i="45" s="1"/>
  <c r="D2117" i="45" a="1"/>
  <c r="D2117" i="45"/>
  <c r="D2118" i="45" a="1"/>
  <c r="D2118" i="45" s="1"/>
  <c r="D2119" i="45" a="1"/>
  <c r="D2119" i="45" s="1"/>
  <c r="D2120" i="45" a="1"/>
  <c r="D2120" i="45" s="1"/>
  <c r="D2121" i="45" a="1"/>
  <c r="D2121" i="45"/>
  <c r="D2122" i="45" a="1"/>
  <c r="D2122" i="45" s="1"/>
  <c r="D2123" i="45" a="1"/>
  <c r="D2123" i="45" s="1"/>
  <c r="D2124" i="45" a="1"/>
  <c r="D2124" i="45" s="1"/>
  <c r="D2125" i="45" a="1"/>
  <c r="D2125" i="45" s="1"/>
  <c r="D2126" i="45" a="1"/>
  <c r="D2126" i="45" s="1"/>
  <c r="D2127" i="45" a="1"/>
  <c r="D2127" i="45"/>
  <c r="D2128" i="45" a="1"/>
  <c r="D2128" i="45" s="1"/>
  <c r="D2129" i="45" a="1"/>
  <c r="D2129" i="45" s="1"/>
  <c r="D2130" i="45" a="1"/>
  <c r="D2130" i="45"/>
  <c r="D2131" i="45" a="1"/>
  <c r="D2131" i="45"/>
  <c r="D2132" i="45" a="1"/>
  <c r="D2132" i="45"/>
  <c r="D2133" i="45" a="1"/>
  <c r="D2133" i="45" s="1"/>
  <c r="D2134" i="45" a="1"/>
  <c r="D2134" i="45"/>
  <c r="D2135" i="45" a="1"/>
  <c r="D2135" i="45" s="1"/>
  <c r="D2136" i="45" a="1"/>
  <c r="D2136" i="45" s="1"/>
  <c r="D2137" i="45" a="1"/>
  <c r="D2137" i="45" s="1"/>
  <c r="D2138" i="45" a="1"/>
  <c r="D2138" i="45"/>
  <c r="D2139" i="45" a="1"/>
  <c r="D2139" i="45" s="1"/>
  <c r="D2140" i="45" a="1"/>
  <c r="D2140" i="45" s="1"/>
  <c r="D2141" i="45" a="1"/>
  <c r="D2141" i="45"/>
  <c r="D2142" i="45" a="1"/>
  <c r="D2142" i="45"/>
  <c r="D2143" i="45" a="1"/>
  <c r="D2143" i="45" s="1"/>
  <c r="D2144" i="45" a="1"/>
  <c r="D2144" i="45"/>
  <c r="D2145" i="45" a="1"/>
  <c r="D2145" i="45" s="1"/>
  <c r="D2146" i="45" a="1"/>
  <c r="D2146" i="45" s="1"/>
  <c r="D2147" i="45" a="1"/>
  <c r="D2147" i="45" s="1"/>
  <c r="D2148" i="45" a="1"/>
  <c r="D2148" i="45"/>
  <c r="D2149" i="45" a="1"/>
  <c r="D2149" i="45" s="1"/>
  <c r="D2150" i="45" a="1"/>
  <c r="D2150" i="45" s="1"/>
  <c r="D2151" i="45" a="1"/>
  <c r="D2151" i="45" s="1"/>
  <c r="D2152" i="45" a="1"/>
  <c r="D2152" i="45" s="1"/>
  <c r="D2153" i="45" a="1"/>
  <c r="D2153" i="45"/>
  <c r="D2154" i="45" a="1"/>
  <c r="D2154" i="45"/>
  <c r="D2155" i="45" a="1"/>
  <c r="D2155" i="45"/>
  <c r="D2156" i="45" a="1"/>
  <c r="D2156" i="45" s="1"/>
  <c r="D2157" i="45" a="1"/>
  <c r="D2157" i="45" s="1"/>
  <c r="D2158" i="45" a="1"/>
  <c r="D2158" i="45"/>
  <c r="D2159" i="45" a="1"/>
  <c r="D2159" i="45"/>
  <c r="D2160" i="45" a="1"/>
  <c r="D2160" i="45" s="1"/>
  <c r="D2161" i="45" a="1"/>
  <c r="D2161" i="45"/>
  <c r="D2162" i="45" a="1"/>
  <c r="D2162" i="45" s="1"/>
  <c r="D2163" i="45" a="1"/>
  <c r="D2163" i="45" s="1"/>
  <c r="D2164" i="45" a="1"/>
  <c r="D2164" i="45" s="1"/>
  <c r="D2165" i="45" a="1"/>
  <c r="D2165" i="45"/>
  <c r="D2166" i="45" a="1"/>
  <c r="D2166" i="45" s="1"/>
  <c r="D2167" i="45" a="1"/>
  <c r="D2167" i="45" s="1"/>
  <c r="D2168" i="45" a="1"/>
  <c r="D2168" i="45" s="1"/>
  <c r="D2169" i="45" a="1"/>
  <c r="D2169" i="45"/>
  <c r="D2170" i="45" a="1"/>
  <c r="D2170" i="45"/>
  <c r="D2171" i="45" a="1"/>
  <c r="D2171" i="45"/>
  <c r="D2172" i="45" a="1"/>
  <c r="D2172" i="45" s="1"/>
  <c r="D2173" i="45" a="1"/>
  <c r="D2173" i="45" s="1"/>
  <c r="D2174" i="45" a="1"/>
  <c r="D2174" i="45" s="1"/>
  <c r="D2175" i="45" a="1"/>
  <c r="D2175" i="45" s="1"/>
  <c r="D2176" i="45" a="1"/>
  <c r="D2176" i="45" s="1"/>
  <c r="D2177" i="45" a="1"/>
  <c r="D2177" i="45" s="1"/>
  <c r="D2178" i="45" a="1"/>
  <c r="D2178" i="45" s="1"/>
  <c r="D2179" i="45" a="1"/>
  <c r="D2179" i="45" s="1"/>
  <c r="D2180" i="45" a="1"/>
  <c r="D2180" i="45"/>
  <c r="D2181" i="45" a="1"/>
  <c r="D2181" i="45" s="1"/>
  <c r="D2182" i="45" a="1"/>
  <c r="D2182" i="45" s="1"/>
  <c r="D2183" i="45" a="1"/>
  <c r="D2183" i="45" s="1"/>
  <c r="D2184" i="45" a="1"/>
  <c r="D2184" i="45" s="1"/>
  <c r="D2185" i="45" a="1"/>
  <c r="D2185" i="45"/>
  <c r="D2186" i="45" a="1"/>
  <c r="D2186" i="45" s="1"/>
  <c r="D2187" i="45" a="1"/>
  <c r="D2187" i="45"/>
  <c r="D2188" i="45" a="1"/>
  <c r="D2188" i="45" s="1"/>
  <c r="D2189" i="45" a="1"/>
  <c r="D2189" i="45" s="1"/>
  <c r="D2190" i="45" a="1"/>
  <c r="D2190" i="45" s="1"/>
  <c r="D2191" i="45" a="1"/>
  <c r="D2191" i="45" s="1"/>
  <c r="D2192" i="45" a="1"/>
  <c r="D2192" i="45"/>
  <c r="D2193" i="45" a="1"/>
  <c r="D2193" i="45"/>
  <c r="D2194" i="45" a="1"/>
  <c r="D2194" i="45"/>
  <c r="D2195" i="45" a="1"/>
  <c r="D2195" i="45"/>
  <c r="D2196" i="45" a="1"/>
  <c r="D2196" i="45" s="1"/>
  <c r="D2197" i="45" a="1"/>
  <c r="D2197" i="45" s="1"/>
  <c r="D2198" i="45" a="1"/>
  <c r="D2198" i="45"/>
  <c r="D2199" i="45" a="1"/>
  <c r="D2199" i="45" s="1"/>
  <c r="D2200" i="45" a="1"/>
  <c r="D2200" i="45"/>
  <c r="D2201" i="45" a="1"/>
  <c r="D2201" i="45" s="1"/>
  <c r="D2202" i="45" a="1"/>
  <c r="D2202" i="45" s="1"/>
  <c r="D2203" i="45" a="1"/>
  <c r="D2203" i="45"/>
  <c r="D2204" i="45" a="1"/>
  <c r="D2204" i="45" s="1"/>
  <c r="D2205" i="45" a="1"/>
  <c r="D2205" i="45"/>
  <c r="D2206" i="45" a="1"/>
  <c r="D2206" i="45" s="1"/>
  <c r="D2207" i="45" a="1"/>
  <c r="D2207" i="45" s="1"/>
  <c r="D2208" i="45" a="1"/>
  <c r="D2208" i="45"/>
  <c r="D2209" i="45" a="1"/>
  <c r="D2209" i="45" s="1"/>
  <c r="D2210" i="45" a="1"/>
  <c r="D2210" i="45" s="1"/>
  <c r="D2211" i="45" a="1"/>
  <c r="D2211" i="45"/>
  <c r="D2212" i="45" a="1"/>
  <c r="D2212" i="45"/>
  <c r="D2213" i="45" a="1"/>
  <c r="D2213" i="45" s="1"/>
  <c r="D2214" i="45" a="1"/>
  <c r="D2214" i="45"/>
  <c r="D2215" i="45" a="1"/>
  <c r="D2215" i="45" s="1"/>
  <c r="D2216" i="45" a="1"/>
  <c r="D2216" i="45" s="1"/>
  <c r="D2217" i="45" a="1"/>
  <c r="D2217" i="45"/>
  <c r="D2218" i="45" a="1"/>
  <c r="D2218" i="45" s="1"/>
  <c r="D2219" i="45" a="1"/>
  <c r="D2219" i="45"/>
  <c r="D2220" i="45" a="1"/>
  <c r="D2220" i="45" s="1"/>
  <c r="D2221" i="45" a="1"/>
  <c r="D2221" i="45"/>
  <c r="D2222" i="45" a="1"/>
  <c r="D2222" i="45" s="1"/>
  <c r="D2223" i="45" a="1"/>
  <c r="D2223" i="45" s="1"/>
  <c r="D2224" i="45" a="1"/>
  <c r="D2224" i="45"/>
  <c r="D2225" i="45" a="1"/>
  <c r="D2225" i="45" s="1"/>
  <c r="D2226" i="45" a="1"/>
  <c r="D2226" i="45" s="1"/>
  <c r="D2227" i="45" a="1"/>
  <c r="D2227" i="45"/>
  <c r="D2228" i="45" a="1"/>
  <c r="D2228" i="45" s="1"/>
  <c r="D2229" i="45" a="1"/>
  <c r="D2229" i="45"/>
  <c r="D2230" i="45" a="1"/>
  <c r="D2230" i="45" s="1"/>
  <c r="D2231" i="45" a="1"/>
  <c r="D2231" i="45" s="1"/>
  <c r="D2232" i="45" a="1"/>
  <c r="D2232" i="45"/>
  <c r="D2233" i="45" a="1"/>
  <c r="D2233" i="45" s="1"/>
  <c r="D2234" i="45" a="1"/>
  <c r="D2234" i="45" s="1"/>
  <c r="D2235" i="45" a="1"/>
  <c r="D2235" i="45"/>
  <c r="D2236" i="45" a="1"/>
  <c r="D2236" i="45" s="1"/>
  <c r="D2237" i="45" a="1"/>
  <c r="D2237" i="45"/>
  <c r="D2238" i="45" a="1"/>
  <c r="D2238" i="45" s="1"/>
  <c r="D2239" i="45" a="1"/>
  <c r="D2239" i="45" s="1"/>
  <c r="D2240" i="45" a="1"/>
  <c r="D2240" i="45"/>
  <c r="D2241" i="45" a="1"/>
  <c r="D2241" i="45"/>
  <c r="D2242" i="45" a="1"/>
  <c r="D2242" i="45" s="1"/>
  <c r="D2243" i="45" a="1"/>
  <c r="D2243" i="45" s="1"/>
  <c r="D2244" i="45" a="1"/>
  <c r="D2244" i="45" s="1"/>
  <c r="D2245" i="45" a="1"/>
  <c r="D2245" i="45"/>
  <c r="D2246" i="45" a="1"/>
  <c r="D2246" i="45" s="1"/>
  <c r="D2247" i="45" a="1"/>
  <c r="D2247" i="45"/>
  <c r="D2248" i="45" a="1"/>
  <c r="D2248" i="45"/>
  <c r="D2249" i="45" a="1"/>
  <c r="D2249" i="45" s="1"/>
  <c r="D2250" i="45" a="1"/>
  <c r="D2250" i="45" s="1"/>
  <c r="D2251" i="45" a="1"/>
  <c r="D2251" i="45" s="1"/>
  <c r="D2252" i="45" a="1"/>
  <c r="D2252" i="45"/>
  <c r="D2253" i="45" a="1"/>
  <c r="D2253" i="45"/>
  <c r="D2254" i="45" a="1"/>
  <c r="D2254" i="45"/>
  <c r="D2255" i="45" a="1"/>
  <c r="D2255" i="45" s="1"/>
  <c r="D2256" i="45" a="1"/>
  <c r="D2256" i="45" s="1"/>
  <c r="D2257" i="45" a="1"/>
  <c r="D2257" i="45" s="1"/>
  <c r="D2258" i="45" a="1"/>
  <c r="D2258" i="45" s="1"/>
  <c r="D2259" i="45" a="1"/>
  <c r="D2259" i="45"/>
  <c r="D2260" i="45" a="1"/>
  <c r="D2260" i="45" s="1"/>
  <c r="D2261" i="45" a="1"/>
  <c r="D2261" i="45" s="1"/>
  <c r="D2262" i="45" a="1"/>
  <c r="D2262" i="45" s="1"/>
  <c r="D2263" i="45" a="1"/>
  <c r="D2263" i="45"/>
  <c r="D2264" i="45" a="1"/>
  <c r="D2264" i="45" s="1"/>
  <c r="D2265" i="45" a="1"/>
  <c r="D2265" i="45" s="1"/>
  <c r="D2266" i="45" a="1"/>
  <c r="D2266" i="45" s="1"/>
  <c r="D2267" i="45" a="1"/>
  <c r="D2267" i="45" s="1"/>
  <c r="D2268" i="45" a="1"/>
  <c r="D2268" i="45"/>
  <c r="D2269" i="45" a="1"/>
  <c r="D2269" i="45"/>
  <c r="D2270" i="45" a="1"/>
  <c r="D2270" i="45"/>
  <c r="D2271" i="45" a="1"/>
  <c r="D2271" i="45" s="1"/>
  <c r="D2272" i="45" a="1"/>
  <c r="D2272" i="45"/>
  <c r="D2273" i="45" a="1"/>
  <c r="D2273" i="45"/>
  <c r="D2274" i="45" a="1"/>
  <c r="D2274" i="45"/>
  <c r="D2275" i="45" a="1"/>
  <c r="D2275" i="45" s="1"/>
  <c r="D2276" i="45" a="1"/>
  <c r="D2276" i="45" s="1"/>
  <c r="D2277" i="45" a="1"/>
  <c r="D2277" i="45" s="1"/>
  <c r="D2278" i="45" a="1"/>
  <c r="D2278" i="45" s="1"/>
  <c r="H1971" i="45"/>
  <c r="H1996" i="45"/>
  <c r="H1998" i="45"/>
  <c r="H1992" i="45"/>
  <c r="H1993" i="45"/>
  <c r="H1994" i="45"/>
  <c r="H2000" i="45"/>
  <c r="H2001" i="45"/>
  <c r="H2004" i="45"/>
  <c r="H2005" i="45"/>
  <c r="H2006" i="45"/>
  <c r="H2010" i="45"/>
  <c r="H2053" i="45"/>
  <c r="H2054" i="45"/>
  <c r="H2055" i="45"/>
  <c r="H2056" i="45"/>
  <c r="H2057" i="45"/>
  <c r="H2058" i="45"/>
  <c r="H2059" i="45"/>
  <c r="H2060" i="45"/>
  <c r="H2061" i="45"/>
  <c r="H2062" i="45"/>
  <c r="H2063" i="45"/>
  <c r="H2064" i="45"/>
  <c r="H2065" i="45"/>
  <c r="H2066" i="45"/>
  <c r="H2067" i="45"/>
  <c r="H2068" i="45"/>
  <c r="H2069" i="45"/>
  <c r="H2070" i="45"/>
  <c r="H2071" i="45"/>
  <c r="H2072" i="45"/>
  <c r="H2073" i="45"/>
  <c r="H2074" i="45"/>
  <c r="H2075" i="45"/>
  <c r="H2076" i="45"/>
  <c r="H2077" i="45"/>
  <c r="H2078" i="45"/>
  <c r="H2079" i="45"/>
  <c r="H2080" i="45"/>
  <c r="H2081" i="45"/>
  <c r="H2082" i="45"/>
  <c r="H2083" i="45"/>
  <c r="H2084" i="45"/>
  <c r="H2085" i="45"/>
  <c r="H2086" i="45"/>
  <c r="H2087" i="45"/>
  <c r="H2088" i="45"/>
  <c r="H2089" i="45"/>
  <c r="H2090" i="45"/>
  <c r="H2091" i="45"/>
  <c r="H2092" i="45"/>
  <c r="H2093" i="45"/>
  <c r="H2094" i="45"/>
  <c r="H2095" i="45"/>
  <c r="H2096" i="45"/>
  <c r="H2097" i="45"/>
  <c r="H2098" i="45"/>
  <c r="H2099" i="45"/>
  <c r="H2100" i="45"/>
  <c r="H2101" i="45"/>
  <c r="H2102" i="45"/>
  <c r="H2103" i="45"/>
  <c r="H2104" i="45"/>
  <c r="H2105" i="45"/>
  <c r="H2106" i="45"/>
  <c r="H2107" i="45"/>
  <c r="H2108" i="45"/>
  <c r="H2109" i="45"/>
  <c r="H2110" i="45"/>
  <c r="H2111" i="45"/>
  <c r="H2112" i="45"/>
  <c r="H2113" i="45"/>
  <c r="H2114" i="45"/>
  <c r="H2115" i="45"/>
  <c r="H2116" i="45"/>
  <c r="H2117" i="45"/>
  <c r="H2118" i="45"/>
  <c r="H2119" i="45"/>
  <c r="H2120" i="45"/>
  <c r="H2121" i="45"/>
  <c r="H2122" i="45"/>
  <c r="H2123" i="45"/>
  <c r="H2124" i="45"/>
  <c r="H2125" i="45"/>
  <c r="H2126" i="45"/>
  <c r="H2127" i="45"/>
  <c r="H2128" i="45"/>
  <c r="H2129" i="45"/>
  <c r="H2130" i="45"/>
  <c r="H2131" i="45"/>
  <c r="H2132" i="45"/>
  <c r="H2133" i="45"/>
  <c r="H2134" i="45"/>
  <c r="H2135" i="45"/>
  <c r="H2136" i="45"/>
  <c r="H2137" i="45"/>
  <c r="H2138" i="45"/>
  <c r="H2139" i="45"/>
  <c r="H2140" i="45"/>
  <c r="H2141" i="45"/>
  <c r="H2142" i="45"/>
  <c r="H2143" i="45"/>
  <c r="H2144" i="45"/>
  <c r="H2145" i="45"/>
  <c r="H2146" i="45"/>
  <c r="H2147" i="45"/>
  <c r="H2148" i="45"/>
  <c r="H2149" i="45"/>
  <c r="H2150" i="45"/>
  <c r="H2151" i="45"/>
  <c r="H2152" i="45"/>
  <c r="H2153" i="45"/>
  <c r="H2154" i="45"/>
  <c r="H2155" i="45"/>
  <c r="H2156" i="45"/>
  <c r="H2157" i="45"/>
  <c r="H2158" i="45"/>
  <c r="H2159" i="45"/>
  <c r="H2160" i="45"/>
  <c r="H2161" i="45"/>
  <c r="H2162" i="45"/>
  <c r="H2163" i="45"/>
  <c r="H2164" i="45"/>
  <c r="H2165" i="45"/>
  <c r="H2166" i="45"/>
  <c r="H2167" i="45"/>
  <c r="H2168" i="45"/>
  <c r="H2169" i="45"/>
  <c r="H2170" i="45"/>
  <c r="H2171" i="45"/>
  <c r="H2172" i="45"/>
  <c r="H2173" i="45"/>
  <c r="H2174" i="45"/>
  <c r="H2175" i="45"/>
  <c r="H2176" i="45"/>
  <c r="H2177" i="45"/>
  <c r="H2178" i="45"/>
  <c r="H2179" i="45"/>
  <c r="H2180" i="45"/>
  <c r="H2181" i="45"/>
  <c r="H2182" i="45"/>
  <c r="H2183" i="45"/>
  <c r="H2184" i="45"/>
  <c r="H2185" i="45"/>
  <c r="H2186" i="45"/>
  <c r="H2187" i="45"/>
  <c r="H2188" i="45"/>
  <c r="H2189" i="45"/>
  <c r="H2190" i="45"/>
  <c r="H2191" i="45"/>
  <c r="H2192" i="45"/>
  <c r="H2193" i="45"/>
  <c r="H2194" i="45"/>
  <c r="H2195" i="45"/>
  <c r="H2196" i="45"/>
  <c r="H2197" i="45"/>
  <c r="H2198" i="45"/>
  <c r="H2199" i="45"/>
  <c r="H2200" i="45"/>
  <c r="H2201" i="45"/>
  <c r="H2202" i="45"/>
  <c r="H2203" i="45"/>
  <c r="H2204" i="45"/>
  <c r="H2205" i="45"/>
  <c r="H2206" i="45"/>
  <c r="H2207" i="45"/>
  <c r="H2208" i="45"/>
  <c r="H2209" i="45"/>
  <c r="H2210" i="45"/>
  <c r="H2211" i="45"/>
  <c r="H2212" i="45"/>
  <c r="H2213" i="45"/>
  <c r="H2214" i="45"/>
  <c r="H2215" i="45"/>
  <c r="H2216" i="45"/>
  <c r="H2217" i="45"/>
  <c r="H2218" i="45"/>
  <c r="H2219" i="45"/>
  <c r="H2220" i="45"/>
  <c r="H2221" i="45"/>
  <c r="H2222" i="45"/>
  <c r="H2223" i="45"/>
  <c r="H2224" i="45"/>
  <c r="H2225" i="45"/>
  <c r="H2226" i="45"/>
  <c r="H2227" i="45"/>
  <c r="H2228" i="45"/>
  <c r="H2229" i="45"/>
  <c r="H2230" i="45"/>
  <c r="H2231" i="45"/>
  <c r="H2232" i="45"/>
  <c r="H2233" i="45"/>
  <c r="H2234" i="45"/>
  <c r="H2235" i="45"/>
  <c r="H2236" i="45"/>
  <c r="H2237" i="45"/>
  <c r="H2238" i="45"/>
  <c r="H2239" i="45"/>
  <c r="H2240" i="45"/>
  <c r="H2241" i="45"/>
  <c r="H2242" i="45"/>
  <c r="H2243" i="45"/>
  <c r="H2244" i="45"/>
  <c r="H2245" i="45"/>
  <c r="H2246" i="45"/>
  <c r="H2247" i="45"/>
  <c r="H2248" i="45"/>
  <c r="H2249" i="45"/>
  <c r="H2250" i="45"/>
  <c r="H2251" i="45"/>
  <c r="H2252" i="45"/>
  <c r="H2253" i="45"/>
  <c r="H2254" i="45"/>
  <c r="H2255" i="45"/>
  <c r="H2256" i="45"/>
  <c r="H2257" i="45"/>
  <c r="H2258" i="45"/>
  <c r="H2259" i="45"/>
  <c r="H2260" i="45"/>
  <c r="H2261" i="45"/>
  <c r="H2262" i="45"/>
  <c r="H2263" i="45"/>
  <c r="H2264" i="45"/>
  <c r="H2265" i="45"/>
  <c r="H2266" i="45"/>
  <c r="H2267" i="45"/>
  <c r="H2268" i="45"/>
  <c r="H2269" i="45"/>
  <c r="H2270" i="45"/>
  <c r="H2271" i="45"/>
  <c r="H2272" i="45"/>
  <c r="H2273" i="45"/>
  <c r="H2274" i="45"/>
  <c r="H2275" i="45"/>
  <c r="H2276" i="45"/>
  <c r="H2277" i="45"/>
  <c r="H2278" i="45"/>
  <c r="I1971" i="45"/>
  <c r="I1996" i="45"/>
  <c r="I1998" i="45"/>
  <c r="I1992" i="45"/>
  <c r="I1993" i="45"/>
  <c r="I1994" i="45"/>
  <c r="I2000" i="45"/>
  <c r="I2001" i="45"/>
  <c r="I2004" i="45"/>
  <c r="I2005" i="45"/>
  <c r="I2006" i="45"/>
  <c r="I2010" i="45"/>
  <c r="I2053" i="45"/>
  <c r="I2054" i="45"/>
  <c r="I2055" i="45"/>
  <c r="I2056" i="45"/>
  <c r="I2057" i="45"/>
  <c r="I2058" i="45"/>
  <c r="I2059" i="45"/>
  <c r="I2060" i="45"/>
  <c r="I2061" i="45"/>
  <c r="I2062" i="45"/>
  <c r="I2063" i="45"/>
  <c r="I2064" i="45"/>
  <c r="I2065" i="45"/>
  <c r="I2066" i="45"/>
  <c r="I2067" i="45"/>
  <c r="I2068" i="45"/>
  <c r="I2069" i="45"/>
  <c r="I2070" i="45"/>
  <c r="I2071" i="45"/>
  <c r="I2072" i="45"/>
  <c r="I2073" i="45"/>
  <c r="I2074" i="45"/>
  <c r="I2075" i="45"/>
  <c r="I2076" i="45"/>
  <c r="I2077" i="45"/>
  <c r="I2078" i="45"/>
  <c r="I2079" i="45"/>
  <c r="I2080" i="45"/>
  <c r="I2081" i="45"/>
  <c r="I2082" i="45"/>
  <c r="I2083" i="45"/>
  <c r="I2084" i="45"/>
  <c r="I2085" i="45"/>
  <c r="I2086" i="45"/>
  <c r="I2087" i="45"/>
  <c r="I2088" i="45"/>
  <c r="I2089" i="45"/>
  <c r="I2090" i="45"/>
  <c r="I2091" i="45"/>
  <c r="I2092" i="45"/>
  <c r="I2093" i="45"/>
  <c r="I2094" i="45"/>
  <c r="I2095" i="45"/>
  <c r="I2096" i="45"/>
  <c r="I2097" i="45"/>
  <c r="I2098" i="45"/>
  <c r="I2099" i="45"/>
  <c r="I2100" i="45"/>
  <c r="I2101" i="45"/>
  <c r="I2102" i="45"/>
  <c r="I2103" i="45"/>
  <c r="I2104" i="45"/>
  <c r="I2105" i="45"/>
  <c r="I2106" i="45"/>
  <c r="I2107" i="45"/>
  <c r="I2108" i="45"/>
  <c r="I2109" i="45"/>
  <c r="I2110" i="45"/>
  <c r="I2111" i="45"/>
  <c r="I2112" i="45"/>
  <c r="I2113" i="45"/>
  <c r="I2114" i="45"/>
  <c r="I2115" i="45"/>
  <c r="I2116" i="45"/>
  <c r="I2117" i="45"/>
  <c r="I2118" i="45"/>
  <c r="I2119" i="45"/>
  <c r="I2120" i="45"/>
  <c r="I2121" i="45"/>
  <c r="I2122" i="45"/>
  <c r="I2123" i="45"/>
  <c r="I2124" i="45"/>
  <c r="I2125" i="45"/>
  <c r="I2126" i="45"/>
  <c r="I2127" i="45"/>
  <c r="I2128" i="45"/>
  <c r="I2129" i="45"/>
  <c r="I2130" i="45"/>
  <c r="I2131" i="45"/>
  <c r="I2132" i="45"/>
  <c r="I2133" i="45"/>
  <c r="I2134" i="45"/>
  <c r="I2135" i="45"/>
  <c r="I2136" i="45"/>
  <c r="I2137" i="45"/>
  <c r="I2138" i="45"/>
  <c r="I2139" i="45"/>
  <c r="I2140" i="45"/>
  <c r="I2141" i="45"/>
  <c r="I2142" i="45"/>
  <c r="I2143" i="45"/>
  <c r="I2144" i="45"/>
  <c r="I2145" i="45"/>
  <c r="I2146" i="45"/>
  <c r="I2147" i="45"/>
  <c r="I2148" i="45"/>
  <c r="I2149" i="45"/>
  <c r="I2150" i="45"/>
  <c r="I2151" i="45"/>
  <c r="I2152" i="45"/>
  <c r="I2153" i="45"/>
  <c r="I2154" i="45"/>
  <c r="I2155" i="45"/>
  <c r="I2156" i="45"/>
  <c r="I2157" i="45"/>
  <c r="I2158" i="45"/>
  <c r="I2159" i="45"/>
  <c r="I2160" i="45"/>
  <c r="I2161" i="45"/>
  <c r="I2162" i="45"/>
  <c r="I2163" i="45"/>
  <c r="I2164" i="45"/>
  <c r="I2165" i="45"/>
  <c r="I2166" i="45"/>
  <c r="I2167" i="45"/>
  <c r="I2168" i="45"/>
  <c r="I2169" i="45"/>
  <c r="I2170" i="45"/>
  <c r="I2171" i="45"/>
  <c r="I2172" i="45"/>
  <c r="I2173" i="45"/>
  <c r="I2174" i="45"/>
  <c r="I2175" i="45"/>
  <c r="I2176" i="45"/>
  <c r="I2177" i="45"/>
  <c r="I2178" i="45"/>
  <c r="I2179" i="45"/>
  <c r="I2180" i="45"/>
  <c r="I2181" i="45"/>
  <c r="I2182" i="45"/>
  <c r="I2183" i="45"/>
  <c r="I2184" i="45"/>
  <c r="I2185" i="45"/>
  <c r="I2186" i="45"/>
  <c r="I2187" i="45"/>
  <c r="I2188" i="45"/>
  <c r="I2189" i="45"/>
  <c r="I2190" i="45"/>
  <c r="I2191" i="45"/>
  <c r="I2192" i="45"/>
  <c r="I2193" i="45"/>
  <c r="I2194" i="45"/>
  <c r="I2195" i="45"/>
  <c r="I2196" i="45"/>
  <c r="I2197" i="45"/>
  <c r="I2198" i="45"/>
  <c r="I2199" i="45"/>
  <c r="I2200" i="45"/>
  <c r="I2201" i="45"/>
  <c r="I2202" i="45"/>
  <c r="I2203" i="45"/>
  <c r="I2204" i="45"/>
  <c r="I2205" i="45"/>
  <c r="I2206" i="45"/>
  <c r="I2207" i="45"/>
  <c r="I2208" i="45"/>
  <c r="I2209" i="45"/>
  <c r="I2210" i="45"/>
  <c r="I2211" i="45"/>
  <c r="I2212" i="45"/>
  <c r="I2213" i="45"/>
  <c r="I2214" i="45"/>
  <c r="I2215" i="45"/>
  <c r="I2216" i="45"/>
  <c r="I2217" i="45"/>
  <c r="I2218" i="45"/>
  <c r="I2219" i="45"/>
  <c r="I2220" i="45"/>
  <c r="I2221" i="45"/>
  <c r="I2222" i="45"/>
  <c r="I2223" i="45"/>
  <c r="I2224" i="45"/>
  <c r="I2225" i="45"/>
  <c r="I2226" i="45"/>
  <c r="I2227" i="45"/>
  <c r="I2228" i="45"/>
  <c r="I2229" i="45"/>
  <c r="I2230" i="45"/>
  <c r="I2231" i="45"/>
  <c r="I2232" i="45"/>
  <c r="I2233" i="45"/>
  <c r="I2234" i="45"/>
  <c r="I2235" i="45"/>
  <c r="I2236" i="45"/>
  <c r="I2237" i="45"/>
  <c r="I2238" i="45"/>
  <c r="I2239" i="45"/>
  <c r="I2240" i="45"/>
  <c r="I2241" i="45"/>
  <c r="I2242" i="45"/>
  <c r="I2243" i="45"/>
  <c r="I2244" i="45"/>
  <c r="I2245" i="45"/>
  <c r="I2246" i="45"/>
  <c r="I2247" i="45"/>
  <c r="I2248" i="45"/>
  <c r="I2249" i="45"/>
  <c r="I2250" i="45"/>
  <c r="I2251" i="45"/>
  <c r="I2252" i="45"/>
  <c r="I2253" i="45"/>
  <c r="I2254" i="45"/>
  <c r="I2255" i="45"/>
  <c r="I2256" i="45"/>
  <c r="I2257" i="45"/>
  <c r="I2258" i="45"/>
  <c r="I2259" i="45"/>
  <c r="I2260" i="45"/>
  <c r="I2261" i="45"/>
  <c r="I2262" i="45"/>
  <c r="I2263" i="45"/>
  <c r="I2264" i="45"/>
  <c r="I2265" i="45"/>
  <c r="I2266" i="45"/>
  <c r="I2267" i="45"/>
  <c r="I2268" i="45"/>
  <c r="I2269" i="45"/>
  <c r="I2270" i="45"/>
  <c r="I2271" i="45"/>
  <c r="I2272" i="45"/>
  <c r="I2273" i="45"/>
  <c r="I2274" i="45"/>
  <c r="I2275" i="45"/>
  <c r="I2276" i="45"/>
  <c r="I2277" i="45"/>
  <c r="I2278" i="45"/>
  <c r="J1971" i="45"/>
  <c r="J1996" i="45"/>
  <c r="J1998" i="45"/>
  <c r="J1992" i="45"/>
  <c r="J1993" i="45"/>
  <c r="J1994" i="45"/>
  <c r="J2000" i="45"/>
  <c r="J2001" i="45"/>
  <c r="J2004" i="45"/>
  <c r="J2005" i="45"/>
  <c r="J2006" i="45"/>
  <c r="J2010" i="45"/>
  <c r="J2053" i="45"/>
  <c r="J2054" i="45"/>
  <c r="J2055" i="45"/>
  <c r="J2056" i="45"/>
  <c r="J2057" i="45"/>
  <c r="J2058" i="45"/>
  <c r="J2059" i="45"/>
  <c r="J2060" i="45"/>
  <c r="J2061" i="45"/>
  <c r="J2062" i="45"/>
  <c r="J2063" i="45"/>
  <c r="J2064" i="45"/>
  <c r="J2065" i="45"/>
  <c r="J2066" i="45"/>
  <c r="J2067" i="45"/>
  <c r="J2068" i="45"/>
  <c r="J2069" i="45"/>
  <c r="J2070" i="45"/>
  <c r="J2071" i="45"/>
  <c r="J2072" i="45"/>
  <c r="J2073" i="45"/>
  <c r="J2074" i="45"/>
  <c r="J2075" i="45"/>
  <c r="J2076" i="45"/>
  <c r="J2077" i="45"/>
  <c r="J2078" i="45"/>
  <c r="J2079" i="45"/>
  <c r="J2080" i="45"/>
  <c r="J2081" i="45"/>
  <c r="J2082" i="45"/>
  <c r="J2083" i="45"/>
  <c r="J2084" i="45"/>
  <c r="J2085" i="45"/>
  <c r="J2086" i="45"/>
  <c r="J2087" i="45"/>
  <c r="J2088" i="45"/>
  <c r="J2089" i="45"/>
  <c r="J2090" i="45"/>
  <c r="J2091" i="45"/>
  <c r="J2092" i="45"/>
  <c r="J2093" i="45"/>
  <c r="J2094" i="45"/>
  <c r="J2095" i="45"/>
  <c r="J2096" i="45"/>
  <c r="J2097" i="45"/>
  <c r="J2098" i="45"/>
  <c r="J2099" i="45"/>
  <c r="J2100" i="45"/>
  <c r="J2101" i="45"/>
  <c r="J2102" i="45"/>
  <c r="J2103" i="45"/>
  <c r="J2104" i="45"/>
  <c r="J2105" i="45"/>
  <c r="J2106" i="45"/>
  <c r="J2107" i="45"/>
  <c r="J2108" i="45"/>
  <c r="J2109" i="45"/>
  <c r="J2110" i="45"/>
  <c r="J2111" i="45"/>
  <c r="J2112" i="45"/>
  <c r="J2113" i="45"/>
  <c r="J2114" i="45"/>
  <c r="J2115" i="45"/>
  <c r="J2116" i="45"/>
  <c r="J2117" i="45"/>
  <c r="J2118" i="45"/>
  <c r="J2119" i="45"/>
  <c r="J2120" i="45"/>
  <c r="J2121" i="45"/>
  <c r="J2122" i="45"/>
  <c r="J2123" i="45"/>
  <c r="J2124" i="45"/>
  <c r="J2125" i="45"/>
  <c r="J2126" i="45"/>
  <c r="J2127" i="45"/>
  <c r="J2128" i="45"/>
  <c r="J2129" i="45"/>
  <c r="J2130" i="45"/>
  <c r="J2131" i="45"/>
  <c r="J2132" i="45"/>
  <c r="J2133" i="45"/>
  <c r="J2134" i="45"/>
  <c r="J2135" i="45"/>
  <c r="J2136" i="45"/>
  <c r="J2137" i="45"/>
  <c r="J2138" i="45"/>
  <c r="J2139" i="45"/>
  <c r="J2140" i="45"/>
  <c r="J2141" i="45"/>
  <c r="J2142" i="45"/>
  <c r="J2143" i="45"/>
  <c r="J2144" i="45"/>
  <c r="J2145" i="45"/>
  <c r="J2146" i="45"/>
  <c r="J2147" i="45"/>
  <c r="J2148" i="45"/>
  <c r="J2149" i="45"/>
  <c r="J2150" i="45"/>
  <c r="J2151" i="45"/>
  <c r="J2152" i="45"/>
  <c r="J2153" i="45"/>
  <c r="J2154" i="45"/>
  <c r="J2155" i="45"/>
  <c r="J2156" i="45"/>
  <c r="J2157" i="45"/>
  <c r="J2158" i="45"/>
  <c r="J2159" i="45"/>
  <c r="J2160" i="45"/>
  <c r="J2161" i="45"/>
  <c r="J2162" i="45"/>
  <c r="J2163" i="45"/>
  <c r="J2164" i="45"/>
  <c r="J2165" i="45"/>
  <c r="J2166" i="45"/>
  <c r="J2167" i="45"/>
  <c r="J2168" i="45"/>
  <c r="J2169" i="45"/>
  <c r="J2170" i="45"/>
  <c r="J2171" i="45"/>
  <c r="J2172" i="45"/>
  <c r="J2173" i="45"/>
  <c r="J2174" i="45"/>
  <c r="J2175" i="45"/>
  <c r="J2176" i="45"/>
  <c r="J2177" i="45"/>
  <c r="J2178" i="45"/>
  <c r="J2179" i="45"/>
  <c r="J2180" i="45"/>
  <c r="J2181" i="45"/>
  <c r="J2182" i="45"/>
  <c r="J2183" i="45"/>
  <c r="J2184" i="45"/>
  <c r="J2185" i="45"/>
  <c r="J2186" i="45"/>
  <c r="J2187" i="45"/>
  <c r="J2188" i="45"/>
  <c r="J2189" i="45"/>
  <c r="J2190" i="45"/>
  <c r="J2191" i="45"/>
  <c r="J2192" i="45"/>
  <c r="J2193" i="45"/>
  <c r="J2194" i="45"/>
  <c r="J2195" i="45"/>
  <c r="J2196" i="45"/>
  <c r="J2197" i="45"/>
  <c r="J2198" i="45"/>
  <c r="J2199" i="45"/>
  <c r="J2200" i="45"/>
  <c r="J2201" i="45"/>
  <c r="J2202" i="45"/>
  <c r="J2203" i="45"/>
  <c r="J2204" i="45"/>
  <c r="J2205" i="45"/>
  <c r="J2206" i="45"/>
  <c r="J2207" i="45"/>
  <c r="J2208" i="45"/>
  <c r="J2209" i="45"/>
  <c r="J2210" i="45"/>
  <c r="J2211" i="45"/>
  <c r="J2212" i="45"/>
  <c r="J2213" i="45"/>
  <c r="J2214" i="45"/>
  <c r="J2215" i="45"/>
  <c r="J2216" i="45"/>
  <c r="J2217" i="45"/>
  <c r="J2218" i="45"/>
  <c r="J2219" i="45"/>
  <c r="J2220" i="45"/>
  <c r="J2221" i="45"/>
  <c r="J2222" i="45"/>
  <c r="J2223" i="45"/>
  <c r="J2224" i="45"/>
  <c r="J2225" i="45"/>
  <c r="J2226" i="45"/>
  <c r="J2227" i="45"/>
  <c r="J2228" i="45"/>
  <c r="J2229" i="45"/>
  <c r="J2230" i="45"/>
  <c r="J2231" i="45"/>
  <c r="J2232" i="45"/>
  <c r="J2233" i="45"/>
  <c r="J2234" i="45"/>
  <c r="J2235" i="45"/>
  <c r="J2236" i="45"/>
  <c r="J2237" i="45"/>
  <c r="J2238" i="45"/>
  <c r="J2239" i="45"/>
  <c r="J2240" i="45"/>
  <c r="J2241" i="45"/>
  <c r="J2242" i="45"/>
  <c r="J2243" i="45"/>
  <c r="J2244" i="45"/>
  <c r="J2245" i="45"/>
  <c r="J2246" i="45"/>
  <c r="J2247" i="45"/>
  <c r="J2248" i="45"/>
  <c r="J2249" i="45"/>
  <c r="J2250" i="45"/>
  <c r="J2251" i="45"/>
  <c r="J2252" i="45"/>
  <c r="J2253" i="45"/>
  <c r="J2254" i="45"/>
  <c r="J2255" i="45"/>
  <c r="J2256" i="45"/>
  <c r="J2257" i="45"/>
  <c r="J2258" i="45"/>
  <c r="J2259" i="45"/>
  <c r="J2260" i="45"/>
  <c r="J2261" i="45"/>
  <c r="J2262" i="45"/>
  <c r="J2263" i="45"/>
  <c r="J2264" i="45"/>
  <c r="J2265" i="45"/>
  <c r="J2266" i="45"/>
  <c r="J2267" i="45"/>
  <c r="J2268" i="45"/>
  <c r="J2269" i="45"/>
  <c r="J2270" i="45"/>
  <c r="J2271" i="45"/>
  <c r="J2272" i="45"/>
  <c r="J2273" i="45"/>
  <c r="J2274" i="45"/>
  <c r="J2275" i="45"/>
  <c r="J2276" i="45"/>
  <c r="J2277" i="45"/>
  <c r="J2278" i="45"/>
  <c r="J1968" i="45"/>
  <c r="I1968" i="45"/>
  <c r="H1968" i="45"/>
  <c r="D1968" i="45" a="1"/>
  <c r="D1968" i="45" s="1"/>
  <c r="J1956" i="45"/>
  <c r="I1956" i="45"/>
  <c r="H1956" i="45"/>
  <c r="D1956" i="45" a="1"/>
  <c r="D1956" i="45" s="1"/>
  <c r="J1965" i="45"/>
  <c r="I1965" i="45"/>
  <c r="H1965" i="45"/>
  <c r="D1965" i="45" a="1"/>
  <c r="D1965" i="45" s="1"/>
  <c r="J1964" i="45"/>
  <c r="I1964" i="45"/>
  <c r="H1964" i="45"/>
  <c r="D1964" i="45" a="1"/>
  <c r="D1964" i="45" s="1"/>
  <c r="J1966" i="45"/>
  <c r="I1966" i="45"/>
  <c r="H1966" i="45"/>
  <c r="D1966" i="45" a="1"/>
  <c r="D1966" i="45" s="1"/>
  <c r="J1962" i="45"/>
  <c r="I1962" i="45"/>
  <c r="H1962" i="45"/>
  <c r="D1962" i="45" a="1"/>
  <c r="D1962" i="45" s="1"/>
  <c r="J1963" i="45"/>
  <c r="I1963" i="45"/>
  <c r="H1963" i="45"/>
  <c r="D1963" i="45" a="1"/>
  <c r="D1963" i="45" s="1"/>
  <c r="J1959" i="45"/>
  <c r="I1959" i="45"/>
  <c r="H1959" i="45"/>
  <c r="D1959" i="45" a="1"/>
  <c r="D1959" i="45" s="1"/>
  <c r="J1957" i="45"/>
  <c r="I1957" i="45"/>
  <c r="H1957" i="45"/>
  <c r="D1957" i="45" a="1"/>
  <c r="D1957" i="45" s="1"/>
  <c r="J1951" i="45"/>
  <c r="I1951" i="45"/>
  <c r="H1951" i="45"/>
  <c r="D1951" i="45" a="1"/>
  <c r="D1951" i="45" s="1"/>
  <c r="J1950" i="45"/>
  <c r="I1950" i="45"/>
  <c r="H1950" i="45"/>
  <c r="D1950" i="45" a="1"/>
  <c r="D1950" i="45" s="1"/>
  <c r="J1948" i="45"/>
  <c r="I1948" i="45"/>
  <c r="H1948" i="45"/>
  <c r="D1948" i="45" a="1"/>
  <c r="D1948" i="45" s="1"/>
  <c r="J1946" i="45"/>
  <c r="I1946" i="45"/>
  <c r="H1946" i="45"/>
  <c r="D1946" i="45" a="1"/>
  <c r="D1946" i="45" s="1"/>
  <c r="J1944" i="45"/>
  <c r="I1944" i="45"/>
  <c r="H1944" i="45"/>
  <c r="D1944" i="45" a="1"/>
  <c r="D1944" i="45" s="1"/>
  <c r="J1943" i="45"/>
  <c r="I1943" i="45"/>
  <c r="H1943" i="45"/>
  <c r="D1943" i="45" a="1"/>
  <c r="D1943" i="45" s="1"/>
  <c r="J1942" i="45"/>
  <c r="I1942" i="45"/>
  <c r="H1942" i="45"/>
  <c r="D1942" i="45" a="1"/>
  <c r="D1942" i="45" s="1"/>
  <c r="J1931" i="45"/>
  <c r="I1931" i="45"/>
  <c r="H1931" i="45"/>
  <c r="D1931" i="45" a="1"/>
  <c r="D1931" i="45" s="1"/>
  <c r="J1941" i="45"/>
  <c r="I1941" i="45"/>
  <c r="H1941" i="45"/>
  <c r="D1941" i="45" a="1"/>
  <c r="D1941" i="45" s="1"/>
  <c r="J1952" i="45"/>
  <c r="I1952" i="45"/>
  <c r="H1952" i="45"/>
  <c r="D1952" i="45" a="1"/>
  <c r="D1952" i="45" s="1"/>
  <c r="J1939" i="45"/>
  <c r="I1939" i="45"/>
  <c r="H1939" i="45"/>
  <c r="D1939" i="45" a="1"/>
  <c r="D1939" i="45" s="1"/>
  <c r="J1938" i="45"/>
  <c r="I1938" i="45"/>
  <c r="H1938" i="45"/>
  <c r="D1938" i="45" a="1"/>
  <c r="D1938" i="45" s="1"/>
  <c r="J1937" i="45"/>
  <c r="I1937" i="45"/>
  <c r="H1937" i="45"/>
  <c r="D1937" i="45" a="1"/>
  <c r="D1937" i="45" s="1"/>
  <c r="J1936" i="45"/>
  <c r="I1936" i="45"/>
  <c r="H1936" i="45"/>
  <c r="D1936" i="45" a="1"/>
  <c r="D1936" i="45" s="1"/>
  <c r="J1930" i="45"/>
  <c r="I1930" i="45"/>
  <c r="H1930" i="45"/>
  <c r="D1930" i="45" a="1"/>
  <c r="D1930" i="45" s="1"/>
  <c r="J1927" i="45"/>
  <c r="I1927" i="45"/>
  <c r="H1927" i="45"/>
  <c r="D1927" i="45" a="1"/>
  <c r="D1927" i="45" s="1"/>
  <c r="J1929" i="45"/>
  <c r="I1929" i="45"/>
  <c r="H1929" i="45"/>
  <c r="D1929" i="45" a="1"/>
  <c r="D1929" i="45" s="1"/>
  <c r="J1928" i="45"/>
  <c r="I1928" i="45"/>
  <c r="H1928" i="45"/>
  <c r="D1928" i="45" a="1"/>
  <c r="D1928" i="45" s="1"/>
  <c r="J1919" i="45"/>
  <c r="I1919" i="45"/>
  <c r="H1919" i="45"/>
  <c r="D1919" i="45" a="1"/>
  <c r="D1919" i="45" s="1"/>
  <c r="J1926" i="45"/>
  <c r="I1926" i="45"/>
  <c r="H1926" i="45"/>
  <c r="D1926" i="45" a="1"/>
  <c r="D1926" i="45" s="1"/>
  <c r="J1925" i="45"/>
  <c r="I1925" i="45"/>
  <c r="H1925" i="45"/>
  <c r="D1925" i="45" a="1"/>
  <c r="D1925" i="45" s="1"/>
  <c r="J1922" i="45"/>
  <c r="I1922" i="45"/>
  <c r="H1922" i="45"/>
  <c r="D1922" i="45" a="1"/>
  <c r="D1922" i="45" s="1"/>
  <c r="J1913" i="45"/>
  <c r="I1913" i="45"/>
  <c r="H1913" i="45"/>
  <c r="D1913" i="45" a="1"/>
  <c r="D1913" i="45" s="1"/>
  <c r="J1901" i="45"/>
  <c r="I1901" i="45"/>
  <c r="H1901" i="45"/>
  <c r="D1901" i="45" a="1"/>
  <c r="D1901" i="45" s="1"/>
  <c r="J1904" i="45"/>
  <c r="I1904" i="45"/>
  <c r="H1904" i="45"/>
  <c r="D1904" i="45" a="1"/>
  <c r="D1904" i="45" s="1"/>
  <c r="J1905" i="45"/>
  <c r="I1905" i="45"/>
  <c r="H1905" i="45"/>
  <c r="D1905" i="45" a="1"/>
  <c r="D1905" i="45" s="1"/>
  <c r="J2052" i="45"/>
  <c r="I2052" i="45"/>
  <c r="H2052" i="45"/>
  <c r="D2052" i="45" a="1"/>
  <c r="D2052" i="45" s="1"/>
  <c r="J2051" i="45"/>
  <c r="I2051" i="45"/>
  <c r="H2051" i="45"/>
  <c r="D2051" i="45" a="1"/>
  <c r="D2051" i="45" s="1"/>
  <c r="J2050" i="45"/>
  <c r="I2050" i="45"/>
  <c r="H2050" i="45"/>
  <c r="D2050" i="45" a="1"/>
  <c r="D2050" i="45" s="1"/>
  <c r="J1934" i="45"/>
  <c r="I1934" i="45"/>
  <c r="H1934" i="45"/>
  <c r="D1934" i="45" a="1"/>
  <c r="D1934" i="45" s="1"/>
  <c r="J1933" i="45"/>
  <c r="I1933" i="45"/>
  <c r="H1933" i="45"/>
  <c r="D1933" i="45" a="1"/>
  <c r="D1933" i="45" s="1"/>
  <c r="J1932" i="45"/>
  <c r="I1932" i="45"/>
  <c r="H1932" i="45"/>
  <c r="D1932" i="45" a="1"/>
  <c r="D1932" i="45" s="1"/>
  <c r="J1903" i="45"/>
  <c r="I1903" i="45"/>
  <c r="H1903" i="45"/>
  <c r="J1900" i="45"/>
  <c r="I1900" i="45"/>
  <c r="H1900" i="45"/>
  <c r="D1900" i="45" a="1"/>
  <c r="D1900" i="45" s="1"/>
  <c r="J1899" i="45"/>
  <c r="I1899" i="45"/>
  <c r="H1899" i="45"/>
  <c r="D1899" i="45" a="1"/>
  <c r="D1899" i="45" s="1"/>
  <c r="J1898" i="45"/>
  <c r="I1898" i="45"/>
  <c r="H1898" i="45"/>
  <c r="D1898" i="45" a="1"/>
  <c r="D1898" i="45" s="1"/>
  <c r="D1903" i="45" a="1"/>
  <c r="D1903" i="45"/>
  <c r="D1906" i="45" a="1"/>
  <c r="D1906" i="45"/>
  <c r="D1907" i="45" a="1"/>
  <c r="D1907" i="45" s="1"/>
  <c r="D1908" i="45" a="1"/>
  <c r="D1908" i="45" s="1"/>
  <c r="D1911" i="45" a="1"/>
  <c r="D1911" i="45" s="1"/>
  <c r="D1912" i="45" a="1"/>
  <c r="D1912" i="45" s="1"/>
  <c r="D1909" i="45" a="1"/>
  <c r="D1909" i="45"/>
  <c r="D1920" i="45" a="1"/>
  <c r="D1920" i="45" s="1"/>
  <c r="D1918" i="45" a="1"/>
  <c r="D1918" i="45" s="1"/>
  <c r="D1921" i="45" a="1"/>
  <c r="D1921" i="45"/>
  <c r="D1923" i="45" a="1"/>
  <c r="D1923" i="45"/>
  <c r="D1924" i="45" a="1"/>
  <c r="D1924" i="45" s="1"/>
  <c r="D1935" i="45" a="1"/>
  <c r="D1935" i="45"/>
  <c r="D1940" i="45" a="1"/>
  <c r="D1940" i="45" s="1"/>
  <c r="D1947" i="45" a="1"/>
  <c r="D1947" i="45"/>
  <c r="D1945" i="45" a="1"/>
  <c r="D1945" i="45" s="1"/>
  <c r="D1953" i="45" a="1"/>
  <c r="D1953" i="45" s="1"/>
  <c r="D1949" i="45" a="1"/>
  <c r="D1949" i="45" s="1"/>
  <c r="D1954" i="45" a="1"/>
  <c r="D1954" i="45" s="1"/>
  <c r="D1955" i="45" a="1"/>
  <c r="D1955" i="45" s="1"/>
  <c r="D1958" i="45" a="1"/>
  <c r="D1958" i="45"/>
  <c r="D1960" i="45" a="1"/>
  <c r="D1960" i="45" s="1"/>
  <c r="D1961" i="45" a="1"/>
  <c r="D1961" i="45"/>
  <c r="D1967" i="45" a="1"/>
  <c r="D1967" i="45" s="1"/>
  <c r="D1973" i="45" a="1"/>
  <c r="D1973" i="45"/>
  <c r="D1974" i="45" a="1"/>
  <c r="D1974" i="45" s="1"/>
  <c r="D1975" i="45" a="1"/>
  <c r="D1975" i="45"/>
  <c r="D1976" i="45" a="1"/>
  <c r="D1976" i="45" s="1"/>
  <c r="D1970" i="45" a="1"/>
  <c r="D1970" i="45" s="1"/>
  <c r="D1977" i="45" a="1"/>
  <c r="D1977" i="45" s="1"/>
  <c r="D2008" i="45" a="1"/>
  <c r="D2008" i="45" s="1"/>
  <c r="H1906" i="45"/>
  <c r="H1907" i="45"/>
  <c r="H1908" i="45"/>
  <c r="H1911" i="45"/>
  <c r="H1912" i="45"/>
  <c r="H1909" i="45"/>
  <c r="H1920" i="45"/>
  <c r="H1918" i="45"/>
  <c r="H1921" i="45"/>
  <c r="H1923" i="45"/>
  <c r="H1924" i="45"/>
  <c r="H1935" i="45"/>
  <c r="H1940" i="45"/>
  <c r="H1947" i="45"/>
  <c r="H1945" i="45"/>
  <c r="H1953" i="45"/>
  <c r="H1949" i="45"/>
  <c r="H1954" i="45"/>
  <c r="H1955" i="45"/>
  <c r="H1958" i="45"/>
  <c r="H1960" i="45"/>
  <c r="H1961" i="45"/>
  <c r="H1967" i="45"/>
  <c r="H1973" i="45"/>
  <c r="H1974" i="45"/>
  <c r="H1975" i="45"/>
  <c r="H1976" i="45"/>
  <c r="H1970" i="45"/>
  <c r="H1977" i="45"/>
  <c r="H2008" i="45"/>
  <c r="I1906" i="45"/>
  <c r="I1907" i="45"/>
  <c r="I1908" i="45"/>
  <c r="I1911" i="45"/>
  <c r="I1912" i="45"/>
  <c r="I1909" i="45"/>
  <c r="I1920" i="45"/>
  <c r="I1918" i="45"/>
  <c r="I1921" i="45"/>
  <c r="I1923" i="45"/>
  <c r="I1924" i="45"/>
  <c r="I1935" i="45"/>
  <c r="I1940" i="45"/>
  <c r="I1947" i="45"/>
  <c r="I1945" i="45"/>
  <c r="I1953" i="45"/>
  <c r="I1949" i="45"/>
  <c r="I1954" i="45"/>
  <c r="I1955" i="45"/>
  <c r="I1958" i="45"/>
  <c r="I1960" i="45"/>
  <c r="I1961" i="45"/>
  <c r="I1967" i="45"/>
  <c r="I1973" i="45"/>
  <c r="I1974" i="45"/>
  <c r="I1975" i="45"/>
  <c r="I1976" i="45"/>
  <c r="I1970" i="45"/>
  <c r="I1977" i="45"/>
  <c r="I2008" i="45"/>
  <c r="J1906" i="45"/>
  <c r="J1907" i="45"/>
  <c r="J1908" i="45"/>
  <c r="J1911" i="45"/>
  <c r="J1912" i="45"/>
  <c r="J1909" i="45"/>
  <c r="J1920" i="45"/>
  <c r="J1918" i="45"/>
  <c r="J1921" i="45"/>
  <c r="J1923" i="45"/>
  <c r="J1924" i="45"/>
  <c r="J1935" i="45"/>
  <c r="J1940" i="45"/>
  <c r="J1947" i="45"/>
  <c r="J1945" i="45"/>
  <c r="J1953" i="45"/>
  <c r="J1949" i="45"/>
  <c r="J1954" i="45"/>
  <c r="J1955" i="45"/>
  <c r="J1958" i="45"/>
  <c r="J1960" i="45"/>
  <c r="J1961" i="45"/>
  <c r="J1967" i="45"/>
  <c r="J1973" i="45"/>
  <c r="J1974" i="45"/>
  <c r="J1975" i="45"/>
  <c r="J1976" i="45"/>
  <c r="J1970" i="45"/>
  <c r="J1977" i="45"/>
  <c r="J2008" i="45"/>
  <c r="J1890" i="45"/>
  <c r="I1890" i="45"/>
  <c r="H1890" i="45"/>
  <c r="D1890" i="45" a="1"/>
  <c r="D1890" i="45" s="1"/>
  <c r="H1897" i="45"/>
  <c r="H1896" i="45"/>
  <c r="H1895" i="45"/>
  <c r="J1897" i="45"/>
  <c r="I1897" i="45"/>
  <c r="D1897" i="45" a="1"/>
  <c r="D1897" i="45" s="1"/>
  <c r="J1896" i="45"/>
  <c r="I1896" i="45"/>
  <c r="D1896" i="45" a="1"/>
  <c r="D1896" i="45" s="1"/>
  <c r="J1895" i="45"/>
  <c r="I1895" i="45"/>
  <c r="D1895" i="45" a="1"/>
  <c r="D1895" i="45" s="1"/>
  <c r="J1894" i="45"/>
  <c r="I1894" i="45"/>
  <c r="H1894" i="45"/>
  <c r="D1894" i="45" a="1"/>
  <c r="D1894" i="45" s="1"/>
  <c r="J1892" i="45"/>
  <c r="I1892" i="45"/>
  <c r="H1892" i="45"/>
  <c r="D1892" i="45" a="1"/>
  <c r="D1892" i="45" s="1"/>
  <c r="J1891" i="45"/>
  <c r="I1891" i="45"/>
  <c r="H1891" i="45"/>
  <c r="D1891" i="45" a="1"/>
  <c r="D1891" i="45" s="1"/>
  <c r="J1902" i="45"/>
  <c r="I1902" i="45"/>
  <c r="H1902" i="45"/>
  <c r="D1902" i="45" a="1"/>
  <c r="D1902" i="45" s="1"/>
  <c r="J1875" i="45"/>
  <c r="I1875" i="45"/>
  <c r="H1875" i="45"/>
  <c r="D1875" i="45" a="1"/>
  <c r="D1875" i="45" s="1"/>
  <c r="J1889" i="45"/>
  <c r="I1889" i="45"/>
  <c r="H1889" i="45"/>
  <c r="D1889" i="45" a="1"/>
  <c r="D1889" i="45" s="1"/>
  <c r="J1885" i="45"/>
  <c r="I1885" i="45"/>
  <c r="H1885" i="45"/>
  <c r="D1885" i="45" a="1"/>
  <c r="D1885" i="45" s="1"/>
  <c r="J1888" i="45"/>
  <c r="I1888" i="45"/>
  <c r="H1888" i="45"/>
  <c r="D1888" i="45" a="1"/>
  <c r="D1888" i="45" s="1"/>
  <c r="J1887" i="45"/>
  <c r="I1887" i="45"/>
  <c r="H1887" i="45"/>
  <c r="D1887" i="45" a="1"/>
  <c r="D1887" i="45" s="1"/>
  <c r="J1883" i="45"/>
  <c r="I1883" i="45"/>
  <c r="H1883" i="45"/>
  <c r="D1883" i="45" a="1"/>
  <c r="D1883" i="45" s="1"/>
  <c r="J1877" i="45"/>
  <c r="I1877" i="45"/>
  <c r="H1877" i="45"/>
  <c r="D1877" i="45" a="1"/>
  <c r="D1877" i="45" s="1"/>
  <c r="J1882" i="45"/>
  <c r="I1882" i="45"/>
  <c r="H1882" i="45"/>
  <c r="D1882" i="45" a="1"/>
  <c r="D1882" i="45" s="1"/>
  <c r="J1881" i="45"/>
  <c r="I1881" i="45"/>
  <c r="H1881" i="45"/>
  <c r="D1881" i="45" a="1"/>
  <c r="D1881" i="45" s="1"/>
  <c r="J1874" i="45"/>
  <c r="I1874" i="45"/>
  <c r="H1874" i="45"/>
  <c r="D1874" i="45" a="1"/>
  <c r="D1874" i="45" s="1"/>
  <c r="J1873" i="45"/>
  <c r="I1873" i="45"/>
  <c r="H1873" i="45"/>
  <c r="D1873" i="45" a="1"/>
  <c r="D1873" i="45" s="1"/>
  <c r="J1872" i="45"/>
  <c r="I1872" i="45"/>
  <c r="H1872" i="45"/>
  <c r="D1872" i="45" a="1"/>
  <c r="D1872" i="45" s="1"/>
  <c r="J1868" i="45"/>
  <c r="I1868" i="45"/>
  <c r="H1868" i="45"/>
  <c r="D1868" i="45" a="1"/>
  <c r="D1868" i="45" s="1"/>
  <c r="J1871" i="45"/>
  <c r="I1871" i="45"/>
  <c r="H1871" i="45"/>
  <c r="D1871" i="45" a="1"/>
  <c r="D1871" i="45" s="1"/>
  <c r="J1884" i="45"/>
  <c r="I1884" i="45"/>
  <c r="H1884" i="45"/>
  <c r="D1884" i="45" a="1"/>
  <c r="D1884" i="45" s="1"/>
  <c r="J1876" i="45"/>
  <c r="I1876" i="45"/>
  <c r="H1876" i="45"/>
  <c r="D1876" i="45" a="1"/>
  <c r="D1876" i="45" s="1"/>
  <c r="J1866" i="45"/>
  <c r="I1866" i="45"/>
  <c r="H1866" i="45"/>
  <c r="D1866" i="45" a="1"/>
  <c r="D1866" i="45" s="1"/>
  <c r="J1863" i="45"/>
  <c r="I1863" i="45"/>
  <c r="H1863" i="45"/>
  <c r="D1863" i="45" a="1"/>
  <c r="D1863" i="45" s="1"/>
  <c r="J1858" i="45"/>
  <c r="I1858" i="45"/>
  <c r="H1858" i="45"/>
  <c r="D1858" i="45" a="1"/>
  <c r="D1858" i="45" s="1"/>
  <c r="J1870" i="45"/>
  <c r="I1870" i="45"/>
  <c r="H1870" i="45"/>
  <c r="D1870" i="45" a="1"/>
  <c r="D1870" i="45" s="1"/>
  <c r="J1857" i="45"/>
  <c r="I1857" i="45"/>
  <c r="H1857" i="45"/>
  <c r="D1857" i="45" a="1"/>
  <c r="D1857" i="45" s="1"/>
  <c r="J1855" i="45"/>
  <c r="I1855" i="45"/>
  <c r="H1855" i="45"/>
  <c r="D1855" i="45" a="1"/>
  <c r="D1855" i="45" s="1"/>
  <c r="J1856" i="45"/>
  <c r="I1856" i="45"/>
  <c r="H1856" i="45"/>
  <c r="D1856" i="45" a="1"/>
  <c r="D1856" i="45" s="1"/>
  <c r="J1864" i="45"/>
  <c r="I1864" i="45"/>
  <c r="H1864" i="45"/>
  <c r="D1864" i="45" a="1"/>
  <c r="D1864" i="45" s="1"/>
  <c r="J1869" i="45"/>
  <c r="I1869" i="45"/>
  <c r="H1869" i="45"/>
  <c r="D1869" i="45" a="1"/>
  <c r="D1869" i="45" s="1"/>
  <c r="J1862" i="45"/>
  <c r="I1862" i="45"/>
  <c r="H1862" i="45"/>
  <c r="D1862" i="45" a="1"/>
  <c r="D1862" i="45" s="1"/>
  <c r="J1861" i="45"/>
  <c r="I1861" i="45"/>
  <c r="H1861" i="45"/>
  <c r="D1861" i="45" a="1"/>
  <c r="D1861" i="45" s="1"/>
  <c r="J1860" i="45"/>
  <c r="I1860" i="45"/>
  <c r="H1860" i="45"/>
  <c r="D1860" i="45" a="1"/>
  <c r="D1860" i="45" s="1"/>
  <c r="J1851" i="45"/>
  <c r="I1851" i="45"/>
  <c r="H1851" i="45"/>
  <c r="D1851" i="45" a="1"/>
  <c r="D1851" i="45" s="1"/>
  <c r="J1852" i="45"/>
  <c r="I1852" i="45"/>
  <c r="H1852" i="45"/>
  <c r="D1852" i="45" a="1"/>
  <c r="D1852" i="45" s="1"/>
  <c r="J1854" i="45"/>
  <c r="I1854" i="45"/>
  <c r="H1854" i="45"/>
  <c r="D1854" i="45" a="1"/>
  <c r="D1854" i="45" s="1"/>
  <c r="J1853" i="45"/>
  <c r="I1853" i="45"/>
  <c r="H1853" i="45"/>
  <c r="D1853" i="45" a="1"/>
  <c r="D1853" i="45" s="1"/>
  <c r="J1867" i="45"/>
  <c r="I1867" i="45"/>
  <c r="H1867" i="45"/>
  <c r="D1867" i="45" a="1"/>
  <c r="D1867" i="45" s="1"/>
  <c r="J2049" i="45"/>
  <c r="I2049" i="45"/>
  <c r="H2049" i="45"/>
  <c r="D2049" i="45" a="1"/>
  <c r="D2049" i="45" s="1"/>
  <c r="J2048" i="45"/>
  <c r="I2048" i="45"/>
  <c r="H2048" i="45"/>
  <c r="D2048" i="45" a="1"/>
  <c r="D2048" i="45" s="1"/>
  <c r="J2045" i="45"/>
  <c r="I2045" i="45"/>
  <c r="H2045" i="45"/>
  <c r="D2045" i="45" a="1"/>
  <c r="D2045" i="45" s="1"/>
  <c r="J2044" i="45"/>
  <c r="I2044" i="45"/>
  <c r="H2044" i="45"/>
  <c r="D2044" i="45" a="1"/>
  <c r="D2044" i="45" s="1"/>
  <c r="J2041" i="45"/>
  <c r="I2041" i="45"/>
  <c r="H2041" i="45"/>
  <c r="D2041" i="45" a="1"/>
  <c r="D2041" i="45" s="1"/>
  <c r="J2040" i="45"/>
  <c r="I2040" i="45"/>
  <c r="H2040" i="45"/>
  <c r="D2040" i="45" a="1"/>
  <c r="D2040" i="45" s="1"/>
  <c r="J2037" i="45"/>
  <c r="I2037" i="45"/>
  <c r="H2037" i="45"/>
  <c r="D2037" i="45" a="1"/>
  <c r="D2037" i="45" s="1"/>
  <c r="J2036" i="45"/>
  <c r="I2036" i="45"/>
  <c r="H2036" i="45"/>
  <c r="D2036" i="45" a="1"/>
  <c r="D2036" i="45" s="1"/>
  <c r="J2033" i="45"/>
  <c r="I2033" i="45"/>
  <c r="H2033" i="45"/>
  <c r="D2033" i="45" a="1"/>
  <c r="D2033" i="45" s="1"/>
  <c r="J2032" i="45"/>
  <c r="I2032" i="45"/>
  <c r="H2032" i="45"/>
  <c r="D2032" i="45" a="1"/>
  <c r="D2032" i="45" s="1"/>
  <c r="J2029" i="45"/>
  <c r="I2029" i="45"/>
  <c r="H2029" i="45"/>
  <c r="D2029" i="45" a="1"/>
  <c r="D2029" i="45" s="1"/>
  <c r="J2028" i="45"/>
  <c r="I2028" i="45"/>
  <c r="H2028" i="45"/>
  <c r="D2028" i="45" a="1"/>
  <c r="D2028" i="45" s="1"/>
  <c r="J2025" i="45"/>
  <c r="I2025" i="45"/>
  <c r="H2025" i="45"/>
  <c r="D2025" i="45" a="1"/>
  <c r="D2025" i="45" s="1"/>
  <c r="J2024" i="45"/>
  <c r="I2024" i="45"/>
  <c r="H2024" i="45"/>
  <c r="D2024" i="45" a="1"/>
  <c r="D2024" i="45" s="1"/>
  <c r="J2021" i="45"/>
  <c r="I2021" i="45"/>
  <c r="H2021" i="45"/>
  <c r="D2021" i="45" a="1"/>
  <c r="D2021" i="45" s="1"/>
  <c r="J2020" i="45"/>
  <c r="I2020" i="45"/>
  <c r="H2020" i="45"/>
  <c r="D2020" i="45" a="1"/>
  <c r="D2020" i="45" s="1"/>
  <c r="J2017" i="45"/>
  <c r="I2017" i="45"/>
  <c r="H2017" i="45"/>
  <c r="D2017" i="45" a="1"/>
  <c r="D2017" i="45" s="1"/>
  <c r="J2016" i="45"/>
  <c r="I2016" i="45"/>
  <c r="H2016" i="45"/>
  <c r="D2016" i="45" a="1"/>
  <c r="D2016" i="45" s="1"/>
  <c r="J1981" i="45"/>
  <c r="I1981" i="45"/>
  <c r="H1981" i="45"/>
  <c r="D1981" i="45" a="1"/>
  <c r="D1981" i="45" s="1"/>
  <c r="J1980" i="45"/>
  <c r="I1980" i="45"/>
  <c r="H1980" i="45"/>
  <c r="D1980" i="45" a="1"/>
  <c r="D1980" i="45" s="1"/>
  <c r="J1917" i="45"/>
  <c r="I1917" i="45"/>
  <c r="H1917" i="45"/>
  <c r="D1917" i="45" a="1"/>
  <c r="D1917" i="45" s="1"/>
  <c r="J1916" i="45"/>
  <c r="I1916" i="45"/>
  <c r="H1916" i="45"/>
  <c r="D1916" i="45" a="1"/>
  <c r="D1916" i="45" s="1"/>
  <c r="J1850" i="45"/>
  <c r="I1850" i="45"/>
  <c r="H1850" i="45"/>
  <c r="D1850" i="45" a="1"/>
  <c r="D1850" i="45" s="1"/>
  <c r="J2047" i="45"/>
  <c r="I2047" i="45"/>
  <c r="H2047" i="45"/>
  <c r="D2047" i="45" a="1"/>
  <c r="D2047" i="45" s="1"/>
  <c r="J2046" i="45"/>
  <c r="I2046" i="45"/>
  <c r="H2046" i="45"/>
  <c r="D2046" i="45" a="1"/>
  <c r="D2046" i="45" s="1"/>
  <c r="J2043" i="45"/>
  <c r="I2043" i="45"/>
  <c r="H2043" i="45"/>
  <c r="D2043" i="45" a="1"/>
  <c r="D2043" i="45" s="1"/>
  <c r="J2042" i="45"/>
  <c r="I2042" i="45"/>
  <c r="H2042" i="45"/>
  <c r="D2042" i="45" a="1"/>
  <c r="D2042" i="45" s="1"/>
  <c r="J2039" i="45"/>
  <c r="I2039" i="45"/>
  <c r="H2039" i="45"/>
  <c r="D2039" i="45" a="1"/>
  <c r="D2039" i="45" s="1"/>
  <c r="J2038" i="45"/>
  <c r="I2038" i="45"/>
  <c r="H2038" i="45"/>
  <c r="D2038" i="45" a="1"/>
  <c r="D2038" i="45" s="1"/>
  <c r="J2035" i="45"/>
  <c r="I2035" i="45"/>
  <c r="H2035" i="45"/>
  <c r="D2035" i="45" a="1"/>
  <c r="D2035" i="45" s="1"/>
  <c r="J2034" i="45"/>
  <c r="I2034" i="45"/>
  <c r="H2034" i="45"/>
  <c r="D2034" i="45" a="1"/>
  <c r="D2034" i="45" s="1"/>
  <c r="J2031" i="45"/>
  <c r="I2031" i="45"/>
  <c r="H2031" i="45"/>
  <c r="D2031" i="45" a="1"/>
  <c r="D2031" i="45" s="1"/>
  <c r="J2030" i="45"/>
  <c r="I2030" i="45"/>
  <c r="H2030" i="45"/>
  <c r="D2030" i="45" a="1"/>
  <c r="D2030" i="45" s="1"/>
  <c r="J2027" i="45"/>
  <c r="I2027" i="45"/>
  <c r="H2027" i="45"/>
  <c r="D2027" i="45" a="1"/>
  <c r="D2027" i="45" s="1"/>
  <c r="J2026" i="45"/>
  <c r="I2026" i="45"/>
  <c r="H2026" i="45"/>
  <c r="D2026" i="45" a="1"/>
  <c r="D2026" i="45" s="1"/>
  <c r="J2023" i="45"/>
  <c r="I2023" i="45"/>
  <c r="H2023" i="45"/>
  <c r="D2023" i="45" a="1"/>
  <c r="D2023" i="45" s="1"/>
  <c r="J2022" i="45"/>
  <c r="I2022" i="45"/>
  <c r="H2022" i="45"/>
  <c r="D2022" i="45" a="1"/>
  <c r="D2022" i="45" s="1"/>
  <c r="J2019" i="45"/>
  <c r="I2019" i="45"/>
  <c r="H2019" i="45"/>
  <c r="D2019" i="45" a="1"/>
  <c r="D2019" i="45" s="1"/>
  <c r="J2018" i="45"/>
  <c r="I2018" i="45"/>
  <c r="H2018" i="45"/>
  <c r="D2018" i="45" a="1"/>
  <c r="D2018" i="45" s="1"/>
  <c r="J2015" i="45"/>
  <c r="I2015" i="45"/>
  <c r="H2015" i="45"/>
  <c r="D2015" i="45" a="1"/>
  <c r="D2015" i="45" s="1"/>
  <c r="J2014" i="45"/>
  <c r="I2014" i="45"/>
  <c r="H2014" i="45"/>
  <c r="D2014" i="45" a="1"/>
  <c r="D2014" i="45" s="1"/>
  <c r="J1979" i="45"/>
  <c r="I1979" i="45"/>
  <c r="H1979" i="45"/>
  <c r="D1979" i="45" a="1"/>
  <c r="D1979" i="45" s="1"/>
  <c r="J1978" i="45"/>
  <c r="I1978" i="45"/>
  <c r="H1978" i="45"/>
  <c r="D1978" i="45" a="1"/>
  <c r="D1978" i="45" s="1"/>
  <c r="J1915" i="45"/>
  <c r="I1915" i="45"/>
  <c r="H1915" i="45"/>
  <c r="D1915" i="45" a="1"/>
  <c r="D1915" i="45" s="1"/>
  <c r="J1914" i="45"/>
  <c r="I1914" i="45"/>
  <c r="H1914" i="45"/>
  <c r="D1914" i="45" a="1"/>
  <c r="D1914" i="45" s="1"/>
  <c r="J1849" i="45"/>
  <c r="I1849" i="45"/>
  <c r="H1849" i="45"/>
  <c r="D1849" i="45" a="1"/>
  <c r="D1849" i="45" s="1"/>
  <c r="J1848" i="45"/>
  <c r="I1848" i="45"/>
  <c r="H1848" i="45"/>
  <c r="D1848" i="45" a="1"/>
  <c r="D1848" i="45" s="1"/>
  <c r="J1879" i="45"/>
  <c r="I1879" i="45"/>
  <c r="H1879" i="45"/>
  <c r="D1879" i="45" a="1"/>
  <c r="D1879" i="45" s="1"/>
  <c r="J1878" i="45"/>
  <c r="I1878" i="45"/>
  <c r="H1878" i="45"/>
  <c r="D1878" i="45" a="1"/>
  <c r="D1878" i="45" s="1"/>
  <c r="J1845" i="45"/>
  <c r="I1845" i="45"/>
  <c r="H1845" i="45"/>
  <c r="D1845" i="45" a="1"/>
  <c r="D1845" i="45" s="1"/>
  <c r="J1843" i="45"/>
  <c r="I1843" i="45"/>
  <c r="H1843" i="45"/>
  <c r="D1843" i="45" a="1"/>
  <c r="D1843" i="45" s="1"/>
  <c r="J1842" i="45"/>
  <c r="I1842" i="45"/>
  <c r="H1842" i="45"/>
  <c r="D1842" i="45" a="1"/>
  <c r="D1842" i="45" s="1"/>
  <c r="J1838" i="45"/>
  <c r="I1838" i="45"/>
  <c r="H1838" i="45"/>
  <c r="D1838" i="45" a="1"/>
  <c r="D1838" i="45" s="1"/>
  <c r="D1865" i="45" a="1"/>
  <c r="D1865" i="45"/>
  <c r="D1880" i="45" a="1"/>
  <c r="D1880" i="45" s="1"/>
  <c r="D1886" i="45" a="1"/>
  <c r="D1886" i="45" s="1"/>
  <c r="D1893" i="45" a="1"/>
  <c r="D1893" i="45" s="1"/>
  <c r="H1865" i="45"/>
  <c r="H1880" i="45"/>
  <c r="H1886" i="45"/>
  <c r="H1893" i="45"/>
  <c r="I1865" i="45"/>
  <c r="I1880" i="45"/>
  <c r="I1886" i="45"/>
  <c r="I1893" i="45"/>
  <c r="J1865" i="45"/>
  <c r="J1880" i="45"/>
  <c r="J1886" i="45"/>
  <c r="J1893" i="45"/>
  <c r="J1840" i="45"/>
  <c r="I1840" i="45"/>
  <c r="H1840" i="45"/>
  <c r="D1840" i="45" a="1"/>
  <c r="D1840" i="45" s="1"/>
  <c r="J1839" i="45"/>
  <c r="I1839" i="45"/>
  <c r="H1839" i="45"/>
  <c r="D1839" i="45" a="1"/>
  <c r="D1839" i="45" s="1"/>
  <c r="J1836" i="45"/>
  <c r="I1836" i="45"/>
  <c r="H1836" i="45"/>
  <c r="D1836" i="45" a="1"/>
  <c r="D1836" i="45" s="1"/>
  <c r="J1832" i="45"/>
  <c r="I1832" i="45"/>
  <c r="H1832" i="45"/>
  <c r="D1832" i="45" a="1"/>
  <c r="D1832" i="45" s="1"/>
  <c r="J1835" i="45"/>
  <c r="I1835" i="45"/>
  <c r="H1835" i="45"/>
  <c r="D1835" i="45" a="1"/>
  <c r="D1835" i="45" s="1"/>
  <c r="J1859" i="45"/>
  <c r="I1859" i="45"/>
  <c r="H1859" i="45"/>
  <c r="D1859" i="45" a="1"/>
  <c r="D1859" i="45" s="1"/>
  <c r="J1831" i="45"/>
  <c r="I1831" i="45"/>
  <c r="H1831" i="45"/>
  <c r="D1831" i="45" a="1"/>
  <c r="D1831" i="45" s="1"/>
  <c r="J1830" i="45"/>
  <c r="I1830" i="45"/>
  <c r="H1830" i="45"/>
  <c r="D1830" i="45" a="1"/>
  <c r="D1830" i="45" s="1"/>
  <c r="J1829" i="45"/>
  <c r="I1829" i="45"/>
  <c r="H1829" i="45"/>
  <c r="D1829" i="45" a="1"/>
  <c r="D1829" i="45" s="1"/>
  <c r="J1827" i="45"/>
  <c r="I1827" i="45"/>
  <c r="H1827" i="45"/>
  <c r="D1827" i="45" a="1"/>
  <c r="D1827" i="45" s="1"/>
  <c r="J1823" i="45"/>
  <c r="I1823" i="45"/>
  <c r="H1823" i="45"/>
  <c r="D1823" i="45" a="1"/>
  <c r="D1823" i="45" s="1"/>
  <c r="J1822" i="45"/>
  <c r="I1822" i="45"/>
  <c r="H1822" i="45"/>
  <c r="D1822" i="45" a="1"/>
  <c r="D1822" i="45" s="1"/>
  <c r="J1820" i="45"/>
  <c r="I1820" i="45"/>
  <c r="H1820" i="45"/>
  <c r="D1820" i="45" a="1"/>
  <c r="D1820" i="45" s="1"/>
  <c r="J1828" i="45"/>
  <c r="I1828" i="45"/>
  <c r="H1828" i="45"/>
  <c r="D1828" i="45" a="1"/>
  <c r="D1828" i="45" s="1"/>
  <c r="J1821" i="45"/>
  <c r="I1821" i="45"/>
  <c r="H1821" i="45"/>
  <c r="D1821" i="45" a="1"/>
  <c r="D1821" i="45" s="1"/>
  <c r="J1826" i="45"/>
  <c r="I1826" i="45"/>
  <c r="H1826" i="45"/>
  <c r="D1826" i="45" a="1"/>
  <c r="D1826" i="45" s="1"/>
  <c r="J1819" i="45"/>
  <c r="I1819" i="45"/>
  <c r="H1819" i="45"/>
  <c r="D1819" i="45" a="1"/>
  <c r="D1819" i="45" s="1"/>
  <c r="J1812" i="45"/>
  <c r="I1812" i="45"/>
  <c r="H1812" i="45"/>
  <c r="D1812" i="45" a="1"/>
  <c r="D1812" i="45" s="1"/>
  <c r="J1817" i="45"/>
  <c r="I1817" i="45"/>
  <c r="H1817" i="45"/>
  <c r="D1817" i="45" a="1"/>
  <c r="D1817" i="45" s="1"/>
  <c r="J1816" i="45"/>
  <c r="I1816" i="45"/>
  <c r="H1816" i="45"/>
  <c r="D1816" i="45" a="1"/>
  <c r="D1816" i="45" s="1"/>
  <c r="J1815" i="45"/>
  <c r="I1815" i="45"/>
  <c r="H1815" i="45"/>
  <c r="D1815" i="45" a="1"/>
  <c r="D1815" i="45" s="1"/>
  <c r="J1809" i="45"/>
  <c r="I1809" i="45"/>
  <c r="H1809" i="45"/>
  <c r="D1809" i="45" a="1"/>
  <c r="D1809" i="45" s="1"/>
  <c r="J1803" i="45"/>
  <c r="I1803" i="45"/>
  <c r="H1803" i="45"/>
  <c r="D1803" i="45" a="1"/>
  <c r="D1803" i="45" s="1"/>
  <c r="D1837" i="45" a="1"/>
  <c r="D1837" i="45" s="1"/>
  <c r="D1841" i="45" a="1"/>
  <c r="D1841" i="45" s="1"/>
  <c r="D1844" i="45" a="1"/>
  <c r="D1844" i="45"/>
  <c r="H1837" i="45"/>
  <c r="H1841" i="45"/>
  <c r="H1844" i="45"/>
  <c r="I1837" i="45"/>
  <c r="I1841" i="45"/>
  <c r="I1844" i="45"/>
  <c r="J1837" i="45"/>
  <c r="J1841" i="45"/>
  <c r="J1844" i="45"/>
  <c r="J1802" i="45"/>
  <c r="I1802" i="45"/>
  <c r="H1802" i="45"/>
  <c r="D1802" i="45" a="1"/>
  <c r="D1802" i="45" s="1"/>
  <c r="J1801" i="45"/>
  <c r="I1801" i="45"/>
  <c r="H1801" i="45"/>
  <c r="D1801" i="45" a="1"/>
  <c r="D1801" i="45" s="1"/>
  <c r="J1808" i="45"/>
  <c r="I1808" i="45"/>
  <c r="H1808" i="45"/>
  <c r="D1808" i="45" a="1"/>
  <c r="D1808" i="45" s="1"/>
  <c r="J1813" i="45"/>
  <c r="I1813" i="45"/>
  <c r="H1813" i="45"/>
  <c r="D1813" i="45" a="1"/>
  <c r="D1813" i="45" s="1"/>
  <c r="J1807" i="45"/>
  <c r="I1807" i="45"/>
  <c r="H1807" i="45"/>
  <c r="D1807" i="45" a="1"/>
  <c r="D1807" i="45" s="1"/>
  <c r="J1798" i="45"/>
  <c r="I1798" i="45"/>
  <c r="H1798" i="45"/>
  <c r="D1798" i="45" a="1"/>
  <c r="D1798" i="45" s="1"/>
  <c r="J1834" i="45"/>
  <c r="I1834" i="45"/>
  <c r="H1834" i="45"/>
  <c r="D1834" i="45" a="1"/>
  <c r="D1834" i="45" s="1"/>
  <c r="J1806" i="45"/>
  <c r="I1806" i="45"/>
  <c r="H1806" i="45"/>
  <c r="D1806" i="45" a="1"/>
  <c r="D1806" i="45" s="1"/>
  <c r="J1797" i="45"/>
  <c r="I1797" i="45"/>
  <c r="H1797" i="45"/>
  <c r="D1797" i="45" a="1"/>
  <c r="D1797" i="45" s="1"/>
  <c r="J1805" i="45"/>
  <c r="I1805" i="45"/>
  <c r="H1805" i="45"/>
  <c r="D1805" i="45" a="1"/>
  <c r="D1805" i="45" s="1"/>
  <c r="J1790" i="45"/>
  <c r="I1790" i="45"/>
  <c r="H1790" i="45"/>
  <c r="D1790" i="45" a="1"/>
  <c r="D1790" i="45" s="1"/>
  <c r="J1782" i="45"/>
  <c r="I1782" i="45"/>
  <c r="H1782" i="45"/>
  <c r="D1782" i="45" a="1"/>
  <c r="D1782" i="45" s="1"/>
  <c r="J1786" i="45"/>
  <c r="I1786" i="45"/>
  <c r="H1786" i="45"/>
  <c r="D1786" i="45" a="1"/>
  <c r="D1786" i="45" s="1"/>
  <c r="J1785" i="45"/>
  <c r="I1785" i="45"/>
  <c r="H1785" i="45"/>
  <c r="D1785" i="45" a="1"/>
  <c r="D1785" i="45" s="1"/>
  <c r="J1784" i="45"/>
  <c r="I1784" i="45"/>
  <c r="H1784" i="45"/>
  <c r="D1784" i="45" a="1"/>
  <c r="D1784" i="45" s="1"/>
  <c r="J1781" i="45"/>
  <c r="I1781" i="45"/>
  <c r="H1781" i="45"/>
  <c r="D1781" i="45" a="1"/>
  <c r="D1781" i="45" s="1"/>
  <c r="J1780" i="45"/>
  <c r="I1780" i="45"/>
  <c r="H1780" i="45"/>
  <c r="D1780" i="45" a="1"/>
  <c r="D1780" i="45" s="1"/>
  <c r="J1775" i="45"/>
  <c r="I1775" i="45"/>
  <c r="H1775" i="45"/>
  <c r="D1775" i="45" a="1"/>
  <c r="D1775" i="45" s="1"/>
  <c r="J1772" i="45"/>
  <c r="I1772" i="45"/>
  <c r="H1772" i="45"/>
  <c r="D1772" i="45" a="1"/>
  <c r="D1772" i="45" s="1"/>
  <c r="J1771" i="45"/>
  <c r="I1771" i="45"/>
  <c r="H1771" i="45"/>
  <c r="D1771" i="45" a="1"/>
  <c r="D1771" i="45" s="1"/>
  <c r="J1770" i="45"/>
  <c r="I1770" i="45"/>
  <c r="H1770" i="45"/>
  <c r="D1770" i="45" a="1"/>
  <c r="D1770" i="45" s="1"/>
  <c r="J1793" i="45"/>
  <c r="I1793" i="45"/>
  <c r="H1793" i="45"/>
  <c r="D1793" i="45" a="1"/>
  <c r="D1793" i="45" s="1"/>
  <c r="J1777" i="45"/>
  <c r="I1777" i="45"/>
  <c r="H1777" i="45"/>
  <c r="D1777" i="45" a="1"/>
  <c r="D1777" i="45" s="1"/>
  <c r="J1773" i="45"/>
  <c r="I1773" i="45"/>
  <c r="H1773" i="45"/>
  <c r="D1773" i="45" a="1"/>
  <c r="D1773" i="45" s="1"/>
  <c r="J1768" i="45"/>
  <c r="I1768" i="45"/>
  <c r="H1768" i="45"/>
  <c r="D1768" i="45" a="1"/>
  <c r="D1768" i="45" s="1"/>
  <c r="J1764" i="45"/>
  <c r="I1764" i="45"/>
  <c r="H1764" i="45"/>
  <c r="D1764" i="45" a="1"/>
  <c r="D1764" i="45" s="1"/>
  <c r="J1756" i="45"/>
  <c r="I1756" i="45"/>
  <c r="H1756" i="45"/>
  <c r="D1756" i="45" a="1"/>
  <c r="D1756" i="45" s="1"/>
  <c r="J1755" i="45"/>
  <c r="I1755" i="45"/>
  <c r="H1755" i="45"/>
  <c r="D1755" i="45" a="1"/>
  <c r="D1755" i="45" s="1"/>
  <c r="J1754" i="45"/>
  <c r="I1754" i="45"/>
  <c r="H1754" i="45"/>
  <c r="D1754" i="45" a="1"/>
  <c r="D1754" i="45" s="1"/>
  <c r="J1767" i="45"/>
  <c r="I1767" i="45"/>
  <c r="H1767" i="45"/>
  <c r="D1767" i="45" a="1"/>
  <c r="D1767" i="45" s="1"/>
  <c r="J1752" i="45"/>
  <c r="I1752" i="45"/>
  <c r="H1752" i="45"/>
  <c r="D1752" i="45" a="1"/>
  <c r="D1752" i="45" s="1"/>
  <c r="J1750" i="45"/>
  <c r="I1750" i="45"/>
  <c r="H1750" i="45"/>
  <c r="D1750" i="45" a="1"/>
  <c r="D1750" i="45" s="1"/>
  <c r="J1751" i="45"/>
  <c r="I1751" i="45"/>
  <c r="H1751" i="45"/>
  <c r="D1751" i="45" a="1"/>
  <c r="D1751" i="45" s="1"/>
  <c r="J1747" i="45"/>
  <c r="I1747" i="45"/>
  <c r="H1747" i="45"/>
  <c r="D1747" i="45" a="1"/>
  <c r="D1747" i="45" s="1"/>
  <c r="J1745" i="45"/>
  <c r="I1745" i="45"/>
  <c r="H1745" i="45"/>
  <c r="D1745" i="45" a="1"/>
  <c r="D1745" i="45" s="1"/>
  <c r="J1744" i="45"/>
  <c r="I1744" i="45"/>
  <c r="H1744" i="45"/>
  <c r="D1744" i="45" a="1"/>
  <c r="D1744" i="45" s="1"/>
  <c r="J1738" i="45"/>
  <c r="I1738" i="45"/>
  <c r="H1738" i="45"/>
  <c r="D1738" i="45" a="1"/>
  <c r="D1738" i="45" s="1"/>
  <c r="J1737" i="45"/>
  <c r="I1737" i="45"/>
  <c r="H1737" i="45"/>
  <c r="D1737" i="45" a="1"/>
  <c r="D1737" i="45" s="1"/>
  <c r="J1743" i="45"/>
  <c r="I1743" i="45"/>
  <c r="H1743" i="45"/>
  <c r="D1743" i="45" a="1"/>
  <c r="D1743" i="45" s="1"/>
  <c r="J1742" i="45"/>
  <c r="I1742" i="45"/>
  <c r="H1742" i="45"/>
  <c r="D1742" i="45" a="1"/>
  <c r="D1742" i="45" s="1"/>
  <c r="J1741" i="45"/>
  <c r="I1741" i="45"/>
  <c r="H1741" i="45"/>
  <c r="D1741" i="45" a="1"/>
  <c r="D1741" i="45" s="1"/>
  <c r="J1740" i="45"/>
  <c r="I1740" i="45"/>
  <c r="H1740" i="45"/>
  <c r="D1740" i="45" a="1"/>
  <c r="D1740" i="45" s="1"/>
  <c r="J1730" i="45"/>
  <c r="I1730" i="45"/>
  <c r="H1730" i="45"/>
  <c r="D1730" i="45" a="1"/>
  <c r="D1730" i="45" s="1"/>
  <c r="J1729" i="45"/>
  <c r="I1729" i="45"/>
  <c r="H1729" i="45"/>
  <c r="D1729" i="45" a="1"/>
  <c r="D1729" i="45" s="1"/>
  <c r="J1765" i="45"/>
  <c r="I1765" i="45"/>
  <c r="H1765" i="45"/>
  <c r="D1765" i="45" a="1"/>
  <c r="D1765" i="45" s="1"/>
  <c r="D1736" i="45" a="1"/>
  <c r="D1736" i="45" s="1"/>
  <c r="D1735" i="45" a="1"/>
  <c r="D1735" i="45"/>
  <c r="H1735" i="45"/>
  <c r="I1735" i="45"/>
  <c r="J1735" i="45"/>
  <c r="H1736" i="45"/>
  <c r="I1736" i="45"/>
  <c r="J1736" i="45"/>
  <c r="J1726" i="45"/>
  <c r="I1726" i="45"/>
  <c r="H1726" i="45"/>
  <c r="D1726" i="45" a="1"/>
  <c r="D1726" i="45" s="1"/>
  <c r="D1723" i="45" a="1"/>
  <c r="D1723" i="45"/>
  <c r="H1723" i="45"/>
  <c r="I1723" i="45"/>
  <c r="J1723" i="45"/>
  <c r="J1724" i="45"/>
  <c r="I1724" i="45"/>
  <c r="H1724" i="45"/>
  <c r="D1724" i="45" a="1"/>
  <c r="D1724" i="45" s="1"/>
  <c r="J1719" i="45"/>
  <c r="I1719" i="45"/>
  <c r="H1719" i="45"/>
  <c r="D1719" i="45" a="1"/>
  <c r="D1719" i="45" s="1"/>
  <c r="J1753" i="45"/>
  <c r="I1753" i="45"/>
  <c r="H1753" i="45"/>
  <c r="D1753" i="45" a="1"/>
  <c r="D1753" i="45" s="1"/>
  <c r="J1717" i="45"/>
  <c r="I1717" i="45"/>
  <c r="H1717" i="45"/>
  <c r="D1717" i="45" a="1"/>
  <c r="D1717" i="45" s="1"/>
  <c r="J1716" i="45"/>
  <c r="I1716" i="45"/>
  <c r="H1716" i="45"/>
  <c r="D1716" i="45" a="1"/>
  <c r="D1716" i="45" s="1"/>
  <c r="J1714" i="45"/>
  <c r="I1714" i="45"/>
  <c r="H1714" i="45"/>
  <c r="D1714" i="45" a="1"/>
  <c r="D1714" i="45" s="1"/>
  <c r="J1715" i="45"/>
  <c r="I1715" i="45"/>
  <c r="H1715" i="45"/>
  <c r="D1715" i="45" a="1"/>
  <c r="D1715" i="45" s="1"/>
  <c r="J1707" i="45"/>
  <c r="I1707" i="45"/>
  <c r="H1707" i="45"/>
  <c r="D1707" i="45" a="1"/>
  <c r="D1707" i="45" s="1"/>
  <c r="J1721" i="45"/>
  <c r="I1721" i="45"/>
  <c r="H1721" i="45"/>
  <c r="D1721" i="45" a="1"/>
  <c r="D1721" i="45" s="1"/>
  <c r="J1712" i="45"/>
  <c r="I1712" i="45"/>
  <c r="H1712" i="45"/>
  <c r="D1712" i="45" a="1"/>
  <c r="D1712" i="45" s="1"/>
  <c r="J1696" i="45"/>
  <c r="I1696" i="45"/>
  <c r="H1696" i="45"/>
  <c r="D1696" i="45" a="1"/>
  <c r="D1696" i="45" s="1"/>
  <c r="J1704" i="45"/>
  <c r="I1704" i="45"/>
  <c r="H1704" i="45"/>
  <c r="D1704" i="45" a="1"/>
  <c r="D1704" i="45" s="1"/>
  <c r="J1703" i="45"/>
  <c r="I1703" i="45"/>
  <c r="H1703" i="45"/>
  <c r="D1703" i="45" a="1"/>
  <c r="D1703" i="45" s="1"/>
  <c r="J1705" i="45"/>
  <c r="I1705" i="45"/>
  <c r="H1705" i="45"/>
  <c r="D1705" i="45" a="1"/>
  <c r="D1705" i="45" s="1"/>
  <c r="J1702" i="45"/>
  <c r="I1702" i="45"/>
  <c r="H1702" i="45"/>
  <c r="D1702" i="45" a="1"/>
  <c r="D1702" i="45" s="1"/>
  <c r="J1701" i="45"/>
  <c r="I1701" i="45"/>
  <c r="H1701" i="45"/>
  <c r="D1701" i="45" a="1"/>
  <c r="D1701" i="45" s="1"/>
  <c r="J1693" i="45"/>
  <c r="I1693" i="45"/>
  <c r="H1693" i="45"/>
  <c r="D1693" i="45" a="1"/>
  <c r="D1693" i="45" s="1"/>
  <c r="J1720" i="45"/>
  <c r="I1720" i="45"/>
  <c r="H1720" i="45"/>
  <c r="D1720" i="45" a="1"/>
  <c r="D1720" i="45" s="1"/>
  <c r="J1698" i="45"/>
  <c r="I1698" i="45"/>
  <c r="H1698" i="45"/>
  <c r="D1698" i="45" a="1"/>
  <c r="D1698" i="45" s="1"/>
  <c r="J1697" i="45"/>
  <c r="I1697" i="45"/>
  <c r="H1697" i="45"/>
  <c r="D1697" i="45" a="1"/>
  <c r="D1697" i="45" s="1"/>
  <c r="J1713" i="45"/>
  <c r="I1713" i="45"/>
  <c r="H1713" i="45"/>
  <c r="D1713" i="45" a="1"/>
  <c r="D1713" i="45" s="1"/>
  <c r="J1684" i="45"/>
  <c r="I1684" i="45"/>
  <c r="H1684" i="45"/>
  <c r="D1684" i="45" a="1"/>
  <c r="D1684" i="45" s="1"/>
  <c r="J1682" i="45"/>
  <c r="I1682" i="45"/>
  <c r="H1682" i="45"/>
  <c r="D1682" i="45" a="1"/>
  <c r="D1682" i="45" s="1"/>
  <c r="J1692" i="45"/>
  <c r="I1692" i="45"/>
  <c r="H1692" i="45"/>
  <c r="D1692" i="45" a="1"/>
  <c r="D1692" i="45" s="1"/>
  <c r="J1690" i="45"/>
  <c r="I1690" i="45"/>
  <c r="H1690" i="45"/>
  <c r="D1690" i="45" a="1"/>
  <c r="D1690" i="45" s="1"/>
  <c r="J1666" i="45"/>
  <c r="I1666" i="45"/>
  <c r="H1666" i="45"/>
  <c r="D1666" i="45" a="1"/>
  <c r="D1666" i="45" s="1"/>
  <c r="J1672" i="45"/>
  <c r="I1672" i="45"/>
  <c r="H1672" i="45"/>
  <c r="D1672" i="45" a="1"/>
  <c r="D1672" i="45" s="1"/>
  <c r="J1671" i="45"/>
  <c r="I1671" i="45"/>
  <c r="H1671" i="45"/>
  <c r="D1671" i="45" a="1"/>
  <c r="D1671" i="45" s="1"/>
  <c r="J1679" i="45"/>
  <c r="I1679" i="45"/>
  <c r="H1679" i="45"/>
  <c r="D1679" i="45" a="1"/>
  <c r="D1679" i="45" s="1"/>
  <c r="J1678" i="45"/>
  <c r="I1678" i="45"/>
  <c r="H1678" i="45"/>
  <c r="D1678" i="45" a="1"/>
  <c r="D1678" i="45" s="1"/>
  <c r="J1687" i="45"/>
  <c r="I1687" i="45"/>
  <c r="H1687" i="45"/>
  <c r="D1687" i="45" a="1"/>
  <c r="D1687" i="45" s="1"/>
  <c r="J1689" i="45"/>
  <c r="I1689" i="45"/>
  <c r="H1689" i="45"/>
  <c r="D1689" i="45" a="1"/>
  <c r="D1689" i="45" s="1"/>
  <c r="J1669" i="45"/>
  <c r="I1669" i="45"/>
  <c r="H1669" i="45"/>
  <c r="D1669" i="45" a="1"/>
  <c r="D1669" i="45" s="1"/>
  <c r="J1677" i="45"/>
  <c r="I1677" i="45"/>
  <c r="H1677" i="45"/>
  <c r="D1677" i="45" a="1"/>
  <c r="D1677" i="45" s="1"/>
  <c r="J1668" i="45"/>
  <c r="I1668" i="45"/>
  <c r="H1668" i="45"/>
  <c r="D1668" i="45" a="1"/>
  <c r="D1668" i="45" s="1"/>
  <c r="J1667" i="45"/>
  <c r="I1667" i="45"/>
  <c r="H1667" i="45"/>
  <c r="D1667" i="45" a="1"/>
  <c r="D1667" i="45" s="1"/>
  <c r="J1665" i="45"/>
  <c r="I1665" i="45"/>
  <c r="H1665" i="45"/>
  <c r="D1665" i="45" a="1"/>
  <c r="D1665" i="45" s="1"/>
  <c r="J1663" i="45"/>
  <c r="I1663" i="45"/>
  <c r="H1663" i="45"/>
  <c r="D1663" i="45" a="1"/>
  <c r="D1663" i="45" s="1"/>
  <c r="J1662" i="45"/>
  <c r="I1662" i="45"/>
  <c r="H1662" i="45"/>
  <c r="D1662" i="45" a="1"/>
  <c r="D1662" i="45" s="1"/>
  <c r="J1661" i="45"/>
  <c r="I1661" i="45"/>
  <c r="H1661" i="45"/>
  <c r="D1661" i="45" a="1"/>
  <c r="D1661" i="45" s="1"/>
  <c r="J1660" i="45"/>
  <c r="I1660" i="45"/>
  <c r="H1660" i="45"/>
  <c r="D1660" i="45" a="1"/>
  <c r="D1660" i="45" s="1"/>
  <c r="J1659" i="45"/>
  <c r="I1659" i="45"/>
  <c r="H1659" i="45"/>
  <c r="D1659" i="45" a="1"/>
  <c r="D1659" i="45" s="1"/>
  <c r="J1652" i="45"/>
  <c r="I1652" i="45"/>
  <c r="H1652" i="45"/>
  <c r="D1652" i="45" a="1"/>
  <c r="D1652" i="45" s="1"/>
  <c r="J1776" i="45"/>
  <c r="I1776" i="45"/>
  <c r="H1776" i="45"/>
  <c r="D1776" i="45" a="1"/>
  <c r="D1776" i="45" s="1"/>
  <c r="J1718" i="45"/>
  <c r="I1718" i="45"/>
  <c r="H1718" i="45"/>
  <c r="D1718" i="45" a="1"/>
  <c r="D1718" i="45" s="1"/>
  <c r="J1814" i="45"/>
  <c r="I1814" i="45"/>
  <c r="H1814" i="45"/>
  <c r="D1814" i="45" a="1"/>
  <c r="D1814" i="45" s="1"/>
  <c r="J1811" i="45"/>
  <c r="I1811" i="45"/>
  <c r="H1811" i="45"/>
  <c r="D1811" i="45" a="1"/>
  <c r="D1811" i="45" s="1"/>
  <c r="J1810" i="45"/>
  <c r="I1810" i="45"/>
  <c r="H1810" i="45"/>
  <c r="D1810" i="45" a="1"/>
  <c r="D1810" i="45" s="1"/>
  <c r="J1799" i="45"/>
  <c r="I1799" i="45"/>
  <c r="H1799" i="45"/>
  <c r="D1799" i="45" a="1"/>
  <c r="D1799" i="45" s="1"/>
  <c r="J1787" i="45"/>
  <c r="I1787" i="45"/>
  <c r="H1787" i="45"/>
  <c r="D1787" i="45" a="1"/>
  <c r="D1787" i="45" s="1"/>
  <c r="J1783" i="45"/>
  <c r="I1783" i="45"/>
  <c r="H1783" i="45"/>
  <c r="D1783" i="45" a="1"/>
  <c r="D1783" i="45" s="1"/>
  <c r="J1779" i="45"/>
  <c r="I1779" i="45"/>
  <c r="H1779" i="45"/>
  <c r="D1779" i="45" a="1"/>
  <c r="D1779" i="45" s="1"/>
  <c r="J1778" i="45"/>
  <c r="I1778" i="45"/>
  <c r="H1778" i="45"/>
  <c r="D1778" i="45" a="1"/>
  <c r="D1778" i="45" s="1"/>
  <c r="J1769" i="45"/>
  <c r="I1769" i="45"/>
  <c r="H1769" i="45"/>
  <c r="D1769" i="45" a="1"/>
  <c r="D1769" i="45" s="1"/>
  <c r="J1792" i="45"/>
  <c r="I1792" i="45"/>
  <c r="H1792" i="45"/>
  <c r="D1792" i="45" a="1"/>
  <c r="D1792" i="45" s="1"/>
  <c r="J1794" i="45"/>
  <c r="I1794" i="45"/>
  <c r="H1794" i="45"/>
  <c r="D1794" i="45" a="1"/>
  <c r="D1794" i="45" s="1"/>
  <c r="J1791" i="45"/>
  <c r="I1791" i="45"/>
  <c r="H1791" i="45"/>
  <c r="D1791" i="45" a="1"/>
  <c r="D1791" i="45" s="1"/>
  <c r="J1789" i="45"/>
  <c r="I1789" i="45"/>
  <c r="H1789" i="45"/>
  <c r="D1789" i="45" a="1"/>
  <c r="D1789" i="45" s="1"/>
  <c r="J1788" i="45"/>
  <c r="I1788" i="45"/>
  <c r="H1788" i="45"/>
  <c r="D1788" i="45" a="1"/>
  <c r="D1788" i="45" s="1"/>
  <c r="J1774" i="45"/>
  <c r="I1774" i="45"/>
  <c r="H1774" i="45"/>
  <c r="D1774" i="45" a="1"/>
  <c r="D1774" i="45" s="1"/>
  <c r="J1766" i="45"/>
  <c r="I1766" i="45"/>
  <c r="H1766" i="45"/>
  <c r="D1766" i="45" a="1"/>
  <c r="D1766" i="45" s="1"/>
  <c r="J1763" i="45"/>
  <c r="I1763" i="45"/>
  <c r="H1763" i="45"/>
  <c r="D1763" i="45" a="1"/>
  <c r="D1763" i="45" s="1"/>
  <c r="J1762" i="45"/>
  <c r="I1762" i="45"/>
  <c r="H1762" i="45"/>
  <c r="D1762" i="45" a="1"/>
  <c r="D1762" i="45" s="1"/>
  <c r="J1761" i="45"/>
  <c r="I1761" i="45"/>
  <c r="H1761" i="45"/>
  <c r="D1761" i="45" a="1"/>
  <c r="D1761" i="45" s="1"/>
  <c r="J1748" i="45"/>
  <c r="I1748" i="45"/>
  <c r="H1748" i="45"/>
  <c r="D1748" i="45" a="1"/>
  <c r="D1748" i="45" s="1"/>
  <c r="J1746" i="45"/>
  <c r="I1746" i="45"/>
  <c r="H1746" i="45"/>
  <c r="D1746" i="45" a="1"/>
  <c r="D1746" i="45" s="1"/>
  <c r="J1739" i="45"/>
  <c r="I1739" i="45"/>
  <c r="H1739" i="45"/>
  <c r="D1739" i="45" a="1"/>
  <c r="D1739" i="45" s="1"/>
  <c r="J1728" i="45"/>
  <c r="I1728" i="45"/>
  <c r="H1728" i="45"/>
  <c r="D1728" i="45" a="1"/>
  <c r="D1728" i="45" s="1"/>
  <c r="J1727" i="45"/>
  <c r="I1727" i="45"/>
  <c r="H1727" i="45"/>
  <c r="D1727" i="45" a="1"/>
  <c r="D1727" i="45" s="1"/>
  <c r="J1722" i="45"/>
  <c r="I1722" i="45"/>
  <c r="H1722" i="45"/>
  <c r="D1722" i="45" a="1"/>
  <c r="D1722" i="45" s="1"/>
  <c r="J1725" i="45"/>
  <c r="I1725" i="45"/>
  <c r="H1725" i="45"/>
  <c r="D1725" i="45" a="1"/>
  <c r="D1725" i="45" s="1"/>
  <c r="J1686" i="45"/>
  <c r="I1686" i="45"/>
  <c r="H1686" i="45"/>
  <c r="D1686" i="45" a="1"/>
  <c r="D1686" i="45" s="1"/>
  <c r="J1685" i="45"/>
  <c r="I1685" i="45"/>
  <c r="H1685" i="45"/>
  <c r="D1685" i="45" a="1"/>
  <c r="D1685" i="45" s="1"/>
  <c r="J1681" i="45"/>
  <c r="I1681" i="45"/>
  <c r="H1681" i="45"/>
  <c r="D1681" i="45" a="1"/>
  <c r="D1681" i="45" s="1"/>
  <c r="J1683" i="45"/>
  <c r="I1683" i="45"/>
  <c r="H1683" i="45"/>
  <c r="D1683" i="45" a="1"/>
  <c r="D1683" i="45" s="1"/>
  <c r="J1691" i="45"/>
  <c r="I1691" i="45"/>
  <c r="H1691" i="45"/>
  <c r="D1691" i="45" a="1"/>
  <c r="D1691" i="45" s="1"/>
  <c r="J1664" i="45"/>
  <c r="I1664" i="45"/>
  <c r="H1664" i="45"/>
  <c r="D1664" i="45" a="1"/>
  <c r="D1664" i="45" s="1"/>
  <c r="J1688" i="45"/>
  <c r="I1688" i="45"/>
  <c r="H1688" i="45"/>
  <c r="D1688" i="45" a="1"/>
  <c r="D1688" i="45" s="1"/>
  <c r="J1680" i="45"/>
  <c r="I1680" i="45"/>
  <c r="H1680" i="45"/>
  <c r="D1680" i="45" a="1"/>
  <c r="D1680" i="45" s="1"/>
  <c r="J1658" i="45"/>
  <c r="I1658" i="45"/>
  <c r="H1658" i="45"/>
  <c r="D1658" i="45" a="1"/>
  <c r="D1658" i="45" s="1"/>
  <c r="J1657" i="45"/>
  <c r="I1657" i="45"/>
  <c r="H1657" i="45"/>
  <c r="D1657" i="45" a="1"/>
  <c r="D1657" i="45" s="1"/>
  <c r="J1651" i="45"/>
  <c r="I1651" i="45"/>
  <c r="H1651" i="45"/>
  <c r="D1651" i="45" a="1"/>
  <c r="D1651" i="45" s="1"/>
  <c r="J1646" i="45"/>
  <c r="I1646" i="45"/>
  <c r="H1646" i="45"/>
  <c r="D1646" i="45" a="1"/>
  <c r="D1646" i="45" s="1"/>
  <c r="J1825" i="45"/>
  <c r="I1825" i="45"/>
  <c r="H1825" i="45"/>
  <c r="D1825" i="45" a="1"/>
  <c r="D1825" i="45" s="1"/>
  <c r="J1824" i="45"/>
  <c r="I1824" i="45"/>
  <c r="H1824" i="45"/>
  <c r="D1824" i="45" a="1"/>
  <c r="D1824" i="45" s="1"/>
  <c r="J1833" i="45"/>
  <c r="I1833" i="45"/>
  <c r="H1833" i="45"/>
  <c r="D1833" i="45" a="1"/>
  <c r="D1833" i="45" s="1"/>
  <c r="J1760" i="45"/>
  <c r="I1760" i="45"/>
  <c r="H1760" i="45"/>
  <c r="D1760" i="45" a="1"/>
  <c r="D1760" i="45" s="1"/>
  <c r="J1759" i="45"/>
  <c r="I1759" i="45"/>
  <c r="H1759" i="45"/>
  <c r="D1759" i="45" a="1"/>
  <c r="D1759" i="45" s="1"/>
  <c r="J1758" i="45"/>
  <c r="I1758" i="45"/>
  <c r="H1758" i="45"/>
  <c r="D1758" i="45" a="1"/>
  <c r="D1758" i="45" s="1"/>
  <c r="J1711" i="45"/>
  <c r="I1711" i="45"/>
  <c r="H1711" i="45"/>
  <c r="D1711" i="45" a="1"/>
  <c r="D1711" i="45" s="1"/>
  <c r="J1710" i="45"/>
  <c r="I1710" i="45"/>
  <c r="H1710" i="45"/>
  <c r="D1710" i="45" a="1"/>
  <c r="D1710" i="45" s="1"/>
  <c r="J1709" i="45"/>
  <c r="I1709" i="45"/>
  <c r="H1709" i="45"/>
  <c r="D1709" i="45" a="1"/>
  <c r="D1709" i="45" s="1"/>
  <c r="J1676" i="45"/>
  <c r="I1676" i="45"/>
  <c r="H1676" i="45"/>
  <c r="D1676" i="45" a="1"/>
  <c r="D1676" i="45" s="1"/>
  <c r="J1675" i="45"/>
  <c r="I1675" i="45"/>
  <c r="H1675" i="45"/>
  <c r="D1675" i="45" a="1"/>
  <c r="D1675" i="45" s="1"/>
  <c r="J1674" i="45"/>
  <c r="I1674" i="45"/>
  <c r="H1674" i="45"/>
  <c r="D1674" i="45" a="1"/>
  <c r="D1674" i="45" s="1"/>
  <c r="J1650" i="45"/>
  <c r="I1650" i="45"/>
  <c r="H1650" i="45"/>
  <c r="D1650" i="45" a="1"/>
  <c r="D1650" i="45" s="1"/>
  <c r="J1649" i="45"/>
  <c r="I1649" i="45"/>
  <c r="H1649" i="45"/>
  <c r="D1649" i="45" a="1"/>
  <c r="D1649" i="45" s="1"/>
  <c r="J1804" i="45"/>
  <c r="I1804" i="45"/>
  <c r="H1804" i="45"/>
  <c r="D1804" i="45" a="1"/>
  <c r="D1804" i="45" s="1"/>
  <c r="J1734" i="45"/>
  <c r="I1734" i="45"/>
  <c r="H1734" i="45"/>
  <c r="D1734" i="45" a="1"/>
  <c r="D1734" i="45" s="1"/>
  <c r="J1700" i="45"/>
  <c r="I1700" i="45"/>
  <c r="H1700" i="45"/>
  <c r="D1700" i="45" a="1"/>
  <c r="D1700" i="45" s="1"/>
  <c r="J1656" i="45"/>
  <c r="I1656" i="45"/>
  <c r="H1656" i="45"/>
  <c r="D1656" i="45" a="1"/>
  <c r="D1656" i="45" s="1"/>
  <c r="J1648" i="45"/>
  <c r="I1648" i="45"/>
  <c r="H1648" i="45"/>
  <c r="D1648" i="45" a="1"/>
  <c r="D1648" i="45" s="1"/>
  <c r="J1644" i="45"/>
  <c r="I1644" i="45"/>
  <c r="H1644" i="45"/>
  <c r="D1644" i="45" a="1"/>
  <c r="D1644" i="45" s="1"/>
  <c r="J1643" i="45"/>
  <c r="I1643" i="45"/>
  <c r="H1643" i="45"/>
  <c r="D1643" i="45" a="1"/>
  <c r="D1643" i="45" s="1"/>
  <c r="J1640" i="45"/>
  <c r="I1640" i="45"/>
  <c r="H1640" i="45"/>
  <c r="D1640" i="45" a="1"/>
  <c r="D1640" i="45" s="1"/>
  <c r="J1639" i="45"/>
  <c r="I1639" i="45"/>
  <c r="H1639" i="45"/>
  <c r="D1639" i="45" a="1"/>
  <c r="D1639" i="45" s="1"/>
  <c r="J1634" i="45"/>
  <c r="I1634" i="45"/>
  <c r="H1634" i="45"/>
  <c r="D1634" i="45" a="1"/>
  <c r="D1634" i="45" s="1"/>
  <c r="J1633" i="45"/>
  <c r="I1633" i="45"/>
  <c r="H1633" i="45"/>
  <c r="D1633" i="45" a="1"/>
  <c r="D1633" i="45" s="1"/>
  <c r="J1631" i="45"/>
  <c r="I1631" i="45"/>
  <c r="H1631" i="45"/>
  <c r="D1631" i="45" a="1"/>
  <c r="D1631" i="45" s="1"/>
  <c r="J1647" i="45"/>
  <c r="I1647" i="45"/>
  <c r="H1647" i="45"/>
  <c r="D1647" i="45" a="1"/>
  <c r="D1647" i="45" s="1"/>
  <c r="D1645" i="45" a="1"/>
  <c r="D1645" i="45" s="1"/>
  <c r="H1645" i="45"/>
  <c r="I1645" i="45"/>
  <c r="J1645" i="45"/>
  <c r="J1638" i="45"/>
  <c r="I1638" i="45"/>
  <c r="H1638" i="45"/>
  <c r="D1638" i="45" a="1"/>
  <c r="D1638" i="45" s="1"/>
  <c r="J1637" i="45"/>
  <c r="I1637" i="45"/>
  <c r="H1637" i="45"/>
  <c r="D1637" i="45" a="1"/>
  <c r="D1637" i="45" s="1"/>
  <c r="J1636" i="45"/>
  <c r="I1636" i="45"/>
  <c r="H1636" i="45"/>
  <c r="D1636" i="45" a="1"/>
  <c r="D1636" i="45" s="1"/>
  <c r="J1627" i="45"/>
  <c r="I1627" i="45"/>
  <c r="H1627" i="45"/>
  <c r="D1627" i="45" a="1"/>
  <c r="D1627" i="45" s="1"/>
  <c r="J1630" i="45"/>
  <c r="I1630" i="45"/>
  <c r="H1630" i="45"/>
  <c r="D1630" i="45" a="1"/>
  <c r="D1630" i="45" s="1"/>
  <c r="J1629" i="45"/>
  <c r="I1629" i="45"/>
  <c r="H1629" i="45"/>
  <c r="D1629" i="45" a="1"/>
  <c r="D1629" i="45" s="1"/>
  <c r="J1628" i="45"/>
  <c r="I1628" i="45"/>
  <c r="H1628" i="45"/>
  <c r="D1628" i="45" a="1"/>
  <c r="D1628" i="45" s="1"/>
  <c r="J1626" i="45"/>
  <c r="I1626" i="45"/>
  <c r="H1626" i="45"/>
  <c r="D1626" i="45" a="1"/>
  <c r="D1626" i="45" s="1"/>
  <c r="J1625" i="45"/>
  <c r="I1625" i="45"/>
  <c r="H1625" i="45"/>
  <c r="D1625" i="45" a="1"/>
  <c r="D1625" i="45" s="1"/>
  <c r="J1619" i="45"/>
  <c r="I1619" i="45"/>
  <c r="H1619" i="45"/>
  <c r="D1619" i="45" a="1"/>
  <c r="D1619" i="45" s="1"/>
  <c r="J1618" i="45"/>
  <c r="I1618" i="45"/>
  <c r="H1618" i="45"/>
  <c r="D1618" i="45" a="1"/>
  <c r="D1618" i="45" s="1"/>
  <c r="J1615" i="45"/>
  <c r="I1615" i="45"/>
  <c r="H1615" i="45"/>
  <c r="D1615" i="45" a="1"/>
  <c r="D1615" i="45" s="1"/>
  <c r="J1624" i="45"/>
  <c r="I1624" i="45"/>
  <c r="H1624" i="45"/>
  <c r="D1624" i="45" a="1"/>
  <c r="D1624" i="45" s="1"/>
  <c r="J1623" i="45"/>
  <c r="I1623" i="45"/>
  <c r="H1623" i="45"/>
  <c r="D1623" i="45" a="1"/>
  <c r="D1623" i="45" s="1"/>
  <c r="J1622" i="45"/>
  <c r="I1622" i="45"/>
  <c r="H1622" i="45"/>
  <c r="D1622" i="45" a="1"/>
  <c r="D1622" i="45" s="1"/>
  <c r="J1642" i="45"/>
  <c r="I1642" i="45"/>
  <c r="H1642" i="45"/>
  <c r="D1642" i="45" a="1"/>
  <c r="D1642" i="45" s="1"/>
  <c r="J1800" i="45"/>
  <c r="I1800" i="45"/>
  <c r="H1800" i="45"/>
  <c r="D1800" i="45" a="1"/>
  <c r="D1800" i="45" s="1"/>
  <c r="J1757" i="45"/>
  <c r="I1757" i="45"/>
  <c r="H1757" i="45"/>
  <c r="D1757" i="45" a="1"/>
  <c r="D1757" i="45" s="1"/>
  <c r="J1733" i="45"/>
  <c r="I1733" i="45"/>
  <c r="H1733" i="45"/>
  <c r="D1733" i="45" a="1"/>
  <c r="D1733" i="45" s="1"/>
  <c r="J1708" i="45"/>
  <c r="I1708" i="45"/>
  <c r="H1708" i="45"/>
  <c r="D1708" i="45" a="1"/>
  <c r="D1708" i="45" s="1"/>
  <c r="J1699" i="45"/>
  <c r="I1699" i="45"/>
  <c r="H1699" i="45"/>
  <c r="D1699" i="45" a="1"/>
  <c r="D1699" i="45" s="1"/>
  <c r="J1673" i="45"/>
  <c r="I1673" i="45"/>
  <c r="H1673" i="45"/>
  <c r="D1673" i="45" a="1"/>
  <c r="D1673" i="45" s="1"/>
  <c r="J1655" i="45"/>
  <c r="I1655" i="45"/>
  <c r="H1655" i="45"/>
  <c r="D1655" i="45" a="1"/>
  <c r="D1655" i="45" s="1"/>
  <c r="J1635" i="45"/>
  <c r="I1635" i="45"/>
  <c r="H1635" i="45"/>
  <c r="D1635" i="45" a="1"/>
  <c r="D1635" i="45" s="1"/>
  <c r="J1621" i="45"/>
  <c r="I1621" i="45"/>
  <c r="H1621" i="45"/>
  <c r="D1621" i="45" a="1"/>
  <c r="D1621" i="45" s="1"/>
  <c r="J1614" i="45"/>
  <c r="I1614" i="45"/>
  <c r="H1614" i="45"/>
  <c r="D1614" i="45" a="1"/>
  <c r="D1614" i="45" s="1"/>
  <c r="J1613" i="45"/>
  <c r="I1613" i="45"/>
  <c r="H1613" i="45"/>
  <c r="D1613" i="45" a="1"/>
  <c r="D1613" i="45" s="1"/>
  <c r="J1612" i="45"/>
  <c r="I1612" i="45"/>
  <c r="H1612" i="45"/>
  <c r="D1612" i="45" a="1"/>
  <c r="D1612" i="45" s="1"/>
  <c r="J1608" i="45"/>
  <c r="I1608" i="45"/>
  <c r="H1608" i="45"/>
  <c r="D1608" i="45" a="1"/>
  <c r="D1608" i="45" s="1"/>
  <c r="J1606" i="45"/>
  <c r="I1606" i="45"/>
  <c r="H1606" i="45"/>
  <c r="D1606" i="45" a="1"/>
  <c r="D1606" i="45" s="1"/>
  <c r="J1610" i="45"/>
  <c r="I1610" i="45"/>
  <c r="H1610" i="45"/>
  <c r="D1610" i="45" a="1"/>
  <c r="D1610" i="45" s="1"/>
  <c r="J1611" i="45"/>
  <c r="I1611" i="45"/>
  <c r="H1611" i="45"/>
  <c r="D1611" i="45" a="1"/>
  <c r="D1611" i="45" s="1"/>
  <c r="J1605" i="45"/>
  <c r="I1605" i="45"/>
  <c r="H1605" i="45"/>
  <c r="D1605" i="45" a="1"/>
  <c r="D1605" i="45" s="1"/>
  <c r="J1599" i="45"/>
  <c r="I1599" i="45"/>
  <c r="H1599" i="45"/>
  <c r="D1599" i="45" a="1"/>
  <c r="D1599" i="45" s="1"/>
  <c r="J1609" i="45"/>
  <c r="I1609" i="45"/>
  <c r="H1609" i="45"/>
  <c r="D1609" i="45" a="1"/>
  <c r="D1609" i="45" s="1"/>
  <c r="J1604" i="45"/>
  <c r="I1604" i="45"/>
  <c r="H1604" i="45"/>
  <c r="D1604" i="45" a="1"/>
  <c r="D1604" i="45" s="1"/>
  <c r="J1603" i="45"/>
  <c r="I1603" i="45"/>
  <c r="H1603" i="45"/>
  <c r="D1603" i="45" a="1"/>
  <c r="D1603" i="45" s="1"/>
  <c r="J1602" i="45"/>
  <c r="I1602" i="45"/>
  <c r="H1602" i="45"/>
  <c r="D1602" i="45" a="1"/>
  <c r="D1602" i="45" s="1"/>
  <c r="J1601" i="45"/>
  <c r="I1601" i="45"/>
  <c r="H1601" i="45"/>
  <c r="D1601" i="45" a="1"/>
  <c r="D1601" i="45" s="1"/>
  <c r="J1581" i="45"/>
  <c r="I1581" i="45"/>
  <c r="H1581" i="45"/>
  <c r="D1581" i="45" a="1"/>
  <c r="D1581" i="45" s="1"/>
  <c r="J1578" i="45"/>
  <c r="I1578" i="45"/>
  <c r="H1578" i="45"/>
  <c r="D1578" i="45" a="1"/>
  <c r="D1578" i="45" s="1"/>
  <c r="J1577" i="45"/>
  <c r="I1577" i="45"/>
  <c r="H1577" i="45"/>
  <c r="D1577" i="45" a="1"/>
  <c r="D1577" i="45" s="1"/>
  <c r="D1641" i="45" a="1"/>
  <c r="D1641" i="45" s="1"/>
  <c r="H1641" i="45"/>
  <c r="I1641" i="45"/>
  <c r="J1641" i="45"/>
  <c r="J1575" i="45"/>
  <c r="I1575" i="45"/>
  <c r="H1575" i="45"/>
  <c r="D1575" i="45" a="1"/>
  <c r="D1575" i="45" s="1"/>
  <c r="J1576" i="45"/>
  <c r="I1576" i="45"/>
  <c r="H1576" i="45"/>
  <c r="D1576" i="45" a="1"/>
  <c r="D1576" i="45" s="1"/>
  <c r="J1571" i="45"/>
  <c r="I1571" i="45"/>
  <c r="H1571" i="45"/>
  <c r="D1571" i="45" a="1"/>
  <c r="D1571" i="45" s="1"/>
  <c r="J1572" i="45"/>
  <c r="I1572" i="45"/>
  <c r="H1572" i="45"/>
  <c r="D1572" i="45" a="1"/>
  <c r="D1572" i="45" s="1"/>
  <c r="J1574" i="45"/>
  <c r="I1574" i="45"/>
  <c r="H1574" i="45"/>
  <c r="D1574" i="45" a="1"/>
  <c r="D1574" i="45" s="1"/>
  <c r="J1573" i="45"/>
  <c r="I1573" i="45"/>
  <c r="H1573" i="45"/>
  <c r="D1573" i="45" a="1"/>
  <c r="D1573" i="45" s="1"/>
  <c r="J1597" i="45"/>
  <c r="I1597" i="45"/>
  <c r="H1597" i="45"/>
  <c r="D1597" i="45" a="1"/>
  <c r="D1597" i="45" s="1"/>
  <c r="J1596" i="45"/>
  <c r="I1596" i="45"/>
  <c r="H1596" i="45"/>
  <c r="D1596" i="45" a="1"/>
  <c r="D1596" i="45" s="1"/>
  <c r="J1595" i="45"/>
  <c r="I1595" i="45"/>
  <c r="H1595" i="45"/>
  <c r="D1595" i="45" a="1"/>
  <c r="D1595" i="45" s="1"/>
  <c r="J1594" i="45"/>
  <c r="I1594" i="45"/>
  <c r="H1594" i="45"/>
  <c r="D1594" i="45" a="1"/>
  <c r="D1594" i="45" s="1"/>
  <c r="J1593" i="45"/>
  <c r="I1593" i="45"/>
  <c r="H1593" i="45"/>
  <c r="D1593" i="45" a="1"/>
  <c r="D1593" i="45" s="1"/>
  <c r="J1592" i="45"/>
  <c r="I1592" i="45"/>
  <c r="H1592" i="45"/>
  <c r="D1592" i="45" a="1"/>
  <c r="D1592" i="45" s="1"/>
  <c r="J1591" i="45"/>
  <c r="I1591" i="45"/>
  <c r="H1591" i="45"/>
  <c r="D1591" i="45" a="1"/>
  <c r="D1591" i="45" s="1"/>
  <c r="J1589" i="45"/>
  <c r="I1589" i="45"/>
  <c r="H1589" i="45"/>
  <c r="D1589" i="45" a="1"/>
  <c r="D1589" i="45" s="1"/>
  <c r="J1587" i="45"/>
  <c r="I1587" i="45"/>
  <c r="H1587" i="45"/>
  <c r="D1587" i="45" a="1"/>
  <c r="D1587" i="45" s="1"/>
  <c r="J1586" i="45"/>
  <c r="I1586" i="45"/>
  <c r="H1586" i="45"/>
  <c r="D1586" i="45" a="1"/>
  <c r="D1586" i="45" s="1"/>
  <c r="J1585" i="45"/>
  <c r="I1585" i="45"/>
  <c r="H1585" i="45"/>
  <c r="D1585" i="45" a="1"/>
  <c r="D1585" i="45" s="1"/>
  <c r="J1584" i="45"/>
  <c r="I1584" i="45"/>
  <c r="H1584" i="45"/>
  <c r="D1584" i="45" a="1"/>
  <c r="D1584" i="45" s="1"/>
  <c r="J1607" i="45"/>
  <c r="I1607" i="45"/>
  <c r="H1607" i="45"/>
  <c r="D1607" i="45" a="1"/>
  <c r="D1607" i="45" s="1"/>
  <c r="J1570" i="45"/>
  <c r="I1570" i="45"/>
  <c r="H1570" i="45"/>
  <c r="D1570" i="45" a="1"/>
  <c r="D1570" i="45" s="1"/>
  <c r="J1569" i="45"/>
  <c r="I1569" i="45"/>
  <c r="H1569" i="45"/>
  <c r="D1569" i="45" a="1"/>
  <c r="D1569" i="45" s="1"/>
  <c r="J1583" i="45"/>
  <c r="I1583" i="45"/>
  <c r="H1583" i="45"/>
  <c r="D1583" i="45" a="1"/>
  <c r="D1583" i="45" s="1"/>
  <c r="J1600" i="45"/>
  <c r="I1600" i="45"/>
  <c r="H1600" i="45"/>
  <c r="D1600" i="45" a="1"/>
  <c r="D1600" i="45" s="1"/>
  <c r="J1564" i="45"/>
  <c r="I1564" i="45"/>
  <c r="H1564" i="45"/>
  <c r="D1564" i="45" a="1"/>
  <c r="D1564" i="45" s="1"/>
  <c r="J1563" i="45"/>
  <c r="I1563" i="45"/>
  <c r="H1563" i="45"/>
  <c r="D1563" i="45" a="1"/>
  <c r="D1563" i="45" s="1"/>
  <c r="J1590" i="45"/>
  <c r="I1590" i="45"/>
  <c r="H1590" i="45"/>
  <c r="D1590" i="45" a="1"/>
  <c r="D1590" i="45" s="1"/>
  <c r="J1562" i="45"/>
  <c r="I1562" i="45"/>
  <c r="H1562" i="45"/>
  <c r="D1562" i="45" a="1"/>
  <c r="D1562" i="45" s="1"/>
  <c r="J1566" i="45"/>
  <c r="I1566" i="45"/>
  <c r="H1566" i="45"/>
  <c r="D1566" i="45" a="1"/>
  <c r="D1566" i="45" s="1"/>
  <c r="J1560" i="45"/>
  <c r="I1560" i="45"/>
  <c r="H1560" i="45"/>
  <c r="D1560" i="45" a="1"/>
  <c r="D1560" i="45" s="1"/>
  <c r="J1559" i="45"/>
  <c r="I1559" i="45"/>
  <c r="H1559" i="45"/>
  <c r="D1559" i="45" a="1"/>
  <c r="D1559" i="45" s="1"/>
  <c r="J1558" i="45"/>
  <c r="I1558" i="45"/>
  <c r="H1558" i="45"/>
  <c r="D1558" i="45" a="1"/>
  <c r="D1558" i="45" s="1"/>
  <c r="J1545" i="45"/>
  <c r="I1545" i="45"/>
  <c r="H1545" i="45"/>
  <c r="D1545" i="45" a="1"/>
  <c r="D1545" i="45" s="1"/>
  <c r="J1544" i="45"/>
  <c r="I1544" i="45"/>
  <c r="H1544" i="45"/>
  <c r="D1544" i="45" a="1"/>
  <c r="D1544" i="45" s="1"/>
  <c r="J1543" i="45"/>
  <c r="I1543" i="45"/>
  <c r="H1543" i="45"/>
  <c r="D1543" i="45" a="1"/>
  <c r="D1543" i="45" s="1"/>
  <c r="J1561" i="45"/>
  <c r="I1561" i="45"/>
  <c r="H1561" i="45"/>
  <c r="D1561" i="45" a="1"/>
  <c r="D1561" i="45" s="1"/>
  <c r="J1535" i="45"/>
  <c r="I1535" i="45"/>
  <c r="H1535" i="45"/>
  <c r="D1535" i="45" a="1"/>
  <c r="D1535" i="45" s="1"/>
  <c r="J1552" i="45"/>
  <c r="I1552" i="45"/>
  <c r="H1552" i="45"/>
  <c r="D1552" i="45" a="1"/>
  <c r="D1552" i="45" s="1"/>
  <c r="J1568" i="45"/>
  <c r="I1568" i="45"/>
  <c r="H1568" i="45"/>
  <c r="D1568" i="45" a="1"/>
  <c r="D1568" i="45" s="1"/>
  <c r="J1528" i="45"/>
  <c r="I1528" i="45"/>
  <c r="H1528" i="45"/>
  <c r="D1528" i="45" a="1"/>
  <c r="D1528" i="45" s="1"/>
  <c r="J1534" i="45"/>
  <c r="I1534" i="45"/>
  <c r="H1534" i="45"/>
  <c r="D1534" i="45" a="1"/>
  <c r="D1534" i="45" s="1"/>
  <c r="J1526" i="45"/>
  <c r="I1526" i="45"/>
  <c r="H1526" i="45"/>
  <c r="D1526" i="45" a="1"/>
  <c r="D1526" i="45"/>
  <c r="J1542" i="45"/>
  <c r="I1542" i="45"/>
  <c r="H1542" i="45"/>
  <c r="D1542" i="45" a="1"/>
  <c r="D1542" i="45"/>
  <c r="J1555" i="45"/>
  <c r="I1555" i="45"/>
  <c r="H1555" i="45"/>
  <c r="D1555" i="45" a="1"/>
  <c r="D1555" i="45" s="1"/>
  <c r="J1536" i="45"/>
  <c r="I1536" i="45"/>
  <c r="H1536" i="45"/>
  <c r="D1536" i="45" a="1"/>
  <c r="D1536" i="45" s="1"/>
  <c r="J1539" i="45"/>
  <c r="I1539" i="45"/>
  <c r="H1539" i="45"/>
  <c r="D1539" i="45" a="1"/>
  <c r="D1539" i="45"/>
  <c r="J1538" i="45"/>
  <c r="I1538" i="45"/>
  <c r="H1538" i="45"/>
  <c r="D1538" i="45" a="1"/>
  <c r="D1538" i="45"/>
  <c r="J1551" i="45"/>
  <c r="I1551" i="45"/>
  <c r="H1551" i="45"/>
  <c r="D1551" i="45" a="1"/>
  <c r="D1551" i="45" s="1"/>
  <c r="J1550" i="45"/>
  <c r="I1550" i="45"/>
  <c r="H1550" i="45"/>
  <c r="D1550" i="45" a="1"/>
  <c r="D1550" i="45" s="1"/>
  <c r="J1549" i="45"/>
  <c r="I1549" i="45"/>
  <c r="H1549" i="45"/>
  <c r="D1549" i="45" a="1"/>
  <c r="D1549" i="45"/>
  <c r="J1548" i="45"/>
  <c r="I1548" i="45"/>
  <c r="H1548" i="45"/>
  <c r="D1548" i="45" a="1"/>
  <c r="D1548" i="45" s="1"/>
  <c r="J1527" i="45"/>
  <c r="I1527" i="45"/>
  <c r="H1527" i="45"/>
  <c r="D1527" i="45" a="1"/>
  <c r="D1527" i="45"/>
  <c r="J1506" i="45"/>
  <c r="I1506" i="45"/>
  <c r="H1506" i="45"/>
  <c r="D1506" i="45" a="1"/>
  <c r="D1506" i="45" s="1"/>
  <c r="J1518" i="45"/>
  <c r="I1518" i="45"/>
  <c r="H1518" i="45"/>
  <c r="D1518" i="45" a="1"/>
  <c r="D1518" i="45"/>
  <c r="J1515" i="45"/>
  <c r="I1515" i="45"/>
  <c r="H1515" i="45"/>
  <c r="D1515" i="45" a="1"/>
  <c r="D1515" i="45"/>
  <c r="J1492" i="45"/>
  <c r="I1492" i="45"/>
  <c r="H1492" i="45"/>
  <c r="D1492" i="45" a="1"/>
  <c r="D1492" i="45"/>
  <c r="J1507" i="45"/>
  <c r="I1507" i="45"/>
  <c r="H1507" i="45"/>
  <c r="D1507" i="45" a="1"/>
  <c r="D1507" i="45" s="1"/>
  <c r="J1521" i="45"/>
  <c r="I1521" i="45"/>
  <c r="H1521" i="45"/>
  <c r="D1521" i="45" a="1"/>
  <c r="D1521" i="45"/>
  <c r="J1500" i="45"/>
  <c r="I1500" i="45"/>
  <c r="H1500" i="45"/>
  <c r="D1500" i="45" a="1"/>
  <c r="D1500" i="45" s="1"/>
  <c r="J1499" i="45"/>
  <c r="I1499" i="45"/>
  <c r="H1499" i="45"/>
  <c r="D1499" i="45" a="1"/>
  <c r="D1499" i="45"/>
  <c r="J1498" i="45"/>
  <c r="I1498" i="45"/>
  <c r="H1498" i="45"/>
  <c r="D1498" i="45" a="1"/>
  <c r="D1498" i="45" s="1"/>
  <c r="J1497" i="45"/>
  <c r="I1497" i="45"/>
  <c r="H1497" i="45"/>
  <c r="D1497" i="45" a="1"/>
  <c r="D1497" i="45"/>
  <c r="J1508" i="45"/>
  <c r="I1508" i="45"/>
  <c r="H1508" i="45"/>
  <c r="D1508" i="45" a="1"/>
  <c r="D1508" i="45"/>
  <c r="J1514" i="45"/>
  <c r="I1514" i="45"/>
  <c r="H1514" i="45"/>
  <c r="D1514" i="45" a="1"/>
  <c r="D1514" i="45"/>
  <c r="J1520" i="45"/>
  <c r="I1520" i="45"/>
  <c r="H1520" i="45"/>
  <c r="D1520" i="45" a="1"/>
  <c r="D1520" i="45" s="1"/>
  <c r="J1488" i="45"/>
  <c r="I1488" i="45"/>
  <c r="H1488" i="45"/>
  <c r="D1488" i="45" a="1"/>
  <c r="D1488" i="45"/>
  <c r="D1491" i="45" a="1"/>
  <c r="D1491" i="45"/>
  <c r="H1491" i="45"/>
  <c r="I1491" i="45"/>
  <c r="J1491" i="45"/>
  <c r="J1513" i="45"/>
  <c r="I1513" i="45"/>
  <c r="H1513" i="45"/>
  <c r="D1513" i="45" a="1"/>
  <c r="D1513" i="45"/>
  <c r="J1512" i="45"/>
  <c r="I1512" i="45"/>
  <c r="H1512" i="45"/>
  <c r="D1512" i="45" a="1"/>
  <c r="D1512" i="45" s="1"/>
  <c r="D1487" i="45" a="1"/>
  <c r="D1487" i="45" s="1"/>
  <c r="H1487" i="45"/>
  <c r="I1487" i="45"/>
  <c r="J1487" i="45"/>
  <c r="J1511" i="45"/>
  <c r="I1511" i="45"/>
  <c r="H1511" i="45"/>
  <c r="D1511" i="45" a="1"/>
  <c r="D1511" i="45" s="1"/>
  <c r="D1483" i="45" a="1"/>
  <c r="D1483" i="45" s="1"/>
  <c r="H1483" i="45"/>
  <c r="I1483" i="45"/>
  <c r="J1483" i="45"/>
  <c r="J1620" i="45"/>
  <c r="I1620" i="45"/>
  <c r="H1620" i="45"/>
  <c r="D1620" i="45" a="1"/>
  <c r="D1620" i="45" s="1"/>
  <c r="J1582" i="45"/>
  <c r="I1582" i="45"/>
  <c r="H1582" i="45"/>
  <c r="D1582" i="45" a="1"/>
  <c r="D1582" i="45"/>
  <c r="J1537" i="45"/>
  <c r="I1537" i="45"/>
  <c r="H1537" i="45"/>
  <c r="D1537" i="45" a="1"/>
  <c r="D1537" i="45"/>
  <c r="J1494" i="45"/>
  <c r="I1494" i="45"/>
  <c r="H1494" i="45"/>
  <c r="D1494" i="45" a="1"/>
  <c r="D1494" i="45" s="1"/>
  <c r="J1493" i="45"/>
  <c r="I1493" i="45"/>
  <c r="H1493" i="45"/>
  <c r="D1493" i="45" a="1"/>
  <c r="D1493" i="45" s="1"/>
  <c r="J1496" i="45"/>
  <c r="I1496" i="45"/>
  <c r="H1496" i="45"/>
  <c r="D1496" i="45" a="1"/>
  <c r="D1496" i="45" s="1"/>
  <c r="J1495" i="45"/>
  <c r="I1495" i="45"/>
  <c r="H1495" i="45"/>
  <c r="D1495" i="45" a="1"/>
  <c r="D1495" i="45" s="1"/>
  <c r="J1510" i="45"/>
  <c r="I1510" i="45"/>
  <c r="H1510" i="45"/>
  <c r="D1510" i="45" a="1"/>
  <c r="D1510" i="45"/>
  <c r="J1480" i="45"/>
  <c r="I1480" i="45"/>
  <c r="H1480" i="45"/>
  <c r="D1480" i="45" a="1"/>
  <c r="D1480" i="45" s="1"/>
  <c r="J1326" i="45"/>
  <c r="I1326" i="45"/>
  <c r="H1326" i="45"/>
  <c r="D1326" i="45" a="1"/>
  <c r="D1326" i="45"/>
  <c r="J1473" i="45"/>
  <c r="I1473" i="45"/>
  <c r="H1473" i="45"/>
  <c r="D1473" i="45" a="1"/>
  <c r="D1473" i="45" s="1"/>
  <c r="H1472" i="45"/>
  <c r="H1425" i="45"/>
  <c r="D1472" i="45" a="1"/>
  <c r="D1472" i="45" s="1"/>
  <c r="D1484" i="45" a="1"/>
  <c r="D1484" i="45" s="1"/>
  <c r="D1485" i="45" a="1"/>
  <c r="D1485" i="45"/>
  <c r="D1486" i="45" a="1"/>
  <c r="D1486" i="45" s="1"/>
  <c r="D1525" i="45" a="1"/>
  <c r="D1525" i="45" s="1"/>
  <c r="D1524" i="45" a="1"/>
  <c r="D1524" i="45"/>
  <c r="D1522" i="45" a="1"/>
  <c r="D1522" i="45" s="1"/>
  <c r="D1523" i="45" a="1"/>
  <c r="D1523" i="45" s="1"/>
  <c r="D1519" i="45" a="1"/>
  <c r="D1519" i="45"/>
  <c r="D1517" i="45" a="1"/>
  <c r="D1517" i="45"/>
  <c r="D1516" i="45" a="1"/>
  <c r="D1516" i="45" s="1"/>
  <c r="D1509" i="45" a="1"/>
  <c r="D1509" i="45" s="1"/>
  <c r="D1504" i="45" a="1"/>
  <c r="D1504" i="45" s="1"/>
  <c r="D1505" i="45" a="1"/>
  <c r="D1505" i="45" s="1"/>
  <c r="D1501" i="45" a="1"/>
  <c r="D1501" i="45"/>
  <c r="D1502" i="45" a="1"/>
  <c r="D1502" i="45" s="1"/>
  <c r="D1529" i="45" a="1"/>
  <c r="D1529" i="45" s="1"/>
  <c r="D1530" i="45" a="1"/>
  <c r="D1530" i="45" s="1"/>
  <c r="D1531" i="45" a="1"/>
  <c r="D1531" i="45"/>
  <c r="D1540" i="45" a="1"/>
  <c r="D1540" i="45" s="1"/>
  <c r="D1541" i="45" a="1"/>
  <c r="D1541" i="45" s="1"/>
  <c r="D1547" i="45" a="1"/>
  <c r="D1547" i="45"/>
  <c r="D1556" i="45" a="1"/>
  <c r="D1556" i="45" s="1"/>
  <c r="D1553" i="45" a="1"/>
  <c r="D1553" i="45" s="1"/>
  <c r="D1554" i="45" a="1"/>
  <c r="D1554" i="45"/>
  <c r="D1557" i="45" a="1"/>
  <c r="D1557" i="45"/>
  <c r="D1565" i="45" a="1"/>
  <c r="D1565" i="45" s="1"/>
  <c r="D1567" i="45" a="1"/>
  <c r="D1567" i="45" s="1"/>
  <c r="D1588" i="45" a="1"/>
  <c r="D1588" i="45" s="1"/>
  <c r="H1484" i="45"/>
  <c r="H1485" i="45"/>
  <c r="H1486" i="45"/>
  <c r="H1525" i="45"/>
  <c r="H1524" i="45"/>
  <c r="H1522" i="45"/>
  <c r="H1523" i="45"/>
  <c r="H1519" i="45"/>
  <c r="H1517" i="45"/>
  <c r="H1516" i="45"/>
  <c r="H1509" i="45"/>
  <c r="H1504" i="45"/>
  <c r="H1505" i="45"/>
  <c r="H1501" i="45"/>
  <c r="H1502" i="45"/>
  <c r="H1529" i="45"/>
  <c r="H1530" i="45"/>
  <c r="H1531" i="45"/>
  <c r="H1540" i="45"/>
  <c r="H1541" i="45"/>
  <c r="H1547" i="45"/>
  <c r="H1556" i="45"/>
  <c r="H1553" i="45"/>
  <c r="H1554" i="45"/>
  <c r="H1557" i="45"/>
  <c r="H1565" i="45"/>
  <c r="H1567" i="45"/>
  <c r="H1588" i="45"/>
  <c r="I1484" i="45"/>
  <c r="I1485" i="45"/>
  <c r="I1486" i="45"/>
  <c r="I1525" i="45"/>
  <c r="I1524" i="45"/>
  <c r="I1522" i="45"/>
  <c r="I1523" i="45"/>
  <c r="I1519" i="45"/>
  <c r="I1517" i="45"/>
  <c r="I1516" i="45"/>
  <c r="I1509" i="45"/>
  <c r="I1504" i="45"/>
  <c r="I1505" i="45"/>
  <c r="I1501" i="45"/>
  <c r="I1502" i="45"/>
  <c r="I1529" i="45"/>
  <c r="I1530" i="45"/>
  <c r="I1531" i="45"/>
  <c r="I1540" i="45"/>
  <c r="I1541" i="45"/>
  <c r="I1547" i="45"/>
  <c r="I1556" i="45"/>
  <c r="I1553" i="45"/>
  <c r="I1554" i="45"/>
  <c r="I1557" i="45"/>
  <c r="I1565" i="45"/>
  <c r="I1567" i="45"/>
  <c r="I1588" i="45"/>
  <c r="J1484" i="45"/>
  <c r="J1485" i="45"/>
  <c r="J1486" i="45"/>
  <c r="J1525" i="45"/>
  <c r="J1524" i="45"/>
  <c r="J1522" i="45"/>
  <c r="J1523" i="45"/>
  <c r="J1519" i="45"/>
  <c r="J1517" i="45"/>
  <c r="J1516" i="45"/>
  <c r="J1509" i="45"/>
  <c r="J1504" i="45"/>
  <c r="J1505" i="45"/>
  <c r="J1501" i="45"/>
  <c r="J1502" i="45"/>
  <c r="J1529" i="45"/>
  <c r="J1530" i="45"/>
  <c r="J1531" i="45"/>
  <c r="J1540" i="45"/>
  <c r="J1541" i="45"/>
  <c r="J1547" i="45"/>
  <c r="J1556" i="45"/>
  <c r="J1553" i="45"/>
  <c r="J1554" i="45"/>
  <c r="J1557" i="45"/>
  <c r="J1565" i="45"/>
  <c r="J1567" i="45"/>
  <c r="J1588" i="45"/>
  <c r="J1481" i="45"/>
  <c r="I1481" i="45"/>
  <c r="H1481" i="45"/>
  <c r="D1481" i="45" a="1"/>
  <c r="D1481" i="45" s="1"/>
  <c r="J1476" i="45"/>
  <c r="I1476" i="45"/>
  <c r="H1476" i="45"/>
  <c r="D1476" i="45" a="1"/>
  <c r="D1476" i="45" s="1"/>
  <c r="J1475" i="45"/>
  <c r="I1475" i="45"/>
  <c r="H1475" i="45"/>
  <c r="D1475" i="45" a="1"/>
  <c r="D1475" i="45"/>
  <c r="J1466" i="45"/>
  <c r="I1466" i="45"/>
  <c r="H1466" i="45"/>
  <c r="D1466" i="45" a="1"/>
  <c r="D1466" i="45" s="1"/>
  <c r="J1463" i="45"/>
  <c r="I1463" i="45"/>
  <c r="H1463" i="45"/>
  <c r="D1463" i="45" a="1"/>
  <c r="D1463" i="45" s="1"/>
  <c r="J1462" i="45"/>
  <c r="I1462" i="45"/>
  <c r="H1462" i="45"/>
  <c r="D1462" i="45" a="1"/>
  <c r="D1462" i="45" s="1"/>
  <c r="J1461" i="45"/>
  <c r="I1461" i="45"/>
  <c r="H1461" i="45"/>
  <c r="D1461" i="45" a="1"/>
  <c r="D1461" i="45"/>
  <c r="J1910" i="45"/>
  <c r="I1910" i="45"/>
  <c r="H1910" i="45"/>
  <c r="D1910" i="45" a="1"/>
  <c r="D1910" i="45" s="1"/>
  <c r="J1847" i="45"/>
  <c r="I1847" i="45"/>
  <c r="H1847" i="45"/>
  <c r="D1847" i="45" a="1"/>
  <c r="D1847" i="45" s="1"/>
  <c r="J1846" i="45"/>
  <c r="I1846" i="45"/>
  <c r="H1846" i="45"/>
  <c r="D1846" i="45" a="1"/>
  <c r="D1846" i="45" s="1"/>
  <c r="J1796" i="45"/>
  <c r="I1796" i="45"/>
  <c r="H1796" i="45"/>
  <c r="D1796" i="45" a="1"/>
  <c r="D1796" i="45" s="1"/>
  <c r="J1795" i="45"/>
  <c r="I1795" i="45"/>
  <c r="H1795" i="45"/>
  <c r="D1795" i="45" a="1"/>
  <c r="D1795" i="45" s="1"/>
  <c r="J1732" i="45"/>
  <c r="I1732" i="45"/>
  <c r="H1732" i="45"/>
  <c r="D1732" i="45" a="1"/>
  <c r="D1732" i="45" s="1"/>
  <c r="J1731" i="45"/>
  <c r="I1731" i="45"/>
  <c r="H1731" i="45"/>
  <c r="D1731" i="45" a="1"/>
  <c r="D1731" i="45" s="1"/>
  <c r="J1695" i="45"/>
  <c r="I1695" i="45"/>
  <c r="H1695" i="45"/>
  <c r="D1695" i="45" a="1"/>
  <c r="D1695" i="45" s="1"/>
  <c r="J1694" i="45"/>
  <c r="I1694" i="45"/>
  <c r="H1694" i="45"/>
  <c r="D1694" i="45" a="1"/>
  <c r="D1694" i="45"/>
  <c r="J1654" i="45"/>
  <c r="I1654" i="45"/>
  <c r="H1654" i="45"/>
  <c r="D1654" i="45" a="1"/>
  <c r="D1654" i="45" s="1"/>
  <c r="J1653" i="45"/>
  <c r="I1653" i="45"/>
  <c r="H1653" i="45"/>
  <c r="D1653" i="45" a="1"/>
  <c r="D1653" i="45"/>
  <c r="J1617" i="45"/>
  <c r="I1617" i="45"/>
  <c r="H1617" i="45"/>
  <c r="D1617" i="45" a="1"/>
  <c r="D1617" i="45"/>
  <c r="J1616" i="45"/>
  <c r="I1616" i="45"/>
  <c r="H1616" i="45"/>
  <c r="D1616" i="45" a="1"/>
  <c r="D1616" i="45"/>
  <c r="J1580" i="45"/>
  <c r="I1580" i="45"/>
  <c r="H1580" i="45"/>
  <c r="D1580" i="45" a="1"/>
  <c r="D1580" i="45" s="1"/>
  <c r="J1579" i="45"/>
  <c r="I1579" i="45"/>
  <c r="H1579" i="45"/>
  <c r="D1579" i="45" a="1"/>
  <c r="D1579" i="45" s="1"/>
  <c r="J1533" i="45"/>
  <c r="I1533" i="45"/>
  <c r="H1533" i="45"/>
  <c r="D1533" i="45" a="1"/>
  <c r="D1533" i="45" s="1"/>
  <c r="J1532" i="45"/>
  <c r="I1532" i="45"/>
  <c r="H1532" i="45"/>
  <c r="D1532" i="45" a="1"/>
  <c r="D1532" i="45" s="1"/>
  <c r="J1490" i="45"/>
  <c r="I1490" i="45"/>
  <c r="H1490" i="45"/>
  <c r="D1490" i="45" a="1"/>
  <c r="D1490" i="45" s="1"/>
  <c r="J1489" i="45"/>
  <c r="I1489" i="45"/>
  <c r="H1489" i="45"/>
  <c r="D1489" i="45" a="1"/>
  <c r="D1489" i="45" s="1"/>
  <c r="J1460" i="45"/>
  <c r="I1460" i="45"/>
  <c r="H1460" i="45"/>
  <c r="D1460" i="45" a="1"/>
  <c r="D1460" i="45" s="1"/>
  <c r="J1458" i="45"/>
  <c r="I1458" i="45"/>
  <c r="H1458" i="45"/>
  <c r="D1458" i="45" a="1"/>
  <c r="D1458" i="45" s="1"/>
  <c r="J1459" i="45"/>
  <c r="I1459" i="45"/>
  <c r="H1459" i="45"/>
  <c r="D1459" i="45" a="1"/>
  <c r="D1459" i="45" s="1"/>
  <c r="J1471" i="45"/>
  <c r="I1471" i="45"/>
  <c r="H1471" i="45"/>
  <c r="D1471" i="45" a="1"/>
  <c r="D1471" i="45"/>
  <c r="J1457" i="45"/>
  <c r="I1457" i="45"/>
  <c r="H1457" i="45"/>
  <c r="D1457" i="45" a="1"/>
  <c r="D1457" i="45"/>
  <c r="J1456" i="45"/>
  <c r="I1456" i="45"/>
  <c r="H1456" i="45"/>
  <c r="D1456" i="45" a="1"/>
  <c r="D1456" i="45" s="1"/>
  <c r="J1455" i="45"/>
  <c r="I1455" i="45"/>
  <c r="H1455" i="45"/>
  <c r="D1455" i="45" a="1"/>
  <c r="D1455" i="45" s="1"/>
  <c r="J1454" i="45"/>
  <c r="I1454" i="45"/>
  <c r="H1454" i="45"/>
  <c r="D1454" i="45" a="1"/>
  <c r="D1454" i="45"/>
  <c r="J1449" i="45"/>
  <c r="I1449" i="45"/>
  <c r="H1449" i="45"/>
  <c r="D1449" i="45" a="1"/>
  <c r="D1449" i="45" s="1"/>
  <c r="J1448" i="45"/>
  <c r="I1448" i="45"/>
  <c r="H1448" i="45"/>
  <c r="D1448" i="45" a="1"/>
  <c r="D1448" i="45"/>
  <c r="J1478" i="45"/>
  <c r="I1478" i="45"/>
  <c r="H1478" i="45"/>
  <c r="D1478" i="45" a="1"/>
  <c r="D1478" i="45" s="1"/>
  <c r="J1453" i="45"/>
  <c r="I1453" i="45"/>
  <c r="H1453" i="45"/>
  <c r="D1453" i="45" a="1"/>
  <c r="D1453" i="45" s="1"/>
  <c r="J1470" i="45"/>
  <c r="I1470" i="45"/>
  <c r="H1470" i="45"/>
  <c r="D1470" i="45" a="1"/>
  <c r="D1470" i="45"/>
  <c r="J1447" i="45"/>
  <c r="I1447" i="45"/>
  <c r="H1447" i="45"/>
  <c r="D1447" i="45" a="1"/>
  <c r="D1447" i="45" s="1"/>
  <c r="J1452" i="45"/>
  <c r="I1452" i="45"/>
  <c r="H1452" i="45"/>
  <c r="D1452" i="45" a="1"/>
  <c r="D1452" i="45" s="1"/>
  <c r="J1451" i="45"/>
  <c r="I1451" i="45"/>
  <c r="H1451" i="45"/>
  <c r="D1451" i="45" a="1"/>
  <c r="D1451" i="45" s="1"/>
  <c r="J1469" i="45"/>
  <c r="I1469" i="45"/>
  <c r="H1469" i="45"/>
  <c r="D1469" i="45" a="1"/>
  <c r="D1469" i="45" s="1"/>
  <c r="J1468" i="45"/>
  <c r="I1468" i="45"/>
  <c r="H1468" i="45"/>
  <c r="D1468" i="45" a="1"/>
  <c r="D1468" i="45" s="1"/>
  <c r="J1467" i="45"/>
  <c r="I1467" i="45"/>
  <c r="H1467" i="45"/>
  <c r="D1467" i="45" a="1"/>
  <c r="D1467" i="45" s="1"/>
  <c r="J1443" i="45"/>
  <c r="I1443" i="45"/>
  <c r="H1443" i="45"/>
  <c r="D1443" i="45" a="1"/>
  <c r="D1443" i="45" s="1"/>
  <c r="J1444" i="45"/>
  <c r="I1444" i="45"/>
  <c r="H1444" i="45"/>
  <c r="D1444" i="45" a="1"/>
  <c r="D1444" i="45" s="1"/>
  <c r="J1482" i="45"/>
  <c r="I1482" i="45"/>
  <c r="H1482" i="45"/>
  <c r="D1482" i="45" a="1"/>
  <c r="D1482" i="45"/>
  <c r="J1446" i="45"/>
  <c r="I1446" i="45"/>
  <c r="H1446" i="45"/>
  <c r="D1446" i="45" a="1"/>
  <c r="D1446" i="45" s="1"/>
  <c r="J1445" i="45"/>
  <c r="I1445" i="45"/>
  <c r="H1445" i="45"/>
  <c r="D1445" i="45" a="1"/>
  <c r="D1445" i="45"/>
  <c r="J1441" i="45"/>
  <c r="I1441" i="45"/>
  <c r="H1441" i="45"/>
  <c r="D1441" i="45" a="1"/>
  <c r="D1441" i="45" s="1"/>
  <c r="J1442" i="45"/>
  <c r="I1442" i="45"/>
  <c r="H1442" i="45"/>
  <c r="D1442" i="45" a="1"/>
  <c r="D1442" i="45"/>
  <c r="J1440" i="45"/>
  <c r="I1440" i="45"/>
  <c r="H1440" i="45"/>
  <c r="D1440" i="45" a="1"/>
  <c r="D1440" i="45" s="1"/>
  <c r="J1439" i="45"/>
  <c r="I1439" i="45"/>
  <c r="H1439" i="45"/>
  <c r="D1439" i="45" a="1"/>
  <c r="D1439" i="45"/>
  <c r="J1435" i="45"/>
  <c r="I1435" i="45"/>
  <c r="H1435" i="45"/>
  <c r="D1435" i="45" a="1"/>
  <c r="D1435" i="45" s="1"/>
  <c r="J1437" i="45"/>
  <c r="I1437" i="45"/>
  <c r="H1437" i="45"/>
  <c r="D1437" i="45" a="1"/>
  <c r="D1437" i="45"/>
  <c r="J1433" i="45"/>
  <c r="I1433" i="45"/>
  <c r="H1433" i="45"/>
  <c r="D1433" i="45" a="1"/>
  <c r="D1433" i="45" s="1"/>
  <c r="J1430" i="45"/>
  <c r="I1430" i="45"/>
  <c r="H1430" i="45"/>
  <c r="D1430" i="45" a="1"/>
  <c r="D1430" i="45" s="1"/>
  <c r="J1431" i="45"/>
  <c r="I1431" i="45"/>
  <c r="H1431" i="45"/>
  <c r="D1431" i="45" a="1"/>
  <c r="D1431" i="45" s="1"/>
  <c r="J1429" i="45"/>
  <c r="I1429" i="45"/>
  <c r="H1429" i="45"/>
  <c r="D1429" i="45" a="1"/>
  <c r="D1429" i="45" s="1"/>
  <c r="J1436" i="45"/>
  <c r="I1436" i="45"/>
  <c r="H1436" i="45"/>
  <c r="D1436" i="45" a="1"/>
  <c r="D1436" i="45" s="1"/>
  <c r="J1438" i="45"/>
  <c r="I1438" i="45"/>
  <c r="H1438" i="45"/>
  <c r="D1438" i="45" a="1"/>
  <c r="D1438" i="45" s="1"/>
  <c r="J1419" i="45"/>
  <c r="I1419" i="45"/>
  <c r="H1419" i="45"/>
  <c r="D1419" i="45" a="1"/>
  <c r="D1419" i="45"/>
  <c r="J1418" i="45"/>
  <c r="I1418" i="45"/>
  <c r="H1418" i="45"/>
  <c r="D1418" i="45" a="1"/>
  <c r="D1418" i="45" s="1"/>
  <c r="D1465" i="45" a="1"/>
  <c r="D1465" i="45" s="1"/>
  <c r="D1474" i="45" a="1"/>
  <c r="D1474" i="45"/>
  <c r="D1479" i="45" a="1"/>
  <c r="D1479" i="45" s="1"/>
  <c r="D1425" i="45" a="1"/>
  <c r="D1425" i="45" s="1"/>
  <c r="H1465" i="45"/>
  <c r="H1474" i="45"/>
  <c r="H1479" i="45"/>
  <c r="I1465" i="45"/>
  <c r="I1474" i="45"/>
  <c r="I1479" i="45"/>
  <c r="I1425" i="45"/>
  <c r="I1472" i="45"/>
  <c r="J1465" i="45"/>
  <c r="J1474" i="45"/>
  <c r="J1479" i="45"/>
  <c r="J1425" i="45"/>
  <c r="J1472" i="45"/>
  <c r="J1423" i="45"/>
  <c r="I1423" i="45"/>
  <c r="H1423" i="45"/>
  <c r="D1423" i="45" a="1"/>
  <c r="D1423" i="45" s="1"/>
  <c r="J1422" i="45"/>
  <c r="I1422" i="45"/>
  <c r="H1422" i="45"/>
  <c r="D1422" i="45" a="1"/>
  <c r="D1422" i="45" s="1"/>
  <c r="J1417" i="45"/>
  <c r="I1417" i="45"/>
  <c r="H1417" i="45"/>
  <c r="D1417" i="45" a="1"/>
  <c r="D1417" i="45" s="1"/>
  <c r="J1416" i="45"/>
  <c r="I1416" i="45"/>
  <c r="H1416" i="45"/>
  <c r="D1416" i="45" a="1"/>
  <c r="D1416" i="45"/>
  <c r="J1414" i="45"/>
  <c r="I1414" i="45"/>
  <c r="H1414" i="45"/>
  <c r="D1414" i="45" a="1"/>
  <c r="D1414" i="45" s="1"/>
  <c r="J1424" i="45"/>
  <c r="I1424" i="45"/>
  <c r="H1424" i="45"/>
  <c r="D1424" i="45" a="1"/>
  <c r="D1424" i="45" s="1"/>
  <c r="J1413" i="45"/>
  <c r="I1413" i="45"/>
  <c r="H1413" i="45"/>
  <c r="D1413" i="45" a="1"/>
  <c r="D1413" i="45" s="1"/>
  <c r="J1412" i="45"/>
  <c r="I1412" i="45"/>
  <c r="H1412" i="45"/>
  <c r="D1412" i="45" a="1"/>
  <c r="D1412" i="45"/>
  <c r="J1411" i="45"/>
  <c r="I1411" i="45"/>
  <c r="H1411" i="45"/>
  <c r="D1411" i="45" a="1"/>
  <c r="D1411" i="45"/>
  <c r="D1400" i="45" a="1"/>
  <c r="D1400" i="45" s="1"/>
  <c r="D1397" i="45" a="1"/>
  <c r="D1397" i="45" s="1"/>
  <c r="D1396" i="45" a="1"/>
  <c r="D1396" i="45" s="1"/>
  <c r="J1402" i="45"/>
  <c r="I1402" i="45"/>
  <c r="H1402" i="45"/>
  <c r="D1402" i="45" a="1"/>
  <c r="D1402" i="45" s="1"/>
  <c r="J1432" i="45"/>
  <c r="I1432" i="45"/>
  <c r="H1432" i="45"/>
  <c r="D1432" i="45" a="1"/>
  <c r="D1432" i="45" s="1"/>
  <c r="J1428" i="45"/>
  <c r="I1428" i="45"/>
  <c r="H1428" i="45"/>
  <c r="D1428" i="45" a="1"/>
  <c r="D1428" i="45" s="1"/>
  <c r="J1427" i="45"/>
  <c r="I1427" i="45"/>
  <c r="H1427" i="45"/>
  <c r="D1427" i="45" a="1"/>
  <c r="D1427" i="45"/>
  <c r="J1409" i="45"/>
  <c r="I1409" i="45"/>
  <c r="H1409" i="45"/>
  <c r="D1409" i="45" a="1"/>
  <c r="D1409" i="45" s="1"/>
  <c r="J1426" i="45"/>
  <c r="I1426" i="45"/>
  <c r="H1426" i="45"/>
  <c r="D1426" i="45" a="1"/>
  <c r="D1426" i="45"/>
  <c r="J1450" i="45"/>
  <c r="I1450" i="45"/>
  <c r="H1450" i="45"/>
  <c r="D1450" i="45" a="1"/>
  <c r="D1450" i="45"/>
  <c r="J1408" i="45"/>
  <c r="I1408" i="45"/>
  <c r="H1408" i="45"/>
  <c r="D1408" i="45" a="1"/>
  <c r="D1408" i="45" s="1"/>
  <c r="J1407" i="45"/>
  <c r="I1407" i="45"/>
  <c r="H1407" i="45"/>
  <c r="D1407" i="45" a="1"/>
  <c r="D1407" i="45" s="1"/>
  <c r="J1406" i="45"/>
  <c r="I1406" i="45"/>
  <c r="H1406" i="45"/>
  <c r="D1406" i="45" a="1"/>
  <c r="D1406" i="45" s="1"/>
  <c r="J1404" i="45"/>
  <c r="I1404" i="45"/>
  <c r="H1404" i="45"/>
  <c r="D1404" i="45" a="1"/>
  <c r="D1404" i="45"/>
  <c r="J1403" i="45"/>
  <c r="I1403" i="45"/>
  <c r="H1403" i="45"/>
  <c r="D1403" i="45" a="1"/>
  <c r="D1403" i="45"/>
  <c r="J1420" i="45"/>
  <c r="I1420" i="45"/>
  <c r="H1420" i="45"/>
  <c r="D1420" i="45" a="1"/>
  <c r="D1420" i="45" s="1"/>
  <c r="D1399" i="45" a="1"/>
  <c r="D1399" i="45" s="1"/>
  <c r="J1391" i="45"/>
  <c r="I1391" i="45"/>
  <c r="H1391" i="45"/>
  <c r="D1391" i="45" a="1"/>
  <c r="D1391" i="45" s="1"/>
  <c r="J1390" i="45"/>
  <c r="I1390" i="45"/>
  <c r="H1390" i="45"/>
  <c r="D1390" i="45" a="1"/>
  <c r="D1390" i="45" s="1"/>
  <c r="J1389" i="45"/>
  <c r="I1389" i="45"/>
  <c r="H1389" i="45"/>
  <c r="D1389" i="45" a="1"/>
  <c r="D1389" i="45" s="1"/>
  <c r="J1388" i="45"/>
  <c r="I1388" i="45"/>
  <c r="H1388" i="45"/>
  <c r="D1388" i="45" a="1"/>
  <c r="D1388" i="45"/>
  <c r="J1387" i="45"/>
  <c r="I1387" i="45"/>
  <c r="H1387" i="45"/>
  <c r="D1387" i="45" a="1"/>
  <c r="D1387" i="45" s="1"/>
  <c r="J1386" i="45"/>
  <c r="I1386" i="45"/>
  <c r="H1386" i="45"/>
  <c r="D1386" i="45" a="1"/>
  <c r="D1386" i="45"/>
  <c r="J1385" i="45"/>
  <c r="I1385" i="45"/>
  <c r="H1385" i="45"/>
  <c r="D1385" i="45" a="1"/>
  <c r="D1385" i="45" s="1"/>
  <c r="J1384" i="45"/>
  <c r="I1384" i="45"/>
  <c r="H1384" i="45"/>
  <c r="D1384" i="45" a="1"/>
  <c r="D1384" i="45"/>
  <c r="J1383" i="45"/>
  <c r="I1383" i="45"/>
  <c r="H1383" i="45"/>
  <c r="D1383" i="45" a="1"/>
  <c r="D1383" i="45" s="1"/>
  <c r="J1382" i="45"/>
  <c r="I1382" i="45"/>
  <c r="H1382" i="45"/>
  <c r="D1382" i="45" a="1"/>
  <c r="D1382" i="45" s="1"/>
  <c r="J1392" i="45"/>
  <c r="I1392" i="45"/>
  <c r="H1392" i="45"/>
  <c r="D1392" i="45" a="1"/>
  <c r="D1392" i="45" s="1"/>
  <c r="J1381" i="45"/>
  <c r="I1381" i="45"/>
  <c r="H1381" i="45"/>
  <c r="D1381" i="45" a="1"/>
  <c r="D1381" i="45" s="1"/>
  <c r="J1380" i="45"/>
  <c r="I1380" i="45"/>
  <c r="H1380" i="45"/>
  <c r="D1380" i="45" a="1"/>
  <c r="D1380" i="45" s="1"/>
  <c r="J1379" i="45"/>
  <c r="I1379" i="45"/>
  <c r="H1379" i="45"/>
  <c r="D1379" i="45" a="1"/>
  <c r="D1379" i="45" s="1"/>
  <c r="J1372" i="45"/>
  <c r="I1372" i="45"/>
  <c r="H1372" i="45"/>
  <c r="D1372" i="45" a="1"/>
  <c r="D1372" i="45" s="1"/>
  <c r="J1371" i="45"/>
  <c r="I1371" i="45"/>
  <c r="H1371" i="45"/>
  <c r="D1371" i="45" a="1"/>
  <c r="D1371" i="45"/>
  <c r="J1364" i="45"/>
  <c r="I1364" i="45"/>
  <c r="H1364" i="45"/>
  <c r="D1364" i="45" a="1"/>
  <c r="D1364" i="45" s="1"/>
  <c r="J1377" i="45"/>
  <c r="I1377" i="45"/>
  <c r="H1377" i="45"/>
  <c r="D1377" i="45" a="1"/>
  <c r="D1377" i="45" s="1"/>
  <c r="J1376" i="45"/>
  <c r="I1376" i="45"/>
  <c r="H1376" i="45"/>
  <c r="D1376" i="45" a="1"/>
  <c r="D1376" i="45" s="1"/>
  <c r="J1375" i="45"/>
  <c r="I1375" i="45"/>
  <c r="H1375" i="45"/>
  <c r="D1375" i="45" a="1"/>
  <c r="D1375" i="45" s="1"/>
  <c r="J1360" i="45"/>
  <c r="I1360" i="45"/>
  <c r="H1360" i="45"/>
  <c r="D1360" i="45" a="1"/>
  <c r="D1360" i="45" s="1"/>
  <c r="J1363" i="45"/>
  <c r="I1363" i="45"/>
  <c r="H1363" i="45"/>
  <c r="J1362" i="45"/>
  <c r="I1362" i="45"/>
  <c r="H1362" i="45"/>
  <c r="D1362" i="45" a="1"/>
  <c r="D1362" i="45"/>
  <c r="J1361" i="45"/>
  <c r="I1361" i="45"/>
  <c r="H1361" i="45"/>
  <c r="D1361" i="45" a="1"/>
  <c r="D1361" i="45"/>
  <c r="J1359" i="45"/>
  <c r="I1359" i="45"/>
  <c r="H1359" i="45"/>
  <c r="D1359" i="45" a="1"/>
  <c r="D1359" i="45"/>
  <c r="J1347" i="45"/>
  <c r="I1347" i="45"/>
  <c r="H1347" i="45"/>
  <c r="D1347" i="45" a="1"/>
  <c r="D1347" i="45" s="1"/>
  <c r="J1355" i="45"/>
  <c r="I1355" i="45"/>
  <c r="H1355" i="45"/>
  <c r="D1355" i="45" a="1"/>
  <c r="D1355" i="45" s="1"/>
  <c r="J1354" i="45"/>
  <c r="I1354" i="45"/>
  <c r="H1354" i="45"/>
  <c r="D1354" i="45" a="1"/>
  <c r="D1354" i="45"/>
  <c r="J1353" i="45"/>
  <c r="I1353" i="45"/>
  <c r="H1353" i="45"/>
  <c r="D1353" i="45" a="1"/>
  <c r="D1353" i="45" s="1"/>
  <c r="J1352" i="45"/>
  <c r="I1352" i="45"/>
  <c r="H1352" i="45"/>
  <c r="D1352" i="45" a="1"/>
  <c r="D1352" i="45" s="1"/>
  <c r="J1358" i="45"/>
  <c r="I1358" i="45"/>
  <c r="H1358" i="45"/>
  <c r="D1358" i="45" a="1"/>
  <c r="D1358" i="45" s="1"/>
  <c r="J1357" i="45"/>
  <c r="I1357" i="45"/>
  <c r="H1357" i="45"/>
  <c r="D1357" i="45" a="1"/>
  <c r="D1357" i="45" s="1"/>
  <c r="J1344" i="45"/>
  <c r="I1344" i="45"/>
  <c r="H1344" i="45"/>
  <c r="D1344" i="45" a="1"/>
  <c r="D1344" i="45"/>
  <c r="J1343" i="45"/>
  <c r="I1343" i="45"/>
  <c r="H1343" i="45"/>
  <c r="D1343" i="45" a="1"/>
  <c r="D1343" i="45" s="1"/>
  <c r="J1366" i="45"/>
  <c r="I1366" i="45"/>
  <c r="H1366" i="45"/>
  <c r="D1366" i="45" a="1"/>
  <c r="D1366" i="45"/>
  <c r="J1346" i="45"/>
  <c r="I1346" i="45"/>
  <c r="H1346" i="45"/>
  <c r="D1346" i="45" a="1"/>
  <c r="D1346" i="45" s="1"/>
  <c r="J1345" i="45"/>
  <c r="I1345" i="45"/>
  <c r="H1345" i="45"/>
  <c r="D1345" i="45" a="1"/>
  <c r="D1345" i="45"/>
  <c r="J1351" i="45"/>
  <c r="I1351" i="45"/>
  <c r="H1351" i="45"/>
  <c r="D1351" i="45" a="1"/>
  <c r="D1351" i="45" s="1"/>
  <c r="J1342" i="45"/>
  <c r="I1342" i="45"/>
  <c r="H1342" i="45"/>
  <c r="D1342" i="45" a="1"/>
  <c r="D1342" i="45"/>
  <c r="J1341" i="45"/>
  <c r="I1341" i="45"/>
  <c r="H1341" i="45"/>
  <c r="D1341" i="45" a="1"/>
  <c r="D1341" i="45" s="1"/>
  <c r="J1374" i="45"/>
  <c r="I1374" i="45"/>
  <c r="H1374" i="45"/>
  <c r="D1374" i="45" a="1"/>
  <c r="D1374" i="45"/>
  <c r="J1340" i="45"/>
  <c r="I1340" i="45"/>
  <c r="H1340" i="45"/>
  <c r="D1340" i="45" a="1"/>
  <c r="D1340" i="45" s="1"/>
  <c r="J1338" i="45"/>
  <c r="I1338" i="45"/>
  <c r="H1338" i="45"/>
  <c r="D1338" i="45" a="1"/>
  <c r="D1338" i="45"/>
  <c r="J1337" i="45"/>
  <c r="I1337" i="45"/>
  <c r="H1337" i="45"/>
  <c r="D1337" i="45" a="1"/>
  <c r="D1337" i="45"/>
  <c r="J1339" i="45"/>
  <c r="I1339" i="45"/>
  <c r="H1339" i="45"/>
  <c r="D1339" i="45" a="1"/>
  <c r="D1339" i="45" s="1"/>
  <c r="J1336" i="45"/>
  <c r="I1336" i="45"/>
  <c r="H1336" i="45"/>
  <c r="D1336" i="45" a="1"/>
  <c r="D1336" i="45" s="1"/>
  <c r="J1370" i="45"/>
  <c r="I1370" i="45"/>
  <c r="H1370" i="45"/>
  <c r="D1370" i="45" a="1"/>
  <c r="D1370" i="45" s="1"/>
  <c r="J1369" i="45"/>
  <c r="I1369" i="45"/>
  <c r="H1369" i="45"/>
  <c r="D1369" i="45" a="1"/>
  <c r="D1369" i="45"/>
  <c r="J1368" i="45"/>
  <c r="I1368" i="45"/>
  <c r="H1368" i="45"/>
  <c r="D1368" i="45" a="1"/>
  <c r="D1368" i="45" s="1"/>
  <c r="J1373" i="45"/>
  <c r="I1373" i="45"/>
  <c r="H1373" i="45"/>
  <c r="D1373" i="45" a="1"/>
  <c r="D1373" i="45" s="1"/>
  <c r="J1415" i="45"/>
  <c r="I1415" i="45"/>
  <c r="H1415" i="45"/>
  <c r="D1415" i="45" a="1"/>
  <c r="D1415" i="45"/>
  <c r="J1356" i="45"/>
  <c r="I1356" i="45"/>
  <c r="H1356" i="45"/>
  <c r="D1356" i="45" a="1"/>
  <c r="D1356" i="45"/>
  <c r="J1348" i="45"/>
  <c r="I1348" i="45"/>
  <c r="H1348" i="45"/>
  <c r="D1348" i="45" a="1"/>
  <c r="D1348" i="45" s="1"/>
  <c r="J1350" i="45"/>
  <c r="I1350" i="45"/>
  <c r="H1350" i="45"/>
  <c r="D1350" i="45" a="1"/>
  <c r="D1350" i="45" s="1"/>
  <c r="J1349" i="45"/>
  <c r="I1349" i="45"/>
  <c r="H1349" i="45"/>
  <c r="D1349" i="45" a="1"/>
  <c r="D1349" i="45"/>
  <c r="J1333" i="45"/>
  <c r="I1333" i="45"/>
  <c r="H1333" i="45"/>
  <c r="D1333" i="45" a="1"/>
  <c r="D1333" i="45" s="1"/>
  <c r="J1335" i="45"/>
  <c r="I1335" i="45"/>
  <c r="H1335" i="45"/>
  <c r="D1335" i="45" a="1"/>
  <c r="D1335" i="45"/>
  <c r="J1328" i="45"/>
  <c r="I1328" i="45"/>
  <c r="H1328" i="45"/>
  <c r="D1328" i="45" a="1"/>
  <c r="D1328" i="45" s="1"/>
  <c r="J1327" i="45"/>
  <c r="I1327" i="45"/>
  <c r="H1327" i="45"/>
  <c r="D1327" i="45" a="1"/>
  <c r="D1327" i="45"/>
  <c r="J1331" i="45"/>
  <c r="I1331" i="45"/>
  <c r="H1331" i="45"/>
  <c r="D1331" i="45" a="1"/>
  <c r="D1331" i="45" s="1"/>
  <c r="D1320" i="45" a="1"/>
  <c r="D1320" i="45"/>
  <c r="D1334" i="45" a="1"/>
  <c r="D1334" i="45"/>
  <c r="D1363" i="45" a="1"/>
  <c r="D1363" i="45"/>
  <c r="D1367" i="45" a="1"/>
  <c r="D1367" i="45" s="1"/>
  <c r="D1393" i="45" a="1"/>
  <c r="D1393" i="45"/>
  <c r="D1394" i="45" a="1"/>
  <c r="D1394" i="45"/>
  <c r="D1395" i="45" a="1"/>
  <c r="D1395" i="45"/>
  <c r="D1398" i="45" a="1"/>
  <c r="D1398" i="45"/>
  <c r="D1401" i="45" a="1"/>
  <c r="D1401" i="45" s="1"/>
  <c r="D1410" i="45" a="1"/>
  <c r="D1410" i="45" s="1"/>
  <c r="D1405" i="45" a="1"/>
  <c r="D1405" i="45" s="1"/>
  <c r="H1320" i="45"/>
  <c r="H1334" i="45"/>
  <c r="H1367" i="45"/>
  <c r="H1393" i="45"/>
  <c r="H1394" i="45"/>
  <c r="H1395" i="45"/>
  <c r="H1396" i="45"/>
  <c r="H1397" i="45"/>
  <c r="H1398" i="45"/>
  <c r="H1399" i="45"/>
  <c r="H1400" i="45"/>
  <c r="H1401" i="45"/>
  <c r="H1410" i="45"/>
  <c r="H1405" i="45"/>
  <c r="I1320" i="45"/>
  <c r="I1334" i="45"/>
  <c r="I1367" i="45"/>
  <c r="I1393" i="45"/>
  <c r="I1394" i="45"/>
  <c r="I1395" i="45"/>
  <c r="I1396" i="45"/>
  <c r="I1397" i="45"/>
  <c r="I1398" i="45"/>
  <c r="I1399" i="45"/>
  <c r="I1400" i="45"/>
  <c r="I1401" i="45"/>
  <c r="I1410" i="45"/>
  <c r="I1405" i="45"/>
  <c r="J1320" i="45"/>
  <c r="J1334" i="45"/>
  <c r="J1367" i="45"/>
  <c r="J1393" i="45"/>
  <c r="J1394" i="45"/>
  <c r="J1395" i="45"/>
  <c r="J1396" i="45"/>
  <c r="J1397" i="45"/>
  <c r="J1398" i="45"/>
  <c r="J1399" i="45"/>
  <c r="J1400" i="45"/>
  <c r="J1401" i="45"/>
  <c r="J1410" i="45"/>
  <c r="J1405" i="45"/>
  <c r="J1316" i="45"/>
  <c r="I1316" i="45"/>
  <c r="H1316" i="45"/>
  <c r="D1316" i="45" a="1"/>
  <c r="D1316" i="45" s="1"/>
  <c r="D1155" i="45" a="1"/>
  <c r="D1155" i="45" s="1"/>
  <c r="J1078" i="45"/>
  <c r="I1078" i="45"/>
  <c r="H1078" i="45"/>
  <c r="D1078" i="45" a="1"/>
  <c r="D1078" i="45" s="1"/>
  <c r="J1330" i="45"/>
  <c r="I1330" i="45"/>
  <c r="H1330" i="45"/>
  <c r="D1330" i="45" a="1"/>
  <c r="D1330" i="45"/>
  <c r="J1315" i="45"/>
  <c r="I1315" i="45"/>
  <c r="H1315" i="45"/>
  <c r="D1315" i="45" a="1"/>
  <c r="D1315" i="45"/>
  <c r="J1332" i="45"/>
  <c r="I1332" i="45"/>
  <c r="H1332" i="45"/>
  <c r="D1332" i="45" a="1"/>
  <c r="D1332" i="45" s="1"/>
  <c r="J1325" i="45"/>
  <c r="I1325" i="45"/>
  <c r="H1325" i="45"/>
  <c r="D1325" i="45" a="1"/>
  <c r="D1325" i="45"/>
  <c r="J1314" i="45"/>
  <c r="I1314" i="45"/>
  <c r="H1314" i="45"/>
  <c r="D1314" i="45" a="1"/>
  <c r="D1314" i="45"/>
  <c r="J1313" i="45"/>
  <c r="I1313" i="45"/>
  <c r="H1313" i="45"/>
  <c r="D1313" i="45" a="1"/>
  <c r="D1313" i="45"/>
  <c r="J1312" i="45"/>
  <c r="I1312" i="45"/>
  <c r="H1312" i="45"/>
  <c r="D1312" i="45" a="1"/>
  <c r="D1312" i="45" s="1"/>
  <c r="J1311" i="45"/>
  <c r="I1311" i="45"/>
  <c r="H1311" i="45"/>
  <c r="D1311" i="45" a="1"/>
  <c r="D1311" i="45"/>
  <c r="J1310" i="45"/>
  <c r="I1310" i="45"/>
  <c r="H1310" i="45"/>
  <c r="D1310" i="45" a="1"/>
  <c r="D1310" i="45"/>
  <c r="J1309" i="45"/>
  <c r="I1309" i="45"/>
  <c r="H1309" i="45"/>
  <c r="D1309" i="45" a="1"/>
  <c r="D1309" i="45"/>
  <c r="J1305" i="45"/>
  <c r="I1305" i="45"/>
  <c r="H1305" i="45"/>
  <c r="D1305" i="45" a="1"/>
  <c r="D1305" i="45" s="1"/>
  <c r="J1307" i="45"/>
  <c r="I1307" i="45"/>
  <c r="H1307" i="45"/>
  <c r="D1307" i="45" a="1"/>
  <c r="D1307" i="45"/>
  <c r="J1306" i="45"/>
  <c r="I1306" i="45"/>
  <c r="H1306" i="45"/>
  <c r="D1306" i="45" a="1"/>
  <c r="D1306" i="45" s="1"/>
  <c r="J1318" i="45"/>
  <c r="I1318" i="45"/>
  <c r="H1318" i="45"/>
  <c r="D1318" i="45" a="1"/>
  <c r="D1318" i="45"/>
  <c r="J1301" i="45"/>
  <c r="I1301" i="45"/>
  <c r="H1301" i="45"/>
  <c r="D1301" i="45" a="1"/>
  <c r="D1301" i="45" s="1"/>
  <c r="J1298" i="45"/>
  <c r="I1298" i="45"/>
  <c r="H1298" i="45"/>
  <c r="D1298" i="45" a="1"/>
  <c r="D1298" i="45"/>
  <c r="J1300" i="45"/>
  <c r="I1300" i="45"/>
  <c r="H1300" i="45"/>
  <c r="D1300" i="45" a="1"/>
  <c r="D1300" i="45"/>
  <c r="J1299" i="45"/>
  <c r="I1299" i="45"/>
  <c r="H1299" i="45"/>
  <c r="D1299" i="45" a="1"/>
  <c r="D1299" i="45"/>
  <c r="J1317" i="45"/>
  <c r="I1317" i="45"/>
  <c r="H1317" i="45"/>
  <c r="D1317" i="45" a="1"/>
  <c r="D1317" i="45" s="1"/>
  <c r="J1295" i="45"/>
  <c r="I1295" i="45"/>
  <c r="H1295" i="45"/>
  <c r="D1295" i="45" a="1"/>
  <c r="D1295" i="45"/>
  <c r="J1324" i="45"/>
  <c r="I1324" i="45"/>
  <c r="H1324" i="45"/>
  <c r="D1324" i="45" a="1"/>
  <c r="D1324" i="45" s="1"/>
  <c r="J1304" i="45"/>
  <c r="I1304" i="45"/>
  <c r="H1304" i="45"/>
  <c r="D1304" i="45" a="1"/>
  <c r="D1304" i="45"/>
  <c r="J1294" i="45"/>
  <c r="I1294" i="45"/>
  <c r="H1294" i="45"/>
  <c r="D1294" i="45" a="1"/>
  <c r="D1294" i="45" s="1"/>
  <c r="J1323" i="45"/>
  <c r="I1323" i="45"/>
  <c r="H1323" i="45"/>
  <c r="D1323" i="45" a="1"/>
  <c r="D1323" i="45" s="1"/>
  <c r="J1322" i="45"/>
  <c r="I1322" i="45"/>
  <c r="H1322" i="45"/>
  <c r="D1322" i="45" a="1"/>
  <c r="D1322" i="45"/>
  <c r="D1296" i="45" a="1"/>
  <c r="D1296" i="45"/>
  <c r="D1297" i="45" a="1"/>
  <c r="D1297" i="45" s="1"/>
  <c r="D1276" i="45" a="1"/>
  <c r="D1276" i="45"/>
  <c r="D1321" i="45" a="1"/>
  <c r="D1321" i="45" s="1"/>
  <c r="D1308" i="45" a="1"/>
  <c r="D1308" i="45" s="1"/>
  <c r="H1296" i="45"/>
  <c r="H1297" i="45"/>
  <c r="H1276" i="45"/>
  <c r="H1321" i="45"/>
  <c r="H1308" i="45"/>
  <c r="H1155" i="45"/>
  <c r="I1296" i="45"/>
  <c r="I1297" i="45"/>
  <c r="I1276" i="45"/>
  <c r="I1321" i="45"/>
  <c r="I1308" i="45"/>
  <c r="I1155" i="45"/>
  <c r="J1296" i="45"/>
  <c r="J1297" i="45"/>
  <c r="J1276" i="45"/>
  <c r="J1321" i="45"/>
  <c r="J1308" i="45"/>
  <c r="J1155" i="45"/>
  <c r="J1818" i="45"/>
  <c r="I1818" i="45"/>
  <c r="H1818" i="45"/>
  <c r="D1818" i="45" a="1"/>
  <c r="D1818" i="45"/>
  <c r="J1749" i="45"/>
  <c r="I1749" i="45"/>
  <c r="H1749" i="45"/>
  <c r="D1749" i="45" a="1"/>
  <c r="D1749" i="45" s="1"/>
  <c r="J1706" i="45"/>
  <c r="I1706" i="45"/>
  <c r="H1706" i="45"/>
  <c r="D1706" i="45" a="1"/>
  <c r="D1706" i="45"/>
  <c r="J1670" i="45"/>
  <c r="I1670" i="45"/>
  <c r="H1670" i="45"/>
  <c r="D1670" i="45" a="1"/>
  <c r="D1670" i="45"/>
  <c r="J1632" i="45"/>
  <c r="I1632" i="45"/>
  <c r="H1632" i="45"/>
  <c r="D1632" i="45" a="1"/>
  <c r="D1632" i="45" s="1"/>
  <c r="J1598" i="45"/>
  <c r="I1598" i="45"/>
  <c r="H1598" i="45"/>
  <c r="D1598" i="45" a="1"/>
  <c r="D1598" i="45" s="1"/>
  <c r="J1546" i="45"/>
  <c r="I1546" i="45"/>
  <c r="H1546" i="45"/>
  <c r="D1546" i="45" a="1"/>
  <c r="D1546" i="45" s="1"/>
  <c r="J1503" i="45"/>
  <c r="I1503" i="45"/>
  <c r="H1503" i="45"/>
  <c r="D1503" i="45" a="1"/>
  <c r="D1503" i="45"/>
  <c r="J1464" i="45"/>
  <c r="I1464" i="45"/>
  <c r="H1464" i="45"/>
  <c r="D1464" i="45" a="1"/>
  <c r="D1464" i="45"/>
  <c r="J1421" i="45"/>
  <c r="I1421" i="45"/>
  <c r="H1421" i="45"/>
  <c r="D1421" i="45" a="1"/>
  <c r="D1421" i="45" s="1"/>
  <c r="J1365" i="45"/>
  <c r="I1365" i="45"/>
  <c r="H1365" i="45"/>
  <c r="D1365" i="45" a="1"/>
  <c r="D1365" i="45" s="1"/>
  <c r="J1319" i="45"/>
  <c r="I1319" i="45"/>
  <c r="H1319" i="45"/>
  <c r="D1319" i="45" a="1"/>
  <c r="D1319" i="45"/>
  <c r="J1303" i="45"/>
  <c r="I1303" i="45"/>
  <c r="H1303" i="45"/>
  <c r="D1303" i="45" a="1"/>
  <c r="D1303" i="45"/>
  <c r="J1293" i="45"/>
  <c r="I1293" i="45"/>
  <c r="H1293" i="45"/>
  <c r="D1293" i="45" a="1"/>
  <c r="D1293" i="45" s="1"/>
  <c r="J1292" i="45"/>
  <c r="I1292" i="45"/>
  <c r="H1292" i="45"/>
  <c r="D1292" i="45" a="1"/>
  <c r="D1292" i="45" s="1"/>
  <c r="J1289" i="45"/>
  <c r="I1289" i="45"/>
  <c r="H1289" i="45"/>
  <c r="D1289" i="45" a="1"/>
  <c r="D1289" i="45"/>
  <c r="J1286" i="45"/>
  <c r="I1286" i="45"/>
  <c r="H1286" i="45"/>
  <c r="D1286" i="45" a="1"/>
  <c r="D1286" i="45" s="1"/>
  <c r="J1302" i="45"/>
  <c r="I1302" i="45"/>
  <c r="H1302" i="45"/>
  <c r="D1302" i="45" a="1"/>
  <c r="D1302" i="45" s="1"/>
  <c r="J1291" i="45"/>
  <c r="I1291" i="45"/>
  <c r="H1291" i="45"/>
  <c r="D1291" i="45" a="1"/>
  <c r="D1291" i="45"/>
  <c r="J1284" i="45"/>
  <c r="I1284" i="45"/>
  <c r="H1284" i="45"/>
  <c r="D1284" i="45" a="1"/>
  <c r="D1284" i="45"/>
  <c r="J1282" i="45"/>
  <c r="I1282" i="45"/>
  <c r="H1282" i="45"/>
  <c r="D1282" i="45" a="1"/>
  <c r="D1282" i="45" s="1"/>
  <c r="J1280" i="45"/>
  <c r="I1280" i="45"/>
  <c r="H1280" i="45"/>
  <c r="D1280" i="45" a="1"/>
  <c r="D1280" i="45" s="1"/>
  <c r="J1274" i="45"/>
  <c r="I1274" i="45"/>
  <c r="H1274" i="45"/>
  <c r="D1274" i="45" a="1"/>
  <c r="D1274" i="45" s="1"/>
  <c r="J1272" i="45"/>
  <c r="I1272" i="45"/>
  <c r="H1272" i="45"/>
  <c r="D1272" i="45" a="1"/>
  <c r="D1272" i="45"/>
  <c r="D1271" i="45" a="1"/>
  <c r="D1271" i="45" s="1"/>
  <c r="D1281" i="45" a="1"/>
  <c r="D1281" i="45"/>
  <c r="D1283" i="45" a="1"/>
  <c r="D1283" i="45"/>
  <c r="D1285" i="45" a="1"/>
  <c r="D1285" i="45" s="1"/>
  <c r="D1290" i="45" a="1"/>
  <c r="D1290" i="45" s="1"/>
  <c r="H1271" i="45"/>
  <c r="H1281" i="45"/>
  <c r="H1283" i="45"/>
  <c r="H1285" i="45"/>
  <c r="H1290" i="45"/>
  <c r="I1271" i="45"/>
  <c r="I1281" i="45"/>
  <c r="I1283" i="45"/>
  <c r="I1285" i="45"/>
  <c r="I1290" i="45"/>
  <c r="J1271" i="45"/>
  <c r="J1281" i="45"/>
  <c r="J1283" i="45"/>
  <c r="J1285" i="45"/>
  <c r="J1290" i="45"/>
  <c r="J1263" i="45"/>
  <c r="I1263" i="45"/>
  <c r="H1263" i="45"/>
  <c r="D1263" i="45" a="1"/>
  <c r="D1263" i="45" s="1"/>
  <c r="J1275" i="45"/>
  <c r="I1275" i="45"/>
  <c r="H1275" i="45"/>
  <c r="D1275" i="45" a="1"/>
  <c r="D1275" i="45" s="1"/>
  <c r="J1268" i="45"/>
  <c r="I1268" i="45"/>
  <c r="H1268" i="45"/>
  <c r="D1268" i="45" a="1"/>
  <c r="D1268" i="45"/>
  <c r="J1267" i="45"/>
  <c r="I1267" i="45"/>
  <c r="H1267" i="45"/>
  <c r="D1267" i="45" a="1"/>
  <c r="D1267" i="45" s="1"/>
  <c r="J1262" i="45"/>
  <c r="I1262" i="45"/>
  <c r="H1262" i="45"/>
  <c r="D1262" i="45" a="1"/>
  <c r="D1262" i="45" s="1"/>
  <c r="J1256" i="45"/>
  <c r="I1256" i="45"/>
  <c r="H1256" i="45"/>
  <c r="D1256" i="45" a="1"/>
  <c r="D1256" i="45" s="1"/>
  <c r="J1260" i="45"/>
  <c r="I1260" i="45"/>
  <c r="H1260" i="45"/>
  <c r="D1260" i="45" a="1"/>
  <c r="D1260" i="45"/>
  <c r="J1259" i="45"/>
  <c r="I1259" i="45"/>
  <c r="H1259" i="45"/>
  <c r="D1259" i="45" a="1"/>
  <c r="D1259" i="45"/>
  <c r="J1258" i="45"/>
  <c r="I1258" i="45"/>
  <c r="H1258" i="45"/>
  <c r="D1258" i="45" a="1"/>
  <c r="D1258" i="45" s="1"/>
  <c r="J1257" i="45"/>
  <c r="I1257" i="45"/>
  <c r="H1257" i="45"/>
  <c r="D1257" i="45" a="1"/>
  <c r="D1257" i="45"/>
  <c r="J1287" i="45"/>
  <c r="I1287" i="45"/>
  <c r="H1287" i="45"/>
  <c r="D1287" i="45" a="1"/>
  <c r="D1287" i="45" s="1"/>
  <c r="J1254" i="45"/>
  <c r="I1254" i="45"/>
  <c r="H1254" i="45"/>
  <c r="D1254" i="45" a="1"/>
  <c r="D1254" i="45"/>
  <c r="J1255" i="45"/>
  <c r="I1255" i="45"/>
  <c r="H1255" i="45"/>
  <c r="D1255" i="45" a="1"/>
  <c r="D1255" i="45" s="1"/>
  <c r="J1248" i="45"/>
  <c r="I1248" i="45"/>
  <c r="H1248" i="45"/>
  <c r="D1248" i="45" a="1"/>
  <c r="D1248" i="45"/>
  <c r="J1253" i="45"/>
  <c r="I1253" i="45"/>
  <c r="H1253" i="45"/>
  <c r="D1253" i="45" a="1"/>
  <c r="D1253" i="45"/>
  <c r="J1252" i="45"/>
  <c r="I1252" i="45"/>
  <c r="H1252" i="45"/>
  <c r="D1252" i="45" a="1"/>
  <c r="D1252" i="45" s="1"/>
  <c r="J1251" i="45"/>
  <c r="I1251" i="45"/>
  <c r="H1251" i="45"/>
  <c r="D1251" i="45" a="1"/>
  <c r="D1251" i="45" s="1"/>
  <c r="J1250" i="45"/>
  <c r="I1250" i="45"/>
  <c r="H1250" i="45"/>
  <c r="D1250" i="45" a="1"/>
  <c r="D1250" i="45" s="1"/>
  <c r="J1249" i="45"/>
  <c r="I1249" i="45"/>
  <c r="H1249" i="45"/>
  <c r="D1249" i="45" a="1"/>
  <c r="D1249" i="45" s="1"/>
  <c r="J1243" i="45"/>
  <c r="I1243" i="45"/>
  <c r="H1243" i="45"/>
  <c r="D1243" i="45" a="1"/>
  <c r="D1243" i="45" s="1"/>
  <c r="J1225" i="45"/>
  <c r="I1225" i="45"/>
  <c r="H1225" i="45"/>
  <c r="D1225" i="45" a="1"/>
  <c r="D1225" i="45" s="1"/>
  <c r="J1216" i="45"/>
  <c r="I1216" i="45"/>
  <c r="H1216" i="45"/>
  <c r="D1216" i="45" a="1"/>
  <c r="D1216" i="45"/>
  <c r="J1215" i="45"/>
  <c r="I1215" i="45"/>
  <c r="H1215" i="45"/>
  <c r="D1215" i="45" a="1"/>
  <c r="D1215" i="45"/>
  <c r="J1214" i="45"/>
  <c r="I1214" i="45"/>
  <c r="H1214" i="45"/>
  <c r="D1214" i="45" a="1"/>
  <c r="D1214" i="45" s="1"/>
  <c r="J1237" i="45"/>
  <c r="I1237" i="45"/>
  <c r="H1237" i="45"/>
  <c r="D1237" i="45" a="1"/>
  <c r="D1237" i="45" s="1"/>
  <c r="J1221" i="45"/>
  <c r="I1221" i="45"/>
  <c r="H1221" i="45"/>
  <c r="D1221" i="45" a="1"/>
  <c r="D1221" i="45" s="1"/>
  <c r="J1220" i="45"/>
  <c r="I1220" i="45"/>
  <c r="H1220" i="45"/>
  <c r="D1220" i="45" a="1"/>
  <c r="D1220" i="45" s="1"/>
  <c r="J1223" i="45"/>
  <c r="I1223" i="45"/>
  <c r="H1223" i="45"/>
  <c r="D1223" i="45" a="1"/>
  <c r="D1223" i="45" s="1"/>
  <c r="J1224" i="45"/>
  <c r="I1224" i="45"/>
  <c r="H1224" i="45"/>
  <c r="D1224" i="45" a="1"/>
  <c r="D1224" i="45" s="1"/>
  <c r="J1236" i="45"/>
  <c r="I1236" i="45"/>
  <c r="H1236" i="45"/>
  <c r="J1211" i="45"/>
  <c r="I1211" i="45"/>
  <c r="H1211" i="45"/>
  <c r="D1211" i="45" a="1"/>
  <c r="D1211" i="45" s="1"/>
  <c r="J1226" i="45"/>
  <c r="I1226" i="45"/>
  <c r="H1226" i="45"/>
  <c r="D1226" i="45" a="1"/>
  <c r="D1226" i="45" s="1"/>
  <c r="J1213" i="45"/>
  <c r="I1213" i="45"/>
  <c r="H1213" i="45"/>
  <c r="D1213" i="45" a="1"/>
  <c r="D1213" i="45" s="1"/>
  <c r="J1212" i="45"/>
  <c r="I1212" i="45"/>
  <c r="H1212" i="45"/>
  <c r="D1212" i="45" a="1"/>
  <c r="D1212" i="45"/>
  <c r="D1207" i="45" a="1"/>
  <c r="D1207" i="45" s="1"/>
  <c r="J1203" i="45"/>
  <c r="I1203" i="45"/>
  <c r="H1203" i="45"/>
  <c r="D1203" i="45" a="1"/>
  <c r="D1203" i="45" s="1"/>
  <c r="D1205" i="45" a="1"/>
  <c r="D1205" i="45" s="1"/>
  <c r="D1209" i="45" a="1"/>
  <c r="D1209" i="45" s="1"/>
  <c r="D1210" i="45" a="1"/>
  <c r="D1210" i="45"/>
  <c r="D1236" i="45" a="1"/>
  <c r="D1236" i="45" s="1"/>
  <c r="D1222" i="45" a="1"/>
  <c r="D1222" i="45" s="1"/>
  <c r="D1228" i="45" a="1"/>
  <c r="D1228" i="45" s="1"/>
  <c r="D1229" i="45" a="1"/>
  <c r="D1229" i="45" s="1"/>
  <c r="D1230" i="45" a="1"/>
  <c r="D1230" i="45" s="1"/>
  <c r="D1238" i="45" a="1"/>
  <c r="D1238" i="45" s="1"/>
  <c r="D1239" i="45" a="1"/>
  <c r="D1239" i="45"/>
  <c r="D1240" i="45" a="1"/>
  <c r="D1240" i="45"/>
  <c r="D1241" i="45" a="1"/>
  <c r="D1241" i="45" s="1"/>
  <c r="D1242" i="45" a="1"/>
  <c r="D1242" i="45" s="1"/>
  <c r="D1231" i="45" a="1"/>
  <c r="D1231" i="45" s="1"/>
  <c r="D1245" i="45" a="1"/>
  <c r="D1245" i="45" s="1"/>
  <c r="D1246" i="45" a="1"/>
  <c r="D1246" i="45"/>
  <c r="D1269" i="45" a="1"/>
  <c r="D1269" i="45"/>
  <c r="D1270" i="45" a="1"/>
  <c r="D1270" i="45"/>
  <c r="H1207" i="45"/>
  <c r="H1205" i="45"/>
  <c r="H1209" i="45"/>
  <c r="H1210" i="45"/>
  <c r="H1222" i="45"/>
  <c r="H1228" i="45"/>
  <c r="H1229" i="45"/>
  <c r="H1230" i="45"/>
  <c r="H1238" i="45"/>
  <c r="H1239" i="45"/>
  <c r="H1240" i="45"/>
  <c r="H1241" i="45"/>
  <c r="H1242" i="45"/>
  <c r="H1231" i="45"/>
  <c r="H1245" i="45"/>
  <c r="H1246" i="45"/>
  <c r="H1269" i="45"/>
  <c r="H1270" i="45"/>
  <c r="I1207" i="45"/>
  <c r="I1205" i="45"/>
  <c r="I1209" i="45"/>
  <c r="I1210" i="45"/>
  <c r="I1222" i="45"/>
  <c r="I1228" i="45"/>
  <c r="I1229" i="45"/>
  <c r="I1230" i="45"/>
  <c r="I1238" i="45"/>
  <c r="I1239" i="45"/>
  <c r="I1240" i="45"/>
  <c r="I1241" i="45"/>
  <c r="I1242" i="45"/>
  <c r="I1231" i="45"/>
  <c r="I1245" i="45"/>
  <c r="I1246" i="45"/>
  <c r="I1269" i="45"/>
  <c r="I1270" i="45"/>
  <c r="J1207" i="45"/>
  <c r="J1205" i="45"/>
  <c r="J1209" i="45"/>
  <c r="J1210" i="45"/>
  <c r="J1222" i="45"/>
  <c r="J1228" i="45"/>
  <c r="J1229" i="45"/>
  <c r="J1230" i="45"/>
  <c r="J1238" i="45"/>
  <c r="J1239" i="45"/>
  <c r="J1240" i="45"/>
  <c r="J1241" i="45"/>
  <c r="J1242" i="45"/>
  <c r="J1231" i="45"/>
  <c r="J1245" i="45"/>
  <c r="J1246" i="45"/>
  <c r="J1269" i="45"/>
  <c r="J1270" i="45"/>
  <c r="J1206" i="45"/>
  <c r="I1206" i="45"/>
  <c r="H1206" i="45"/>
  <c r="D1206" i="45" a="1"/>
  <c r="D1206" i="45"/>
  <c r="J1204" i="45"/>
  <c r="I1204" i="45"/>
  <c r="H1204" i="45"/>
  <c r="D1204" i="45" a="1"/>
  <c r="D1204" i="45" s="1"/>
  <c r="J1202" i="45"/>
  <c r="I1202" i="45"/>
  <c r="H1202" i="45"/>
  <c r="D1202" i="45" a="1"/>
  <c r="D1202" i="45"/>
  <c r="J1201" i="45"/>
  <c r="I1201" i="45"/>
  <c r="H1201" i="45"/>
  <c r="D1201" i="45" a="1"/>
  <c r="D1201" i="45" s="1"/>
  <c r="J1198" i="45"/>
  <c r="I1198" i="45"/>
  <c r="H1198" i="45"/>
  <c r="D1198" i="45" a="1"/>
  <c r="D1198" i="45"/>
  <c r="J1193" i="45"/>
  <c r="I1193" i="45"/>
  <c r="H1193" i="45"/>
  <c r="D1193" i="45" a="1"/>
  <c r="D1193" i="45"/>
  <c r="J1192" i="45"/>
  <c r="I1192" i="45"/>
  <c r="H1192" i="45"/>
  <c r="D1192" i="45" a="1"/>
  <c r="D1192" i="45" s="1"/>
  <c r="J1190" i="45"/>
  <c r="I1190" i="45"/>
  <c r="H1190" i="45"/>
  <c r="D1190" i="45" a="1"/>
  <c r="D1190" i="45"/>
  <c r="J1186" i="45"/>
  <c r="I1186" i="45"/>
  <c r="H1186" i="45"/>
  <c r="D1186" i="45" a="1"/>
  <c r="D1186" i="45" s="1"/>
  <c r="J1189" i="45"/>
  <c r="I1189" i="45"/>
  <c r="H1189" i="45"/>
  <c r="D1189" i="45" a="1"/>
  <c r="D1189" i="45" s="1"/>
  <c r="J1188" i="45"/>
  <c r="I1188" i="45"/>
  <c r="H1188" i="45"/>
  <c r="D1188" i="45" a="1"/>
  <c r="D1188" i="45"/>
  <c r="J1200" i="45"/>
  <c r="I1200" i="45"/>
  <c r="H1200" i="45"/>
  <c r="D1200" i="45" a="1"/>
  <c r="D1200" i="45" s="1"/>
  <c r="J1196" i="45"/>
  <c r="I1196" i="45"/>
  <c r="H1196" i="45"/>
  <c r="D1196" i="45" a="1"/>
  <c r="D1196" i="45" s="1"/>
  <c r="J1177" i="45"/>
  <c r="I1177" i="45"/>
  <c r="H1177" i="45"/>
  <c r="D1177" i="45" a="1"/>
  <c r="D1177" i="45" s="1"/>
  <c r="J1176" i="45"/>
  <c r="I1176" i="45"/>
  <c r="H1176" i="45"/>
  <c r="D1176" i="45" a="1"/>
  <c r="D1176" i="45"/>
  <c r="J1183" i="45"/>
  <c r="I1183" i="45"/>
  <c r="H1183" i="45"/>
  <c r="D1183" i="45" a="1"/>
  <c r="D1183" i="45" s="1"/>
  <c r="J1182" i="45"/>
  <c r="I1182" i="45"/>
  <c r="H1182" i="45"/>
  <c r="D1182" i="45" a="1"/>
  <c r="D1182" i="45" s="1"/>
  <c r="J1171" i="45"/>
  <c r="I1171" i="45"/>
  <c r="H1171" i="45"/>
  <c r="D1171" i="45" a="1"/>
  <c r="D1171" i="45" s="1"/>
  <c r="J1175" i="45"/>
  <c r="I1175" i="45"/>
  <c r="H1175" i="45"/>
  <c r="D1175" i="45" a="1"/>
  <c r="D1175" i="45"/>
  <c r="J1174" i="45"/>
  <c r="I1174" i="45"/>
  <c r="H1174" i="45"/>
  <c r="D1174" i="45" a="1"/>
  <c r="D1174" i="45" s="1"/>
  <c r="J1168" i="45"/>
  <c r="I1168" i="45"/>
  <c r="H1168" i="45"/>
  <c r="D1168" i="45" a="1"/>
  <c r="D1168" i="45" s="1"/>
  <c r="J1170" i="45"/>
  <c r="I1170" i="45"/>
  <c r="H1170" i="45"/>
  <c r="D1170" i="45" a="1"/>
  <c r="D1170" i="45" s="1"/>
  <c r="J1169" i="45"/>
  <c r="I1169" i="45"/>
  <c r="H1169" i="45"/>
  <c r="D1169" i="45" a="1"/>
  <c r="D1169" i="45" s="1"/>
  <c r="J1167" i="45"/>
  <c r="I1167" i="45"/>
  <c r="H1167" i="45"/>
  <c r="D1167" i="45" a="1"/>
  <c r="D1167" i="45"/>
  <c r="J1165" i="45"/>
  <c r="I1165" i="45"/>
  <c r="H1165" i="45"/>
  <c r="D1165" i="45" a="1"/>
  <c r="D1165" i="45" s="1"/>
  <c r="J1187" i="45"/>
  <c r="I1187" i="45"/>
  <c r="H1187" i="45"/>
  <c r="D1187" i="45" a="1"/>
  <c r="D1187" i="45"/>
  <c r="J1181" i="45"/>
  <c r="I1181" i="45"/>
  <c r="H1181" i="45"/>
  <c r="D1181" i="45" a="1"/>
  <c r="D1181" i="45"/>
  <c r="J1166" i="45"/>
  <c r="I1166" i="45"/>
  <c r="H1166" i="45"/>
  <c r="D1166" i="45" a="1"/>
  <c r="D1166" i="45" s="1"/>
  <c r="J1164" i="45"/>
  <c r="I1164" i="45"/>
  <c r="H1164" i="45"/>
  <c r="D1164" i="45" a="1"/>
  <c r="D1164" i="45" s="1"/>
  <c r="J1163" i="45"/>
  <c r="I1163" i="45"/>
  <c r="H1163" i="45"/>
  <c r="D1163" i="45" a="1"/>
  <c r="D1163" i="45" s="1"/>
  <c r="J1162" i="45"/>
  <c r="I1162" i="45"/>
  <c r="H1162" i="45"/>
  <c r="J1160" i="45"/>
  <c r="I1160" i="45"/>
  <c r="H1160" i="45"/>
  <c r="D1160" i="45" a="1"/>
  <c r="D1160" i="45"/>
  <c r="J1157" i="45"/>
  <c r="I1157" i="45"/>
  <c r="H1157" i="45"/>
  <c r="D1157" i="45" a="1"/>
  <c r="D1157" i="45" s="1"/>
  <c r="J1156" i="45"/>
  <c r="I1156" i="45"/>
  <c r="H1156" i="45"/>
  <c r="D1156" i="45" a="1"/>
  <c r="D1156" i="45"/>
  <c r="J1154" i="45"/>
  <c r="I1154" i="45"/>
  <c r="H1154" i="45"/>
  <c r="D1154" i="45" a="1"/>
  <c r="D1154" i="45"/>
  <c r="J1132" i="45"/>
  <c r="I1132" i="45"/>
  <c r="H1132" i="45"/>
  <c r="D1132" i="45" a="1"/>
  <c r="D1132" i="45" s="1"/>
  <c r="J1130" i="45"/>
  <c r="I1130" i="45"/>
  <c r="H1130" i="45"/>
  <c r="D1130" i="45" a="1"/>
  <c r="D1130" i="45" s="1"/>
  <c r="J1147" i="45"/>
  <c r="I1147" i="45"/>
  <c r="H1147" i="45"/>
  <c r="D1147" i="45" a="1"/>
  <c r="D1147" i="45" s="1"/>
  <c r="J1146" i="45"/>
  <c r="I1146" i="45"/>
  <c r="H1146" i="45"/>
  <c r="D1146" i="45" a="1"/>
  <c r="D1146" i="45"/>
  <c r="J1142" i="45"/>
  <c r="I1142" i="45"/>
  <c r="H1142" i="45"/>
  <c r="D1142" i="45" a="1"/>
  <c r="D1142" i="45"/>
  <c r="D1144" i="45" a="1"/>
  <c r="D1144" i="45" s="1"/>
  <c r="D1131" i="45" a="1"/>
  <c r="D1131" i="45" s="1"/>
  <c r="D1148" i="45" a="1"/>
  <c r="D1148" i="45"/>
  <c r="D1161" i="45" a="1"/>
  <c r="D1161" i="45" s="1"/>
  <c r="D1162" i="45" a="1"/>
  <c r="D1162" i="45" s="1"/>
  <c r="D1173" i="45" a="1"/>
  <c r="D1173" i="45" s="1"/>
  <c r="D1172" i="45" a="1"/>
  <c r="D1172" i="45" s="1"/>
  <c r="D1197" i="45" a="1"/>
  <c r="D1197" i="45"/>
  <c r="H1144" i="45"/>
  <c r="H1131" i="45"/>
  <c r="H1148" i="45"/>
  <c r="H1161" i="45"/>
  <c r="H1173" i="45"/>
  <c r="H1172" i="45"/>
  <c r="H1197" i="45"/>
  <c r="I1144" i="45"/>
  <c r="I1131" i="45"/>
  <c r="I1148" i="45"/>
  <c r="I1161" i="45"/>
  <c r="I1173" i="45"/>
  <c r="I1172" i="45"/>
  <c r="I1197" i="45"/>
  <c r="J1144" i="45"/>
  <c r="J1131" i="45"/>
  <c r="J1148" i="45"/>
  <c r="J1161" i="45"/>
  <c r="J1173" i="45"/>
  <c r="J1172" i="45"/>
  <c r="J1197" i="45"/>
  <c r="J1139" i="45"/>
  <c r="I1139" i="45"/>
  <c r="H1139" i="45"/>
  <c r="D1139" i="45" a="1"/>
  <c r="D1139" i="45"/>
  <c r="J1158" i="45"/>
  <c r="I1158" i="45"/>
  <c r="H1158" i="45"/>
  <c r="D1158" i="45" a="1"/>
  <c r="D1158" i="45" s="1"/>
  <c r="J1266" i="45"/>
  <c r="I1266" i="45"/>
  <c r="H1266" i="45"/>
  <c r="D1266" i="45" a="1"/>
  <c r="D1266" i="45" s="1"/>
  <c r="J1219" i="45"/>
  <c r="I1219" i="45"/>
  <c r="H1219" i="45"/>
  <c r="D1219" i="45" a="1"/>
  <c r="D1219" i="45"/>
  <c r="J1180" i="45"/>
  <c r="I1180" i="45"/>
  <c r="H1180" i="45"/>
  <c r="D1180" i="45" a="1"/>
  <c r="D1180" i="45"/>
  <c r="J1137" i="45"/>
  <c r="I1137" i="45"/>
  <c r="H1137" i="45"/>
  <c r="D1137" i="45" a="1"/>
  <c r="D1137" i="45" s="1"/>
  <c r="J1136" i="45"/>
  <c r="I1136" i="45"/>
  <c r="H1136" i="45"/>
  <c r="D1136" i="45" a="1"/>
  <c r="D1136" i="45"/>
  <c r="J1127" i="45"/>
  <c r="I1127" i="45"/>
  <c r="H1127" i="45"/>
  <c r="D1127" i="45" a="1"/>
  <c r="D1127" i="45" s="1"/>
  <c r="J1153" i="45"/>
  <c r="I1153" i="45"/>
  <c r="H1153" i="45"/>
  <c r="D1153" i="45" a="1"/>
  <c r="D1153" i="45" s="1"/>
  <c r="J1129" i="45"/>
  <c r="I1129" i="45"/>
  <c r="H1129" i="45"/>
  <c r="D1129" i="45" a="1"/>
  <c r="D1129" i="45" s="1"/>
  <c r="J1143" i="45"/>
  <c r="I1143" i="45"/>
  <c r="H1143" i="45"/>
  <c r="D1143" i="45" a="1"/>
  <c r="D1143" i="45" s="1"/>
  <c r="J1128" i="45"/>
  <c r="I1128" i="45"/>
  <c r="H1128" i="45"/>
  <c r="D1128" i="45" a="1"/>
  <c r="D1128" i="45" s="1"/>
  <c r="J1123" i="45"/>
  <c r="I1123" i="45"/>
  <c r="H1123" i="45"/>
  <c r="D1123" i="45" a="1"/>
  <c r="D1123" i="45"/>
  <c r="D1122" i="45" a="1"/>
  <c r="D1122" i="45"/>
  <c r="D1124" i="45" a="1"/>
  <c r="D1124" i="45"/>
  <c r="D1125" i="45" a="1"/>
  <c r="D1125" i="45"/>
  <c r="D1126" i="45" a="1"/>
  <c r="D1126" i="45"/>
  <c r="D1138" i="45" a="1"/>
  <c r="D1138" i="45" s="1"/>
  <c r="D1140" i="45" a="1"/>
  <c r="D1140" i="45"/>
  <c r="D1141" i="45" a="1"/>
  <c r="D1141" i="45" s="1"/>
  <c r="H1122" i="45"/>
  <c r="H1124" i="45"/>
  <c r="H1125" i="45"/>
  <c r="H1126" i="45"/>
  <c r="H1138" i="45"/>
  <c r="H1140" i="45"/>
  <c r="H1141" i="45"/>
  <c r="I1122" i="45"/>
  <c r="I1124" i="45"/>
  <c r="I1125" i="45"/>
  <c r="I1126" i="45"/>
  <c r="I1138" i="45"/>
  <c r="I1140" i="45"/>
  <c r="I1141" i="45"/>
  <c r="J1122" i="45"/>
  <c r="J1124" i="45"/>
  <c r="J1125" i="45"/>
  <c r="J1126" i="45"/>
  <c r="J1138" i="45"/>
  <c r="J1140" i="45"/>
  <c r="J1141" i="45"/>
  <c r="J1118" i="45"/>
  <c r="I1118" i="45"/>
  <c r="H1118" i="45"/>
  <c r="D1118" i="45" a="1"/>
  <c r="D1118" i="45" s="1"/>
  <c r="J1119" i="45"/>
  <c r="I1119" i="45"/>
  <c r="H1119" i="45"/>
  <c r="D1119" i="45" a="1"/>
  <c r="D1119" i="45" s="1"/>
  <c r="J1117" i="45"/>
  <c r="I1117" i="45"/>
  <c r="H1117" i="45"/>
  <c r="D1117" i="45" a="1"/>
  <c r="D1117" i="45"/>
  <c r="J1113" i="45"/>
  <c r="I1113" i="45"/>
  <c r="H1113" i="45"/>
  <c r="D1113" i="45" a="1"/>
  <c r="D1113" i="45" s="1"/>
  <c r="D1112" i="45" a="1"/>
  <c r="D1112" i="45" s="1"/>
  <c r="H1112" i="45"/>
  <c r="I1112" i="45"/>
  <c r="J1112" i="45"/>
  <c r="J1114" i="45"/>
  <c r="I1114" i="45"/>
  <c r="H1114" i="45"/>
  <c r="D1114" i="45" a="1"/>
  <c r="D1114" i="45" s="1"/>
  <c r="J1111" i="45"/>
  <c r="I1111" i="45"/>
  <c r="H1111" i="45"/>
  <c r="D1111" i="45" a="1"/>
  <c r="D1111" i="45"/>
  <c r="J1110" i="45"/>
  <c r="I1110" i="45"/>
  <c r="H1110" i="45"/>
  <c r="D1110" i="45" a="1"/>
  <c r="D1110" i="45"/>
  <c r="J1109" i="45"/>
  <c r="I1109" i="45"/>
  <c r="H1109" i="45"/>
  <c r="D1109" i="45" a="1"/>
  <c r="D1109" i="45"/>
  <c r="J1108" i="45"/>
  <c r="I1108" i="45"/>
  <c r="H1108" i="45"/>
  <c r="D1108" i="45" a="1"/>
  <c r="D1108" i="45" s="1"/>
  <c r="J1107" i="45"/>
  <c r="I1107" i="45"/>
  <c r="H1107" i="45"/>
  <c r="D1107" i="45" a="1"/>
  <c r="D1107" i="45"/>
  <c r="J1098" i="45"/>
  <c r="I1098" i="45"/>
  <c r="H1098" i="45"/>
  <c r="D1098" i="45" a="1"/>
  <c r="D1098" i="45" s="1"/>
  <c r="J1097" i="45"/>
  <c r="I1097" i="45"/>
  <c r="H1097" i="45"/>
  <c r="D1097" i="45" a="1"/>
  <c r="D1097" i="45" s="1"/>
  <c r="J1101" i="45"/>
  <c r="I1101" i="45"/>
  <c r="H1101" i="45"/>
  <c r="D1101" i="45" a="1"/>
  <c r="D1101" i="45" s="1"/>
  <c r="J1096" i="45"/>
  <c r="I1096" i="45"/>
  <c r="H1096" i="45"/>
  <c r="D1096" i="45" a="1"/>
  <c r="D1096" i="45" s="1"/>
  <c r="J1095" i="45"/>
  <c r="I1095" i="45"/>
  <c r="H1095" i="45"/>
  <c r="D1095" i="45" a="1"/>
  <c r="D1095" i="45"/>
  <c r="J1115" i="45"/>
  <c r="I1115" i="45"/>
  <c r="H1115" i="45"/>
  <c r="D1115" i="45" a="1"/>
  <c r="D1115" i="45" s="1"/>
  <c r="J1100" i="45"/>
  <c r="I1100" i="45"/>
  <c r="H1100" i="45"/>
  <c r="D1100" i="45" a="1"/>
  <c r="D1100" i="45" s="1"/>
  <c r="J1090" i="45"/>
  <c r="I1090" i="45"/>
  <c r="H1090" i="45"/>
  <c r="D1090" i="45" a="1"/>
  <c r="D1090" i="45" s="1"/>
  <c r="J1089" i="45"/>
  <c r="I1089" i="45"/>
  <c r="H1089" i="45"/>
  <c r="D1089" i="45" a="1"/>
  <c r="D1089" i="45"/>
  <c r="J1088" i="45"/>
  <c r="I1088" i="45"/>
  <c r="H1088" i="45"/>
  <c r="D1088" i="45" a="1"/>
  <c r="D1088" i="45" s="1"/>
  <c r="J1477" i="45"/>
  <c r="I1477" i="45"/>
  <c r="H1477" i="45"/>
  <c r="D1477" i="45" a="1"/>
  <c r="D1477" i="45" s="1"/>
  <c r="J1434" i="45"/>
  <c r="I1434" i="45"/>
  <c r="H1434" i="45"/>
  <c r="D1434" i="45" a="1"/>
  <c r="D1434" i="45"/>
  <c r="J1378" i="45"/>
  <c r="I1378" i="45"/>
  <c r="H1378" i="45"/>
  <c r="D1378" i="45" a="1"/>
  <c r="D1378" i="45" s="1"/>
  <c r="J1329" i="45"/>
  <c r="I1329" i="45"/>
  <c r="H1329" i="45"/>
  <c r="D1329" i="45" a="1"/>
  <c r="D1329" i="45" s="1"/>
  <c r="J1288" i="45"/>
  <c r="I1288" i="45"/>
  <c r="H1288" i="45"/>
  <c r="D1288" i="45" a="1"/>
  <c r="D1288" i="45" s="1"/>
  <c r="J1244" i="45"/>
  <c r="I1244" i="45"/>
  <c r="H1244" i="45"/>
  <c r="D1244" i="45" a="1"/>
  <c r="D1244" i="45" s="1"/>
  <c r="J1199" i="45"/>
  <c r="I1199" i="45"/>
  <c r="H1199" i="45"/>
  <c r="D1199" i="45" a="1"/>
  <c r="D1199" i="45" s="1"/>
  <c r="J1159" i="45"/>
  <c r="I1159" i="45"/>
  <c r="H1159" i="45"/>
  <c r="D1159" i="45" a="1"/>
  <c r="D1159" i="45" s="1"/>
  <c r="J1116" i="45"/>
  <c r="I1116" i="45"/>
  <c r="H1116" i="45"/>
  <c r="D1116" i="45" a="1"/>
  <c r="D1116" i="45" s="1"/>
  <c r="J1261" i="45"/>
  <c r="I1261" i="45"/>
  <c r="H1261" i="45"/>
  <c r="D1261" i="45" a="1"/>
  <c r="D1261" i="45" s="1"/>
  <c r="J1208" i="45"/>
  <c r="I1208" i="45"/>
  <c r="H1208" i="45"/>
  <c r="D1208" i="45" a="1"/>
  <c r="D1208" i="45" s="1"/>
  <c r="J1135" i="45"/>
  <c r="I1135" i="45"/>
  <c r="H1135" i="45"/>
  <c r="D1135" i="45" a="1"/>
  <c r="D1135" i="45"/>
  <c r="J1094" i="45"/>
  <c r="I1094" i="45"/>
  <c r="H1094" i="45"/>
  <c r="D1094" i="45" a="1"/>
  <c r="D1094" i="45" s="1"/>
  <c r="J1265" i="45"/>
  <c r="I1265" i="45"/>
  <c r="H1265" i="45"/>
  <c r="D1265" i="45" a="1"/>
  <c r="D1265" i="45" s="1"/>
  <c r="J1218" i="45"/>
  <c r="I1218" i="45"/>
  <c r="H1218" i="45"/>
  <c r="D1218" i="45" a="1"/>
  <c r="D1218" i="45" s="1"/>
  <c r="J1179" i="45"/>
  <c r="I1179" i="45"/>
  <c r="H1179" i="45"/>
  <c r="D1179" i="45" a="1"/>
  <c r="D1179" i="45" s="1"/>
  <c r="J1134" i="45"/>
  <c r="I1134" i="45"/>
  <c r="H1134" i="45"/>
  <c r="D1134" i="45" a="1"/>
  <c r="D1134" i="45" s="1"/>
  <c r="J1093" i="45"/>
  <c r="I1093" i="45"/>
  <c r="H1093" i="45"/>
  <c r="D1093" i="45" a="1"/>
  <c r="D1093" i="45"/>
  <c r="D1102" i="45" a="1"/>
  <c r="D1102" i="45" s="1"/>
  <c r="D1120" i="45" a="1"/>
  <c r="D1120" i="45" s="1"/>
  <c r="D1121" i="45" a="1"/>
  <c r="D1121" i="45" s="1"/>
  <c r="H1102" i="45"/>
  <c r="H1120" i="45"/>
  <c r="H1121" i="45"/>
  <c r="I1102" i="45"/>
  <c r="I1120" i="45"/>
  <c r="I1121" i="45"/>
  <c r="J1102" i="45"/>
  <c r="J1120" i="45"/>
  <c r="J1121" i="45"/>
  <c r="J1086" i="45"/>
  <c r="I1086" i="45"/>
  <c r="H1086" i="45"/>
  <c r="D1086" i="45" a="1"/>
  <c r="D1086" i="45" s="1"/>
  <c r="J1087" i="45"/>
  <c r="I1087" i="45"/>
  <c r="H1087" i="45"/>
  <c r="D1087" i="45" a="1"/>
  <c r="D1087" i="45" s="1"/>
  <c r="J1083" i="45"/>
  <c r="I1083" i="45"/>
  <c r="H1083" i="45"/>
  <c r="D1083" i="45" a="1"/>
  <c r="D1083" i="45"/>
  <c r="J1084" i="45"/>
  <c r="I1084" i="45"/>
  <c r="H1084" i="45"/>
  <c r="D1084" i="45" a="1"/>
  <c r="D1084" i="45" s="1"/>
  <c r="J1081" i="45"/>
  <c r="I1081" i="45"/>
  <c r="H1081" i="45"/>
  <c r="D1081" i="45" a="1"/>
  <c r="D1081" i="45"/>
  <c r="D1085" i="45" a="1"/>
  <c r="D1085" i="45" s="1"/>
  <c r="H1085" i="45"/>
  <c r="I1085" i="45"/>
  <c r="J1085" i="45"/>
  <c r="J1080" i="45"/>
  <c r="I1080" i="45"/>
  <c r="H1080" i="45"/>
  <c r="D1080" i="45" a="1"/>
  <c r="D1080" i="45" s="1"/>
  <c r="J1067" i="45"/>
  <c r="I1067" i="45"/>
  <c r="H1067" i="45"/>
  <c r="D1067" i="45" a="1"/>
  <c r="D1067" i="45" s="1"/>
  <c r="J1073" i="45"/>
  <c r="I1073" i="45"/>
  <c r="H1073" i="45"/>
  <c r="D1073" i="45" a="1"/>
  <c r="D1073" i="45"/>
  <c r="J1077" i="45"/>
  <c r="I1077" i="45"/>
  <c r="H1077" i="45"/>
  <c r="D1077" i="45" a="1"/>
  <c r="D1077" i="45" s="1"/>
  <c r="J1079" i="45"/>
  <c r="I1079" i="45"/>
  <c r="H1079" i="45"/>
  <c r="D1079" i="45" a="1"/>
  <c r="D1079" i="45" s="1"/>
  <c r="J1072" i="45"/>
  <c r="I1072" i="45"/>
  <c r="H1072" i="45"/>
  <c r="D1072" i="45" a="1"/>
  <c r="D1072" i="45" s="1"/>
  <c r="J1064" i="45"/>
  <c r="I1064" i="45"/>
  <c r="H1064" i="45"/>
  <c r="D1064" i="45" a="1"/>
  <c r="D1064" i="45" s="1"/>
  <c r="J1063" i="45"/>
  <c r="I1063" i="45"/>
  <c r="H1063" i="45"/>
  <c r="D1063" i="45" a="1"/>
  <c r="D1063" i="45"/>
  <c r="J1062" i="45"/>
  <c r="I1062" i="45"/>
  <c r="H1062" i="45"/>
  <c r="D1062" i="45" a="1"/>
  <c r="D1062" i="45" s="1"/>
  <c r="J1061" i="45"/>
  <c r="I1061" i="45"/>
  <c r="H1061" i="45"/>
  <c r="D1061" i="45" a="1"/>
  <c r="D1061" i="45" s="1"/>
  <c r="J1060" i="45"/>
  <c r="I1060" i="45"/>
  <c r="H1060" i="45"/>
  <c r="D1060" i="45" a="1"/>
  <c r="D1060" i="45" s="1"/>
  <c r="J1059" i="45"/>
  <c r="I1059" i="45"/>
  <c r="H1059" i="45"/>
  <c r="D1059" i="45" a="1"/>
  <c r="D1059" i="45" s="1"/>
  <c r="J1058" i="45"/>
  <c r="I1058" i="45"/>
  <c r="H1058" i="45"/>
  <c r="D1058" i="45" a="1"/>
  <c r="D1058" i="45" s="1"/>
  <c r="J1057" i="45"/>
  <c r="I1057" i="45"/>
  <c r="H1057" i="45"/>
  <c r="D1057" i="45" a="1"/>
  <c r="D1057" i="45" s="1"/>
  <c r="J1056" i="45"/>
  <c r="I1056" i="45"/>
  <c r="H1056" i="45"/>
  <c r="D1056" i="45" a="1"/>
  <c r="D1056" i="45" s="1"/>
  <c r="J1055" i="45"/>
  <c r="I1055" i="45"/>
  <c r="H1055" i="45"/>
  <c r="D1055" i="45" a="1"/>
  <c r="D1055" i="45" s="1"/>
  <c r="J1054" i="45"/>
  <c r="I1054" i="45"/>
  <c r="H1054" i="45"/>
  <c r="D1054" i="45" a="1"/>
  <c r="D1054" i="45" s="1"/>
  <c r="J1053" i="45"/>
  <c r="I1053" i="45"/>
  <c r="H1053" i="45"/>
  <c r="D1053" i="45" a="1"/>
  <c r="D1053" i="45" s="1"/>
  <c r="J1052" i="45"/>
  <c r="I1052" i="45"/>
  <c r="H1052" i="45"/>
  <c r="D1052" i="45" a="1"/>
  <c r="D1052" i="45"/>
  <c r="J1082" i="45"/>
  <c r="I1082" i="45"/>
  <c r="H1082" i="45"/>
  <c r="D1082" i="45" a="1"/>
  <c r="D1082" i="45"/>
  <c r="J1049" i="45"/>
  <c r="I1049" i="45"/>
  <c r="H1049" i="45"/>
  <c r="D1049" i="45" a="1"/>
  <c r="D1049" i="45"/>
  <c r="J1046" i="45"/>
  <c r="I1046" i="45"/>
  <c r="H1046" i="45"/>
  <c r="D1046" i="45" a="1"/>
  <c r="D1046" i="45" s="1"/>
  <c r="J1044" i="45"/>
  <c r="I1044" i="45"/>
  <c r="H1044" i="45"/>
  <c r="D1044" i="45" a="1"/>
  <c r="D1044" i="45" s="1"/>
  <c r="J1043" i="45"/>
  <c r="I1043" i="45"/>
  <c r="H1043" i="45"/>
  <c r="D1043" i="45" a="1"/>
  <c r="D1043" i="45"/>
  <c r="J1042" i="45"/>
  <c r="I1042" i="45"/>
  <c r="H1042" i="45"/>
  <c r="D1042" i="45" a="1"/>
  <c r="D1042" i="45" s="1"/>
  <c r="J1032" i="45"/>
  <c r="I1032" i="45"/>
  <c r="H1032" i="45"/>
  <c r="D1032" i="45" a="1"/>
  <c r="D1032" i="45" s="1"/>
  <c r="J1029" i="45"/>
  <c r="I1029" i="45"/>
  <c r="H1029" i="45"/>
  <c r="D1029" i="45" a="1"/>
  <c r="D1029" i="45" s="1"/>
  <c r="D1033" i="45" a="1"/>
  <c r="D1033" i="45" s="1"/>
  <c r="D1036" i="45" a="1"/>
  <c r="D1036" i="45"/>
  <c r="D1037" i="45" a="1"/>
  <c r="D1037" i="45" s="1"/>
  <c r="D1045" i="45" a="1"/>
  <c r="D1045" i="45" s="1"/>
  <c r="D1048" i="45" a="1"/>
  <c r="D1048" i="45" s="1"/>
  <c r="D1050" i="45" a="1"/>
  <c r="D1050" i="45"/>
  <c r="D1051" i="45" a="1"/>
  <c r="D1051" i="45" s="1"/>
  <c r="D1065" i="45" a="1"/>
  <c r="D1065" i="45"/>
  <c r="D1066" i="45" a="1"/>
  <c r="D1066" i="45"/>
  <c r="H1033" i="45"/>
  <c r="H1036" i="45"/>
  <c r="H1037" i="45"/>
  <c r="H1045" i="45"/>
  <c r="H1048" i="45"/>
  <c r="H1050" i="45"/>
  <c r="H1051" i="45"/>
  <c r="H1065" i="45"/>
  <c r="H1066" i="45"/>
  <c r="I1033" i="45"/>
  <c r="I1036" i="45"/>
  <c r="I1037" i="45"/>
  <c r="I1045" i="45"/>
  <c r="I1048" i="45"/>
  <c r="I1050" i="45"/>
  <c r="I1051" i="45"/>
  <c r="I1065" i="45"/>
  <c r="I1066" i="45"/>
  <c r="J1033" i="45"/>
  <c r="J1036" i="45"/>
  <c r="J1037" i="45"/>
  <c r="J1045" i="45"/>
  <c r="J1048" i="45"/>
  <c r="J1050" i="45"/>
  <c r="J1051" i="45"/>
  <c r="J1065" i="45"/>
  <c r="J1066" i="45"/>
  <c r="J515" i="45"/>
  <c r="I515" i="45"/>
  <c r="H515" i="45"/>
  <c r="J1031" i="45"/>
  <c r="I1031" i="45"/>
  <c r="H1031" i="45"/>
  <c r="D1031" i="45" a="1"/>
  <c r="D1031" i="45"/>
  <c r="J1028" i="45"/>
  <c r="I1028" i="45"/>
  <c r="H1028" i="45"/>
  <c r="D1028" i="45" a="1"/>
  <c r="D1028" i="45"/>
  <c r="J1027" i="45"/>
  <c r="I1027" i="45"/>
  <c r="H1027" i="45"/>
  <c r="D1027" i="45" a="1"/>
  <c r="D1027" i="45" s="1"/>
  <c r="J1030" i="45"/>
  <c r="I1030" i="45"/>
  <c r="H1030" i="45"/>
  <c r="D1030" i="45" a="1"/>
  <c r="D1030" i="45"/>
  <c r="J1026" i="45"/>
  <c r="I1026" i="45"/>
  <c r="H1026" i="45"/>
  <c r="D1026" i="45" a="1"/>
  <c r="D1026" i="45" s="1"/>
  <c r="J1017" i="45"/>
  <c r="I1017" i="45"/>
  <c r="H1017" i="45"/>
  <c r="D1017" i="45" a="1"/>
  <c r="D1017" i="45"/>
  <c r="J1021" i="45"/>
  <c r="I1021" i="45"/>
  <c r="H1021" i="45"/>
  <c r="D1021" i="45" a="1"/>
  <c r="D1021" i="45" s="1"/>
  <c r="J1039" i="45"/>
  <c r="I1039" i="45"/>
  <c r="H1039" i="45"/>
  <c r="D1039" i="45" a="1"/>
  <c r="D1039" i="45" s="1"/>
  <c r="J1014" i="45"/>
  <c r="I1014" i="45"/>
  <c r="H1014" i="45"/>
  <c r="D1014" i="45" a="1"/>
  <c r="D1014" i="45" s="1"/>
  <c r="J1047" i="45"/>
  <c r="I1047" i="45"/>
  <c r="H1047" i="45"/>
  <c r="D1047" i="45" a="1"/>
  <c r="D1047" i="45" s="1"/>
  <c r="J1034" i="45"/>
  <c r="I1034" i="45"/>
  <c r="H1034" i="45"/>
  <c r="D1034" i="45" a="1"/>
  <c r="D1034" i="45" s="1"/>
  <c r="J1011" i="45"/>
  <c r="I1011" i="45"/>
  <c r="H1011" i="45"/>
  <c r="D1011" i="45" a="1"/>
  <c r="D1011" i="45"/>
  <c r="J1009" i="45"/>
  <c r="I1009" i="45"/>
  <c r="H1009" i="45"/>
  <c r="D1009" i="45" a="1"/>
  <c r="D1009" i="45"/>
  <c r="J1012" i="45"/>
  <c r="I1012" i="45"/>
  <c r="H1012" i="45"/>
  <c r="D1012" i="45" a="1"/>
  <c r="D1012" i="45" s="1"/>
  <c r="J1013" i="45"/>
  <c r="I1013" i="45"/>
  <c r="H1013" i="45"/>
  <c r="D1013" i="45" a="1"/>
  <c r="D1013" i="45" s="1"/>
  <c r="J1008" i="45"/>
  <c r="I1008" i="45"/>
  <c r="H1008" i="45"/>
  <c r="D1008" i="45" a="1"/>
  <c r="D1008" i="45" s="1"/>
  <c r="J1007" i="45"/>
  <c r="I1007" i="45"/>
  <c r="H1007" i="45"/>
  <c r="D1007" i="45" a="1"/>
  <c r="D1007" i="45" s="1"/>
  <c r="J1006" i="45"/>
  <c r="I1006" i="45"/>
  <c r="H1006" i="45"/>
  <c r="D1006" i="45" a="1"/>
  <c r="D1006" i="45" s="1"/>
  <c r="J1003" i="45"/>
  <c r="I1003" i="45"/>
  <c r="H1003" i="45"/>
  <c r="D1003" i="45" a="1"/>
  <c r="D1003" i="45" s="1"/>
  <c r="J1005" i="45"/>
  <c r="I1005" i="45"/>
  <c r="H1005" i="45"/>
  <c r="D1005" i="45" a="1"/>
  <c r="D1005" i="45"/>
  <c r="J1000" i="45"/>
  <c r="I1000" i="45"/>
  <c r="H1000" i="45"/>
  <c r="D1000" i="45" a="1"/>
  <c r="D1000" i="45" s="1"/>
  <c r="J999" i="45"/>
  <c r="I999" i="45"/>
  <c r="H999" i="45"/>
  <c r="D999" i="45" a="1"/>
  <c r="D999" i="45" s="1"/>
  <c r="J997" i="45"/>
  <c r="I997" i="45"/>
  <c r="H997" i="45"/>
  <c r="D997" i="45" a="1"/>
  <c r="D997" i="45" s="1"/>
  <c r="D1001" i="45" a="1"/>
  <c r="D1001" i="45" s="1"/>
  <c r="D1002" i="45" a="1"/>
  <c r="D1002" i="45"/>
  <c r="D1004" i="45" a="1"/>
  <c r="D1004" i="45" s="1"/>
  <c r="D1010" i="45" a="1"/>
  <c r="D1010" i="45" s="1"/>
  <c r="D1018" i="45" a="1"/>
  <c r="D1018" i="45"/>
  <c r="D1020" i="45" a="1"/>
  <c r="D1020" i="45" s="1"/>
  <c r="D1023" i="45" a="1"/>
  <c r="D1023" i="45" s="1"/>
  <c r="H1001" i="45"/>
  <c r="H1002" i="45"/>
  <c r="H1004" i="45"/>
  <c r="H1010" i="45"/>
  <c r="H1018" i="45"/>
  <c r="H1020" i="45"/>
  <c r="H1023" i="45"/>
  <c r="I1001" i="45"/>
  <c r="I1002" i="45"/>
  <c r="I1004" i="45"/>
  <c r="I1010" i="45"/>
  <c r="I1018" i="45"/>
  <c r="I1020" i="45"/>
  <c r="I1023" i="45"/>
  <c r="J1001" i="45"/>
  <c r="J1002" i="45"/>
  <c r="J1004" i="45"/>
  <c r="J1010" i="45"/>
  <c r="J1018" i="45"/>
  <c r="J1020" i="45"/>
  <c r="J1023" i="45"/>
  <c r="J996" i="45"/>
  <c r="I996" i="45"/>
  <c r="H996" i="45"/>
  <c r="D996" i="45" a="1"/>
  <c r="D996" i="45" s="1"/>
  <c r="J995" i="45"/>
  <c r="I995" i="45"/>
  <c r="H995" i="45"/>
  <c r="D995" i="45" a="1"/>
  <c r="D995" i="45"/>
  <c r="J993" i="45"/>
  <c r="I993" i="45"/>
  <c r="H993" i="45"/>
  <c r="D993" i="45" a="1"/>
  <c r="D993" i="45" s="1"/>
  <c r="D998" i="45" a="1"/>
  <c r="D998" i="45" s="1"/>
  <c r="H998" i="45"/>
  <c r="I998" i="45"/>
  <c r="J998" i="45"/>
  <c r="J992" i="45"/>
  <c r="I992" i="45"/>
  <c r="H992" i="45"/>
  <c r="D992" i="45" a="1"/>
  <c r="D992" i="45" s="1"/>
  <c r="J986" i="45"/>
  <c r="I986" i="45"/>
  <c r="H986" i="45"/>
  <c r="D986" i="45" a="1"/>
  <c r="D986" i="45"/>
  <c r="J987" i="45"/>
  <c r="I987" i="45"/>
  <c r="H987" i="45"/>
  <c r="D987" i="45" a="1"/>
  <c r="D987" i="45" s="1"/>
  <c r="J984" i="45"/>
  <c r="I984" i="45"/>
  <c r="H984" i="45"/>
  <c r="D984" i="45" a="1"/>
  <c r="D984" i="45"/>
  <c r="J983" i="45"/>
  <c r="I983" i="45"/>
  <c r="H983" i="45"/>
  <c r="D983" i="45" a="1"/>
  <c r="D983" i="45" s="1"/>
  <c r="J981" i="45"/>
  <c r="I981" i="45"/>
  <c r="H981" i="45"/>
  <c r="D981" i="45" a="1"/>
  <c r="D981" i="45" s="1"/>
  <c r="J982" i="45"/>
  <c r="I982" i="45"/>
  <c r="H982" i="45"/>
  <c r="D982" i="45" a="1"/>
  <c r="D982" i="45"/>
  <c r="J980" i="45"/>
  <c r="I980" i="45"/>
  <c r="H980" i="45"/>
  <c r="D980" i="45" a="1"/>
  <c r="D980" i="45"/>
  <c r="J969" i="45"/>
  <c r="I969" i="45"/>
  <c r="H969" i="45"/>
  <c r="D969" i="45" a="1"/>
  <c r="D969" i="45" s="1"/>
  <c r="J975" i="45"/>
  <c r="I975" i="45"/>
  <c r="H975" i="45"/>
  <c r="D975" i="45" a="1"/>
  <c r="D975" i="45"/>
  <c r="J994" i="45"/>
  <c r="I994" i="45"/>
  <c r="H994" i="45"/>
  <c r="D994" i="45" a="1"/>
  <c r="D994" i="45"/>
  <c r="J991" i="45"/>
  <c r="I991" i="45"/>
  <c r="H991" i="45"/>
  <c r="D991" i="45" a="1"/>
  <c r="D991" i="45" s="1"/>
  <c r="J990" i="45"/>
  <c r="I990" i="45"/>
  <c r="H990" i="45"/>
  <c r="D990" i="45" a="1"/>
  <c r="D990" i="45" s="1"/>
  <c r="J989" i="45"/>
  <c r="I989" i="45"/>
  <c r="H989" i="45"/>
  <c r="D989" i="45" a="1"/>
  <c r="D989" i="45" s="1"/>
  <c r="J988" i="45"/>
  <c r="I988" i="45"/>
  <c r="H988" i="45"/>
  <c r="D988" i="45" a="1"/>
  <c r="D988" i="45"/>
  <c r="J985" i="45"/>
  <c r="I985" i="45"/>
  <c r="H985" i="45"/>
  <c r="D985" i="45" a="1"/>
  <c r="D985" i="45"/>
  <c r="J979" i="45"/>
  <c r="I979" i="45"/>
  <c r="H979" i="45"/>
  <c r="D979" i="45" a="1"/>
  <c r="D979" i="45" s="1"/>
  <c r="J976" i="45"/>
  <c r="I976" i="45"/>
  <c r="H976" i="45"/>
  <c r="D976" i="45" a="1"/>
  <c r="D976" i="45"/>
  <c r="J971" i="45"/>
  <c r="I971" i="45"/>
  <c r="H971" i="45"/>
  <c r="D971" i="45" a="1"/>
  <c r="D971" i="45" s="1"/>
  <c r="J965" i="45"/>
  <c r="I965" i="45"/>
  <c r="H965" i="45"/>
  <c r="D965" i="45" a="1"/>
  <c r="D965" i="45"/>
  <c r="J966" i="45"/>
  <c r="I966" i="45"/>
  <c r="H966" i="45"/>
  <c r="D966" i="45" a="1"/>
  <c r="D966" i="45" s="1"/>
  <c r="J973" i="45"/>
  <c r="I973" i="45"/>
  <c r="H973" i="45"/>
  <c r="D973" i="45" a="1"/>
  <c r="D973" i="45" s="1"/>
  <c r="J968" i="45"/>
  <c r="I968" i="45"/>
  <c r="H968" i="45"/>
  <c r="D968" i="45" a="1"/>
  <c r="D968" i="45" s="1"/>
  <c r="J964" i="45"/>
  <c r="I964" i="45"/>
  <c r="H964" i="45"/>
  <c r="D964" i="45" a="1"/>
  <c r="D964" i="45"/>
  <c r="J957" i="45"/>
  <c r="I957" i="45"/>
  <c r="H957" i="45"/>
  <c r="D957" i="45" a="1"/>
  <c r="D957" i="45" s="1"/>
  <c r="J955" i="45"/>
  <c r="I955" i="45"/>
  <c r="H955" i="45"/>
  <c r="D955" i="45" a="1"/>
  <c r="D955" i="45"/>
  <c r="J967" i="45"/>
  <c r="I967" i="45"/>
  <c r="H967" i="45"/>
  <c r="D967" i="45" a="1"/>
  <c r="D967" i="45"/>
  <c r="J956" i="45"/>
  <c r="I956" i="45"/>
  <c r="H956" i="45"/>
  <c r="D956" i="45" a="1"/>
  <c r="D956" i="45" s="1"/>
  <c r="J953" i="45"/>
  <c r="I953" i="45"/>
  <c r="H953" i="45"/>
  <c r="D953" i="45" a="1"/>
  <c r="D953" i="45" s="1"/>
  <c r="J952" i="45"/>
  <c r="I952" i="45"/>
  <c r="H952" i="45"/>
  <c r="D952" i="45" a="1"/>
  <c r="D952" i="45" s="1"/>
  <c r="J951" i="45"/>
  <c r="I951" i="45"/>
  <c r="H951" i="45"/>
  <c r="D951" i="45" a="1"/>
  <c r="D951" i="45"/>
  <c r="J1025" i="45"/>
  <c r="I1025" i="45"/>
  <c r="H1025" i="45"/>
  <c r="D1025" i="45" a="1"/>
  <c r="D1025" i="45" s="1"/>
  <c r="J1016" i="45"/>
  <c r="I1016" i="45"/>
  <c r="H1016" i="45"/>
  <c r="D1016" i="45" a="1"/>
  <c r="D1016" i="45" s="1"/>
  <c r="J958" i="45"/>
  <c r="I958" i="45"/>
  <c r="H958" i="45"/>
  <c r="D958" i="45" a="1"/>
  <c r="D958" i="45" s="1"/>
  <c r="J960" i="45"/>
  <c r="I960" i="45"/>
  <c r="H960" i="45"/>
  <c r="D960" i="45" a="1"/>
  <c r="D960" i="45" s="1"/>
  <c r="J1092" i="45"/>
  <c r="I1092" i="45"/>
  <c r="H1092" i="45"/>
  <c r="D1092" i="45" a="1"/>
  <c r="D1092" i="45" s="1"/>
  <c r="J1069" i="45"/>
  <c r="I1069" i="45"/>
  <c r="H1069" i="45"/>
  <c r="D1069" i="45" a="1"/>
  <c r="D1069" i="45" s="1"/>
  <c r="J1019" i="45"/>
  <c r="I1019" i="45"/>
  <c r="H1019" i="45"/>
  <c r="D1019" i="45" a="1"/>
  <c r="D1019" i="45"/>
  <c r="J961" i="45"/>
  <c r="I961" i="45"/>
  <c r="H961" i="45"/>
  <c r="D961" i="45" a="1"/>
  <c r="D961" i="45" s="1"/>
  <c r="J949" i="45"/>
  <c r="I949" i="45"/>
  <c r="H949" i="45"/>
  <c r="D949" i="45" a="1"/>
  <c r="D949" i="45"/>
  <c r="J947" i="45"/>
  <c r="I947" i="45"/>
  <c r="H947" i="45"/>
  <c r="D947" i="45" a="1"/>
  <c r="D947" i="45" s="1"/>
  <c r="J945" i="45"/>
  <c r="I945" i="45"/>
  <c r="H945" i="45"/>
  <c r="D945" i="45" a="1"/>
  <c r="D945" i="45"/>
  <c r="J944" i="45"/>
  <c r="I944" i="45"/>
  <c r="H944" i="45"/>
  <c r="D944" i="45" a="1"/>
  <c r="D944" i="45"/>
  <c r="J946" i="45"/>
  <c r="I946" i="45"/>
  <c r="H946" i="45"/>
  <c r="D946" i="45" a="1"/>
  <c r="D946" i="45"/>
  <c r="J943" i="45"/>
  <c r="I943" i="45"/>
  <c r="H943" i="45"/>
  <c r="D943" i="45" a="1"/>
  <c r="D943" i="45" s="1"/>
  <c r="J941" i="45"/>
  <c r="I941" i="45"/>
  <c r="H941" i="45"/>
  <c r="D941" i="45" a="1"/>
  <c r="D941" i="45"/>
  <c r="J942" i="45"/>
  <c r="I942" i="45"/>
  <c r="H942" i="45"/>
  <c r="D942" i="45" a="1"/>
  <c r="D942" i="45" s="1"/>
  <c r="D936" i="45" a="1"/>
  <c r="D936" i="45" s="1"/>
  <c r="D924" i="45" a="1"/>
  <c r="D924" i="45" s="1"/>
  <c r="D935" i="45" a="1"/>
  <c r="D935" i="45" s="1"/>
  <c r="D925" i="45" a="1"/>
  <c r="D925" i="45" s="1"/>
  <c r="D928" i="45" a="1"/>
  <c r="D928" i="45"/>
  <c r="D950" i="45" a="1"/>
  <c r="D950" i="45" s="1"/>
  <c r="D948" i="45" a="1"/>
  <c r="D948" i="45" s="1"/>
  <c r="D954" i="45" a="1"/>
  <c r="D954" i="45" s="1"/>
  <c r="D962" i="45" a="1"/>
  <c r="D962" i="45"/>
  <c r="D963" i="45" a="1"/>
  <c r="D963" i="45" s="1"/>
  <c r="H936" i="45"/>
  <c r="H924" i="45"/>
  <c r="H935" i="45"/>
  <c r="H925" i="45"/>
  <c r="H928" i="45"/>
  <c r="H950" i="45"/>
  <c r="H948" i="45"/>
  <c r="H954" i="45"/>
  <c r="H962" i="45"/>
  <c r="H963" i="45"/>
  <c r="I936" i="45"/>
  <c r="I924" i="45"/>
  <c r="I935" i="45"/>
  <c r="I925" i="45"/>
  <c r="I928" i="45"/>
  <c r="I950" i="45"/>
  <c r="I948" i="45"/>
  <c r="I954" i="45"/>
  <c r="I962" i="45"/>
  <c r="I963" i="45"/>
  <c r="J936" i="45"/>
  <c r="J924" i="45"/>
  <c r="J935" i="45"/>
  <c r="J925" i="45"/>
  <c r="J928" i="45"/>
  <c r="J950" i="45"/>
  <c r="J948" i="45"/>
  <c r="J954" i="45"/>
  <c r="J962" i="45"/>
  <c r="J963" i="45"/>
  <c r="J937" i="45"/>
  <c r="I937" i="45"/>
  <c r="H937" i="45"/>
  <c r="D937" i="45" a="1"/>
  <c r="D937" i="45"/>
  <c r="J940" i="45"/>
  <c r="I940" i="45"/>
  <c r="H940" i="45"/>
  <c r="D940" i="45" a="1"/>
  <c r="D940" i="45" s="1"/>
  <c r="J939" i="45"/>
  <c r="I939" i="45"/>
  <c r="H939" i="45"/>
  <c r="D939" i="45" a="1"/>
  <c r="D939" i="45" s="1"/>
  <c r="J933" i="45"/>
  <c r="I933" i="45"/>
  <c r="H933" i="45"/>
  <c r="D933" i="45" a="1"/>
  <c r="D933" i="45"/>
  <c r="J926" i="45"/>
  <c r="I926" i="45"/>
  <c r="H926" i="45"/>
  <c r="D926" i="45" a="1"/>
  <c r="D926" i="45"/>
  <c r="J923" i="45"/>
  <c r="I923" i="45"/>
  <c r="H923" i="45"/>
  <c r="D923" i="45" a="1"/>
  <c r="D923" i="45"/>
  <c r="J922" i="45"/>
  <c r="I922" i="45"/>
  <c r="H922" i="45"/>
  <c r="D922" i="45" a="1"/>
  <c r="D922" i="45" s="1"/>
  <c r="J917" i="45"/>
  <c r="I917" i="45"/>
  <c r="H917" i="45"/>
  <c r="D917" i="45" a="1"/>
  <c r="D917" i="45"/>
  <c r="J911" i="45"/>
  <c r="I911" i="45"/>
  <c r="H911" i="45"/>
  <c r="D911" i="45" a="1"/>
  <c r="D911" i="45"/>
  <c r="J921" i="45"/>
  <c r="I921" i="45"/>
  <c r="H921" i="45"/>
  <c r="D921" i="45" a="1"/>
  <c r="D921" i="45"/>
  <c r="J912" i="45"/>
  <c r="I912" i="45"/>
  <c r="H912" i="45"/>
  <c r="D912" i="45" a="1"/>
  <c r="D912" i="45" s="1"/>
  <c r="J913" i="45"/>
  <c r="I913" i="45"/>
  <c r="H913" i="45"/>
  <c r="D913" i="45" a="1"/>
  <c r="D913" i="45"/>
  <c r="J910" i="45"/>
  <c r="I910" i="45"/>
  <c r="H910" i="45"/>
  <c r="D910" i="45" a="1"/>
  <c r="D910" i="45"/>
  <c r="J909" i="45"/>
  <c r="I909" i="45"/>
  <c r="H909" i="45"/>
  <c r="D909" i="45" a="1"/>
  <c r="D909" i="45"/>
  <c r="D920" i="45" a="1"/>
  <c r="D920" i="45" s="1"/>
  <c r="H920" i="45"/>
  <c r="I920" i="45"/>
  <c r="J920" i="45"/>
  <c r="J907" i="45"/>
  <c r="I907" i="45"/>
  <c r="H907" i="45"/>
  <c r="D907" i="45" a="1"/>
  <c r="D907" i="45"/>
  <c r="D908" i="45" a="1"/>
  <c r="D908" i="45"/>
  <c r="D919" i="45" a="1"/>
  <c r="D919" i="45" s="1"/>
  <c r="D927" i="45" a="1"/>
  <c r="D927" i="45" s="1"/>
  <c r="D938" i="45" a="1"/>
  <c r="D938" i="45"/>
  <c r="H908" i="45"/>
  <c r="H919" i="45"/>
  <c r="H927" i="45"/>
  <c r="H938" i="45"/>
  <c r="I908" i="45"/>
  <c r="I919" i="45"/>
  <c r="I927" i="45"/>
  <c r="I938" i="45"/>
  <c r="J908" i="45"/>
  <c r="J919" i="45"/>
  <c r="J927" i="45"/>
  <c r="J938" i="45"/>
  <c r="J906" i="45"/>
  <c r="I906" i="45"/>
  <c r="H906" i="45"/>
  <c r="D906" i="45" a="1"/>
  <c r="D906" i="45"/>
  <c r="J918" i="45"/>
  <c r="I918" i="45"/>
  <c r="H918" i="45"/>
  <c r="D918" i="45" a="1"/>
  <c r="D918" i="45" s="1"/>
  <c r="J915" i="45"/>
  <c r="I915" i="45"/>
  <c r="H915" i="45"/>
  <c r="D915" i="45" a="1"/>
  <c r="D915" i="45" s="1"/>
  <c r="J904" i="45"/>
  <c r="I904" i="45"/>
  <c r="H904" i="45"/>
  <c r="D904" i="45" a="1"/>
  <c r="D904" i="45" s="1"/>
  <c r="J901" i="45"/>
  <c r="I901" i="45"/>
  <c r="H901" i="45"/>
  <c r="D901" i="45" a="1"/>
  <c r="D901" i="45"/>
  <c r="J899" i="45"/>
  <c r="I899" i="45"/>
  <c r="H899" i="45"/>
  <c r="D899" i="45" a="1"/>
  <c r="D899" i="45" s="1"/>
  <c r="J898" i="45"/>
  <c r="I898" i="45"/>
  <c r="H898" i="45"/>
  <c r="D898" i="45" a="1"/>
  <c r="D898" i="45" s="1"/>
  <c r="D905" i="45" a="1"/>
  <c r="D905" i="45" s="1"/>
  <c r="D903" i="45" a="1"/>
  <c r="D903" i="45"/>
  <c r="D897" i="45" a="1"/>
  <c r="D897" i="45" s="1"/>
  <c r="D900" i="45" a="1"/>
  <c r="D900" i="45" s="1"/>
  <c r="H905" i="45"/>
  <c r="H903" i="45"/>
  <c r="H897" i="45"/>
  <c r="H900" i="45"/>
  <c r="I905" i="45"/>
  <c r="I903" i="45"/>
  <c r="I897" i="45"/>
  <c r="I900" i="45"/>
  <c r="J905" i="45"/>
  <c r="J903" i="45"/>
  <c r="J897" i="45"/>
  <c r="J900" i="45"/>
  <c r="J902" i="45"/>
  <c r="I902" i="45"/>
  <c r="H902" i="45"/>
  <c r="D902" i="45" a="1"/>
  <c r="D902" i="45"/>
  <c r="J896" i="45"/>
  <c r="I896" i="45"/>
  <c r="H896" i="45"/>
  <c r="D896" i="45" a="1"/>
  <c r="D896" i="45"/>
  <c r="J892" i="45"/>
  <c r="I892" i="45"/>
  <c r="H892" i="45"/>
  <c r="D892" i="45" a="1"/>
  <c r="D892" i="45"/>
  <c r="J893" i="45"/>
  <c r="I893" i="45"/>
  <c r="H893" i="45"/>
  <c r="D893" i="45" a="1"/>
  <c r="D893" i="45" s="1"/>
  <c r="J890" i="45"/>
  <c r="I890" i="45"/>
  <c r="H890" i="45"/>
  <c r="D890" i="45" a="1"/>
  <c r="D890" i="45"/>
  <c r="J894" i="45"/>
  <c r="I894" i="45"/>
  <c r="H894" i="45"/>
  <c r="D894" i="45" a="1"/>
  <c r="D894" i="45" s="1"/>
  <c r="J887" i="45"/>
  <c r="I887" i="45"/>
  <c r="H887" i="45"/>
  <c r="D887" i="45" a="1"/>
  <c r="D887" i="45"/>
  <c r="J881" i="45"/>
  <c r="I881" i="45"/>
  <c r="H881" i="45"/>
  <c r="D881" i="45" a="1"/>
  <c r="D881" i="45" s="1"/>
  <c r="J874" i="45"/>
  <c r="I874" i="45"/>
  <c r="H874" i="45"/>
  <c r="D874" i="45" a="1"/>
  <c r="D874" i="45"/>
  <c r="J876" i="45"/>
  <c r="I876" i="45"/>
  <c r="H876" i="45"/>
  <c r="D876" i="45" a="1"/>
  <c r="D876" i="45"/>
  <c r="J873" i="45"/>
  <c r="I873" i="45"/>
  <c r="H873" i="45"/>
  <c r="D873" i="45" a="1"/>
  <c r="D873" i="45"/>
  <c r="J872" i="45"/>
  <c r="I872" i="45"/>
  <c r="H872" i="45"/>
  <c r="D872" i="45" a="1"/>
  <c r="D872" i="45" s="1"/>
  <c r="J882" i="45"/>
  <c r="I882" i="45"/>
  <c r="H882" i="45"/>
  <c r="D882" i="45" a="1"/>
  <c r="D882" i="45"/>
  <c r="J865" i="45"/>
  <c r="I865" i="45"/>
  <c r="H865" i="45"/>
  <c r="D865" i="45" a="1"/>
  <c r="D865" i="45"/>
  <c r="J878" i="45"/>
  <c r="I878" i="45"/>
  <c r="H878" i="45"/>
  <c r="D878" i="45" a="1"/>
  <c r="D878" i="45"/>
  <c r="J867" i="45"/>
  <c r="I867" i="45"/>
  <c r="H867" i="45"/>
  <c r="D867" i="45" a="1"/>
  <c r="D867" i="45" s="1"/>
  <c r="J864" i="45"/>
  <c r="I864" i="45"/>
  <c r="H864" i="45"/>
  <c r="D864" i="45" a="1"/>
  <c r="D864" i="45"/>
  <c r="J895" i="45"/>
  <c r="I895" i="45"/>
  <c r="H895" i="45"/>
  <c r="D895" i="45" a="1"/>
  <c r="D895" i="45"/>
  <c r="J860" i="45"/>
  <c r="I860" i="45"/>
  <c r="H860" i="45"/>
  <c r="D860" i="45" a="1"/>
  <c r="D860" i="45"/>
  <c r="J859" i="45"/>
  <c r="I859" i="45"/>
  <c r="H859" i="45"/>
  <c r="D859" i="45" a="1"/>
  <c r="D859" i="45" s="1"/>
  <c r="J858" i="45"/>
  <c r="I858" i="45"/>
  <c r="H858" i="45"/>
  <c r="D858" i="45" a="1"/>
  <c r="D858" i="45"/>
  <c r="J870" i="45"/>
  <c r="I870" i="45"/>
  <c r="H870" i="45"/>
  <c r="D870" i="45" a="1"/>
  <c r="D870" i="45"/>
  <c r="J868" i="45"/>
  <c r="I868" i="45"/>
  <c r="H868" i="45"/>
  <c r="D868" i="45" a="1"/>
  <c r="D868" i="45"/>
  <c r="J916" i="45"/>
  <c r="I916" i="45"/>
  <c r="H916" i="45"/>
  <c r="D916" i="45" a="1"/>
  <c r="D916" i="45" s="1"/>
  <c r="J869" i="45"/>
  <c r="I869" i="45"/>
  <c r="H869" i="45"/>
  <c r="D869" i="45" a="1"/>
  <c r="D869" i="45"/>
  <c r="J857" i="45"/>
  <c r="I857" i="45"/>
  <c r="H857" i="45"/>
  <c r="D857" i="45" a="1"/>
  <c r="D857" i="45"/>
  <c r="J855" i="45"/>
  <c r="I855" i="45"/>
  <c r="H855" i="45"/>
  <c r="D855" i="45" a="1"/>
  <c r="D855" i="45"/>
  <c r="J806" i="45"/>
  <c r="I806" i="45"/>
  <c r="H806" i="45"/>
  <c r="D806" i="45" a="1"/>
  <c r="D806" i="45" s="1"/>
  <c r="J853" i="45"/>
  <c r="I853" i="45"/>
  <c r="H853" i="45"/>
  <c r="D853" i="45" a="1"/>
  <c r="D853" i="45"/>
  <c r="J852" i="45"/>
  <c r="I852" i="45"/>
  <c r="H852" i="45"/>
  <c r="D852" i="45" a="1"/>
  <c r="D852" i="45"/>
  <c r="D850" i="45" a="1"/>
  <c r="D850" i="45" s="1"/>
  <c r="J848" i="45"/>
  <c r="I848" i="45"/>
  <c r="H848" i="45"/>
  <c r="D848" i="45" a="1"/>
  <c r="D848" i="45" s="1"/>
  <c r="J849" i="45"/>
  <c r="I849" i="45"/>
  <c r="H849" i="45"/>
  <c r="D849" i="45" a="1"/>
  <c r="D849" i="45" s="1"/>
  <c r="J842" i="45"/>
  <c r="I842" i="45"/>
  <c r="H842" i="45"/>
  <c r="D842" i="45" a="1"/>
  <c r="D842" i="45" s="1"/>
  <c r="J844" i="45"/>
  <c r="I844" i="45"/>
  <c r="H844" i="45"/>
  <c r="D844" i="45" a="1"/>
  <c r="D844" i="45" s="1"/>
  <c r="J845" i="45"/>
  <c r="I845" i="45"/>
  <c r="H845" i="45"/>
  <c r="D845" i="45" a="1"/>
  <c r="D845" i="45" s="1"/>
  <c r="J838" i="45"/>
  <c r="I838" i="45"/>
  <c r="H838" i="45"/>
  <c r="D838" i="45" a="1"/>
  <c r="D838" i="45" s="1"/>
  <c r="J840" i="45"/>
  <c r="I840" i="45"/>
  <c r="H840" i="45"/>
  <c r="D840" i="45" a="1"/>
  <c r="D840" i="45" s="1"/>
  <c r="J829" i="45"/>
  <c r="I829" i="45"/>
  <c r="H829" i="45"/>
  <c r="D829" i="45" a="1"/>
  <c r="D829" i="45" s="1"/>
  <c r="J828" i="45"/>
  <c r="I828" i="45"/>
  <c r="H828" i="45"/>
  <c r="D828" i="45" a="1"/>
  <c r="D828" i="45" s="1"/>
  <c r="J824" i="45"/>
  <c r="I824" i="45"/>
  <c r="H824" i="45"/>
  <c r="D824" i="45" a="1"/>
  <c r="D824" i="45" s="1"/>
  <c r="J825" i="45"/>
  <c r="I825" i="45"/>
  <c r="H825" i="45"/>
  <c r="D825" i="45" a="1"/>
  <c r="D825" i="45" s="1"/>
  <c r="J823" i="45"/>
  <c r="I823" i="45"/>
  <c r="H823" i="45"/>
  <c r="D823" i="45" a="1"/>
  <c r="D823" i="45" s="1"/>
  <c r="J822" i="45"/>
  <c r="I822" i="45"/>
  <c r="H822" i="45"/>
  <c r="D822" i="45" a="1"/>
  <c r="D822" i="45" s="1"/>
  <c r="J821" i="45"/>
  <c r="I821" i="45"/>
  <c r="H821" i="45"/>
  <c r="D821" i="45" a="1"/>
  <c r="D821" i="45" s="1"/>
  <c r="J834" i="45"/>
  <c r="I834" i="45"/>
  <c r="H834" i="45"/>
  <c r="D834" i="45" a="1"/>
  <c r="D834" i="45" s="1"/>
  <c r="J833" i="45"/>
  <c r="I833" i="45"/>
  <c r="H833" i="45"/>
  <c r="D833" i="45" a="1"/>
  <c r="D833" i="45" s="1"/>
  <c r="J812" i="45"/>
  <c r="I812" i="45"/>
  <c r="H812" i="45"/>
  <c r="D812" i="45" a="1"/>
  <c r="D812" i="45" s="1"/>
  <c r="J814" i="45"/>
  <c r="I814" i="45"/>
  <c r="H814" i="45"/>
  <c r="D814" i="45" a="1"/>
  <c r="D814" i="45" s="1"/>
  <c r="J816" i="45"/>
  <c r="I816" i="45"/>
  <c r="H816" i="45"/>
  <c r="D816" i="45" a="1"/>
  <c r="D816" i="45" s="1"/>
  <c r="J827" i="45"/>
  <c r="I827" i="45"/>
  <c r="H827" i="45"/>
  <c r="D827" i="45" a="1"/>
  <c r="D827" i="45" s="1"/>
  <c r="J813" i="45"/>
  <c r="I813" i="45"/>
  <c r="H813" i="45"/>
  <c r="D813" i="45" a="1"/>
  <c r="D813" i="45" s="1"/>
  <c r="J830" i="45"/>
  <c r="I830" i="45"/>
  <c r="H830" i="45"/>
  <c r="D830" i="45" a="1"/>
  <c r="D830" i="45" s="1"/>
  <c r="J810" i="45"/>
  <c r="I810" i="45"/>
  <c r="H810" i="45"/>
  <c r="D810" i="45" a="1"/>
  <c r="D810" i="45"/>
  <c r="J811" i="45"/>
  <c r="I811" i="45"/>
  <c r="H811" i="45"/>
  <c r="J820" i="45"/>
  <c r="I820" i="45"/>
  <c r="H820" i="45"/>
  <c r="D820" i="45" a="1"/>
  <c r="D820" i="45"/>
  <c r="J819" i="45"/>
  <c r="I819" i="45"/>
  <c r="H819" i="45"/>
  <c r="D819" i="45" a="1"/>
  <c r="D819" i="45" s="1"/>
  <c r="J808" i="45"/>
  <c r="I808" i="45"/>
  <c r="H808" i="45"/>
  <c r="D808" i="45" a="1"/>
  <c r="D808" i="45" s="1"/>
  <c r="J807" i="45"/>
  <c r="I807" i="45"/>
  <c r="H807" i="45"/>
  <c r="D807" i="45" a="1"/>
  <c r="D807" i="45" s="1"/>
  <c r="J802" i="45"/>
  <c r="I802" i="45"/>
  <c r="H802" i="45"/>
  <c r="D802" i="45" a="1"/>
  <c r="D802" i="45" s="1"/>
  <c r="J798" i="45"/>
  <c r="I798" i="45"/>
  <c r="H798" i="45"/>
  <c r="D798" i="45" a="1"/>
  <c r="D798" i="45"/>
  <c r="J805" i="45"/>
  <c r="I805" i="45"/>
  <c r="H805" i="45"/>
  <c r="D805" i="45" a="1"/>
  <c r="D805" i="45" s="1"/>
  <c r="J795" i="45"/>
  <c r="I795" i="45"/>
  <c r="H795" i="45"/>
  <c r="D795" i="45" a="1"/>
  <c r="D795" i="45" s="1"/>
  <c r="J794" i="45"/>
  <c r="I794" i="45"/>
  <c r="H794" i="45"/>
  <c r="D794" i="45" a="1"/>
  <c r="D794" i="45"/>
  <c r="J797" i="45"/>
  <c r="I797" i="45"/>
  <c r="H797" i="45"/>
  <c r="D797" i="45" a="1"/>
  <c r="D797" i="45"/>
  <c r="J784" i="45"/>
  <c r="I784" i="45"/>
  <c r="H784" i="45"/>
  <c r="D784" i="45" a="1"/>
  <c r="D784" i="45" s="1"/>
  <c r="J796" i="45"/>
  <c r="I796" i="45"/>
  <c r="H796" i="45"/>
  <c r="D796" i="45" a="1"/>
  <c r="D796" i="45" s="1"/>
  <c r="J801" i="45"/>
  <c r="I801" i="45"/>
  <c r="H801" i="45"/>
  <c r="D801" i="45" a="1"/>
  <c r="D801" i="45" s="1"/>
  <c r="D1247" i="45" a="1"/>
  <c r="D1247" i="45" s="1"/>
  <c r="D1234" i="45" a="1"/>
  <c r="D1234" i="45" s="1"/>
  <c r="D1195" i="45" a="1"/>
  <c r="D1195" i="45" s="1"/>
  <c r="J1151" i="45"/>
  <c r="I1151" i="45"/>
  <c r="H1151" i="45"/>
  <c r="D1151" i="45" a="1"/>
  <c r="D1151" i="45"/>
  <c r="J1106" i="45"/>
  <c r="I1106" i="45"/>
  <c r="H1106" i="45"/>
  <c r="D1106" i="45" a="1"/>
  <c r="D1106" i="45" s="1"/>
  <c r="J1076" i="45"/>
  <c r="I1076" i="45"/>
  <c r="H1076" i="45"/>
  <c r="D1076" i="45" a="1"/>
  <c r="D1076" i="45" s="1"/>
  <c r="J1041" i="45"/>
  <c r="I1041" i="45"/>
  <c r="H1041" i="45"/>
  <c r="D1041" i="45" a="1"/>
  <c r="D1041" i="45" s="1"/>
  <c r="J978" i="45"/>
  <c r="I978" i="45"/>
  <c r="H978" i="45"/>
  <c r="D978" i="45" a="1"/>
  <c r="D978" i="45"/>
  <c r="J932" i="45"/>
  <c r="I932" i="45"/>
  <c r="H932" i="45"/>
  <c r="D932" i="45" a="1"/>
  <c r="D932" i="45"/>
  <c r="J886" i="45"/>
  <c r="I886" i="45"/>
  <c r="H886" i="45"/>
  <c r="D886" i="45" a="1"/>
  <c r="D886" i="45" s="1"/>
  <c r="J839" i="45"/>
  <c r="I839" i="45"/>
  <c r="H839" i="45"/>
  <c r="D839" i="45" a="1"/>
  <c r="D839" i="45" s="1"/>
  <c r="J792" i="45"/>
  <c r="I792" i="45"/>
  <c r="H792" i="45"/>
  <c r="D792" i="45" a="1"/>
  <c r="D792" i="45" s="1"/>
  <c r="J777" i="45"/>
  <c r="I777" i="45"/>
  <c r="H777" i="45"/>
  <c r="D777" i="45" a="1"/>
  <c r="D777" i="45"/>
  <c r="J785" i="45"/>
  <c r="I785" i="45"/>
  <c r="H785" i="45"/>
  <c r="D785" i="45" a="1"/>
  <c r="D785" i="45" s="1"/>
  <c r="J779" i="45"/>
  <c r="I779" i="45"/>
  <c r="H779" i="45"/>
  <c r="D779" i="45" a="1"/>
  <c r="D779" i="45"/>
  <c r="J781" i="45"/>
  <c r="I781" i="45"/>
  <c r="H781" i="45"/>
  <c r="D781" i="45" a="1"/>
  <c r="D781" i="45"/>
  <c r="J780" i="45"/>
  <c r="I780" i="45"/>
  <c r="H780" i="45"/>
  <c r="D780" i="45" a="1"/>
  <c r="D780" i="45" s="1"/>
  <c r="J778" i="45"/>
  <c r="I778" i="45"/>
  <c r="H778" i="45"/>
  <c r="D778" i="45" a="1"/>
  <c r="D778" i="45" s="1"/>
  <c r="J772" i="45"/>
  <c r="I772" i="45"/>
  <c r="H772" i="45"/>
  <c r="D772" i="45" a="1"/>
  <c r="D772" i="45" s="1"/>
  <c r="J776" i="45"/>
  <c r="I776" i="45"/>
  <c r="H776" i="45"/>
  <c r="D776" i="45" a="1"/>
  <c r="D776" i="45"/>
  <c r="J773" i="45"/>
  <c r="I773" i="45"/>
  <c r="H773" i="45"/>
  <c r="D773" i="45" a="1"/>
  <c r="D773" i="45"/>
  <c r="J771" i="45"/>
  <c r="I771" i="45"/>
  <c r="H771" i="45"/>
  <c r="D771" i="45" a="1"/>
  <c r="D771" i="45" s="1"/>
  <c r="J1264" i="45"/>
  <c r="I1264" i="45"/>
  <c r="H1264" i="45"/>
  <c r="D1264" i="45" a="1"/>
  <c r="D1264" i="45" s="1"/>
  <c r="J1217" i="45"/>
  <c r="I1217" i="45"/>
  <c r="H1217" i="45"/>
  <c r="D1217" i="45" a="1"/>
  <c r="D1217" i="45" s="1"/>
  <c r="J1178" i="45"/>
  <c r="I1178" i="45"/>
  <c r="H1178" i="45"/>
  <c r="D1178" i="45" a="1"/>
  <c r="D1178" i="45"/>
  <c r="J1133" i="45"/>
  <c r="I1133" i="45"/>
  <c r="H1133" i="45"/>
  <c r="D1133" i="45" a="1"/>
  <c r="D1133" i="45" s="1"/>
  <c r="J1091" i="45"/>
  <c r="I1091" i="45"/>
  <c r="H1091" i="45"/>
  <c r="D1091" i="45" a="1"/>
  <c r="D1091" i="45" s="1"/>
  <c r="J1068" i="45"/>
  <c r="I1068" i="45"/>
  <c r="H1068" i="45"/>
  <c r="D1068" i="45" a="1"/>
  <c r="D1068" i="45"/>
  <c r="J1015" i="45"/>
  <c r="I1015" i="45"/>
  <c r="H1015" i="45"/>
  <c r="D1015" i="45" a="1"/>
  <c r="D1015" i="45" s="1"/>
  <c r="J959" i="45"/>
  <c r="I959" i="45"/>
  <c r="H959" i="45"/>
  <c r="D959" i="45" a="1"/>
  <c r="D959" i="45" s="1"/>
  <c r="J914" i="45"/>
  <c r="I914" i="45"/>
  <c r="H914" i="45"/>
  <c r="D914" i="45" a="1"/>
  <c r="D914" i="45" s="1"/>
  <c r="J866" i="45"/>
  <c r="I866" i="45"/>
  <c r="H866" i="45"/>
  <c r="D866" i="45" a="1"/>
  <c r="D866" i="45" s="1"/>
  <c r="J818" i="45"/>
  <c r="I818" i="45"/>
  <c r="H818" i="45"/>
  <c r="D818" i="45" a="1"/>
  <c r="D818" i="45" s="1"/>
  <c r="J783" i="45"/>
  <c r="I783" i="45"/>
  <c r="H783" i="45"/>
  <c r="D783" i="45" a="1"/>
  <c r="D783" i="45" s="1"/>
  <c r="J768" i="45"/>
  <c r="I768" i="45"/>
  <c r="H768" i="45"/>
  <c r="D768" i="45" a="1"/>
  <c r="D768" i="45"/>
  <c r="J786" i="45"/>
  <c r="I786" i="45"/>
  <c r="H786" i="45"/>
  <c r="D786" i="45" a="1"/>
  <c r="D786" i="45"/>
  <c r="J775" i="45"/>
  <c r="I775" i="45"/>
  <c r="H775" i="45"/>
  <c r="D775" i="45" a="1"/>
  <c r="D775" i="45" s="1"/>
  <c r="J767" i="45"/>
  <c r="I767" i="45"/>
  <c r="H767" i="45"/>
  <c r="D767" i="45" a="1"/>
  <c r="D767" i="45" s="1"/>
  <c r="J766" i="45"/>
  <c r="I766" i="45"/>
  <c r="H766" i="45"/>
  <c r="D766" i="45" a="1"/>
  <c r="D766" i="45" s="1"/>
  <c r="J765" i="45"/>
  <c r="I765" i="45"/>
  <c r="H765" i="45"/>
  <c r="D765" i="45" a="1"/>
  <c r="D765" i="45"/>
  <c r="J1278" i="45"/>
  <c r="I1278" i="45"/>
  <c r="H1278" i="45"/>
  <c r="D1278" i="45" a="1"/>
  <c r="D1278" i="45"/>
  <c r="J1277" i="45"/>
  <c r="I1277" i="45"/>
  <c r="H1277" i="45"/>
  <c r="D1277" i="45" a="1"/>
  <c r="D1277" i="45" s="1"/>
  <c r="J1279" i="45"/>
  <c r="I1279" i="45"/>
  <c r="H1279" i="45"/>
  <c r="D1279" i="45" a="1"/>
  <c r="D1279" i="45" s="1"/>
  <c r="J1233" i="45"/>
  <c r="I1233" i="45"/>
  <c r="H1233" i="45"/>
  <c r="D1233" i="45" a="1"/>
  <c r="D1233" i="45" s="1"/>
  <c r="J1232" i="45"/>
  <c r="I1232" i="45"/>
  <c r="H1232" i="45"/>
  <c r="D1232" i="45" a="1"/>
  <c r="D1232" i="45" s="1"/>
  <c r="J1235" i="45"/>
  <c r="I1235" i="45"/>
  <c r="H1235" i="45"/>
  <c r="D1235" i="45" a="1"/>
  <c r="D1235" i="45" s="1"/>
  <c r="J1184" i="45"/>
  <c r="I1184" i="45"/>
  <c r="H1184" i="45"/>
  <c r="D1184" i="45" a="1"/>
  <c r="D1184" i="45" s="1"/>
  <c r="J1194" i="45"/>
  <c r="I1194" i="45"/>
  <c r="H1194" i="45"/>
  <c r="D1194" i="45" a="1"/>
  <c r="D1194" i="45"/>
  <c r="J1185" i="45"/>
  <c r="I1185" i="45"/>
  <c r="H1185" i="45"/>
  <c r="D1185" i="45" a="1"/>
  <c r="D1185" i="45" s="1"/>
  <c r="J1150" i="45"/>
  <c r="I1150" i="45"/>
  <c r="H1150" i="45"/>
  <c r="D1150" i="45" a="1"/>
  <c r="D1150" i="45" s="1"/>
  <c r="J1149" i="45"/>
  <c r="I1149" i="45"/>
  <c r="H1149" i="45"/>
  <c r="D1149" i="45" a="1"/>
  <c r="D1149" i="45" s="1"/>
  <c r="J1152" i="45"/>
  <c r="I1152" i="45"/>
  <c r="H1152" i="45"/>
  <c r="D1152" i="45" a="1"/>
  <c r="D1152" i="45"/>
  <c r="J1103" i="45"/>
  <c r="I1103" i="45"/>
  <c r="H1103" i="45"/>
  <c r="D1103" i="45" a="1"/>
  <c r="D1103" i="45" s="1"/>
  <c r="J1105" i="45"/>
  <c r="I1105" i="45"/>
  <c r="H1105" i="45"/>
  <c r="D1105" i="45" a="1"/>
  <c r="D1105" i="45" s="1"/>
  <c r="J1104" i="45"/>
  <c r="I1104" i="45"/>
  <c r="H1104" i="45"/>
  <c r="D1104" i="45" a="1"/>
  <c r="D1104" i="45" s="1"/>
  <c r="J1070" i="45"/>
  <c r="I1070" i="45"/>
  <c r="H1070" i="45"/>
  <c r="D1070" i="45" a="1"/>
  <c r="D1070" i="45" s="1"/>
  <c r="J1075" i="45"/>
  <c r="I1075" i="45"/>
  <c r="H1075" i="45"/>
  <c r="D1075" i="45" a="1"/>
  <c r="D1075" i="45" s="1"/>
  <c r="J1071" i="45"/>
  <c r="I1071" i="45"/>
  <c r="H1071" i="45"/>
  <c r="D1071" i="45" a="1"/>
  <c r="D1071" i="45" s="1"/>
  <c r="J1040" i="45"/>
  <c r="I1040" i="45"/>
  <c r="H1040" i="45"/>
  <c r="D1040" i="45" a="1"/>
  <c r="D1040" i="45"/>
  <c r="J1022" i="45"/>
  <c r="I1022" i="45"/>
  <c r="H1022" i="45"/>
  <c r="D1022" i="45" a="1"/>
  <c r="D1022" i="45"/>
  <c r="J1024" i="45"/>
  <c r="I1024" i="45"/>
  <c r="H1024" i="45"/>
  <c r="D1024" i="45" a="1"/>
  <c r="D1024" i="45"/>
  <c r="J972" i="45"/>
  <c r="I972" i="45"/>
  <c r="H972" i="45"/>
  <c r="D972" i="45" a="1"/>
  <c r="D972" i="45" s="1"/>
  <c r="J977" i="45"/>
  <c r="I977" i="45"/>
  <c r="H977" i="45"/>
  <c r="D977" i="45" a="1"/>
  <c r="D977" i="45" s="1"/>
  <c r="J974" i="45"/>
  <c r="I974" i="45"/>
  <c r="H974" i="45"/>
  <c r="D974" i="45" a="1"/>
  <c r="D974" i="45"/>
  <c r="J931" i="45"/>
  <c r="I931" i="45"/>
  <c r="H931" i="45"/>
  <c r="D931" i="45" a="1"/>
  <c r="D931" i="45" s="1"/>
  <c r="J930" i="45"/>
  <c r="I930" i="45"/>
  <c r="H930" i="45"/>
  <c r="D930" i="45" a="1"/>
  <c r="D930" i="45" s="1"/>
  <c r="J934" i="45"/>
  <c r="I934" i="45"/>
  <c r="H934" i="45"/>
  <c r="D934" i="45" a="1"/>
  <c r="D934" i="45" s="1"/>
  <c r="J884" i="45"/>
  <c r="I884" i="45"/>
  <c r="H884" i="45"/>
  <c r="D884" i="45" a="1"/>
  <c r="D884" i="45"/>
  <c r="J883" i="45"/>
  <c r="I883" i="45"/>
  <c r="H883" i="45"/>
  <c r="D883" i="45" a="1"/>
  <c r="D883" i="45" s="1"/>
  <c r="J888" i="45"/>
  <c r="I888" i="45"/>
  <c r="H888" i="45"/>
  <c r="D888" i="45" a="1"/>
  <c r="D888" i="45" s="1"/>
  <c r="J836" i="45"/>
  <c r="I836" i="45"/>
  <c r="H836" i="45"/>
  <c r="D836" i="45" a="1"/>
  <c r="D836" i="45" s="1"/>
  <c r="J835" i="45"/>
  <c r="I835" i="45"/>
  <c r="H835" i="45"/>
  <c r="D835" i="45" a="1"/>
  <c r="D835" i="45" s="1"/>
  <c r="J841" i="45"/>
  <c r="I841" i="45"/>
  <c r="H841" i="45"/>
  <c r="D841" i="45" a="1"/>
  <c r="D841" i="45"/>
  <c r="J790" i="45"/>
  <c r="I790" i="45"/>
  <c r="H790" i="45"/>
  <c r="D790" i="45" a="1"/>
  <c r="D790" i="45" s="1"/>
  <c r="J789" i="45"/>
  <c r="I789" i="45"/>
  <c r="H789" i="45"/>
  <c r="D789" i="45" a="1"/>
  <c r="D789" i="45"/>
  <c r="J793" i="45"/>
  <c r="I793" i="45"/>
  <c r="H793" i="45"/>
  <c r="D793" i="45" a="1"/>
  <c r="D793" i="45" s="1"/>
  <c r="J1273" i="45"/>
  <c r="I1273" i="45"/>
  <c r="H1273" i="45"/>
  <c r="D1273" i="45" a="1"/>
  <c r="D1273" i="45"/>
  <c r="J1227" i="45"/>
  <c r="I1227" i="45"/>
  <c r="H1227" i="45"/>
  <c r="D1227" i="45" a="1"/>
  <c r="D1227" i="45" s="1"/>
  <c r="J1191" i="45"/>
  <c r="I1191" i="45"/>
  <c r="H1191" i="45"/>
  <c r="D1191" i="45" a="1"/>
  <c r="D1191" i="45"/>
  <c r="J1145" i="45"/>
  <c r="I1145" i="45"/>
  <c r="H1145" i="45"/>
  <c r="D1145" i="45" a="1"/>
  <c r="D1145" i="45" s="1"/>
  <c r="J1099" i="45"/>
  <c r="I1099" i="45"/>
  <c r="H1099" i="45"/>
  <c r="D1099" i="45" a="1"/>
  <c r="D1099" i="45"/>
  <c r="J1074" i="45"/>
  <c r="I1074" i="45"/>
  <c r="H1074" i="45"/>
  <c r="D1074" i="45" a="1"/>
  <c r="D1074" i="45" s="1"/>
  <c r="J1035" i="45"/>
  <c r="I1035" i="45"/>
  <c r="H1035" i="45"/>
  <c r="D1035" i="45" a="1"/>
  <c r="D1035" i="45" s="1"/>
  <c r="J970" i="45"/>
  <c r="I970" i="45"/>
  <c r="H970" i="45"/>
  <c r="D970" i="45" a="1"/>
  <c r="D970" i="45"/>
  <c r="J929" i="45"/>
  <c r="I929" i="45"/>
  <c r="H929" i="45"/>
  <c r="D929" i="45" a="1"/>
  <c r="D929" i="45" s="1"/>
  <c r="J877" i="45"/>
  <c r="I877" i="45"/>
  <c r="H877" i="45"/>
  <c r="D877" i="45" a="1"/>
  <c r="D877" i="45" s="1"/>
  <c r="J826" i="45"/>
  <c r="I826" i="45"/>
  <c r="H826" i="45"/>
  <c r="D826" i="45" a="1"/>
  <c r="D826" i="45"/>
  <c r="J787" i="45"/>
  <c r="I787" i="45"/>
  <c r="H787" i="45"/>
  <c r="D787" i="45" a="1"/>
  <c r="D787" i="45" s="1"/>
  <c r="J782" i="45"/>
  <c r="I782" i="45"/>
  <c r="H782" i="45"/>
  <c r="D782" i="45" a="1"/>
  <c r="D782" i="45" s="1"/>
  <c r="J764" i="45"/>
  <c r="I764" i="45"/>
  <c r="H764" i="45"/>
  <c r="D764" i="45" a="1"/>
  <c r="D764" i="45" s="1"/>
  <c r="J763" i="45"/>
  <c r="I763" i="45"/>
  <c r="H763" i="45"/>
  <c r="D763" i="45" a="1"/>
  <c r="D763" i="45" s="1"/>
  <c r="J762" i="45"/>
  <c r="I762" i="45"/>
  <c r="H762" i="45"/>
  <c r="D762" i="45" a="1"/>
  <c r="D762" i="45" s="1"/>
  <c r="J761" i="45"/>
  <c r="I761" i="45"/>
  <c r="H761" i="45"/>
  <c r="D761" i="45" a="1"/>
  <c r="D761" i="45"/>
  <c r="J760" i="45"/>
  <c r="I760" i="45"/>
  <c r="H760" i="45"/>
  <c r="D760" i="45" a="1"/>
  <c r="D760" i="45" s="1"/>
  <c r="J757" i="45"/>
  <c r="I757" i="45"/>
  <c r="H757" i="45"/>
  <c r="D757" i="45" a="1"/>
  <c r="D757" i="45" s="1"/>
  <c r="J758" i="45"/>
  <c r="I758" i="45"/>
  <c r="H758" i="45"/>
  <c r="D758" i="45" a="1"/>
  <c r="D758" i="45"/>
  <c r="J769" i="45"/>
  <c r="I769" i="45"/>
  <c r="H769" i="45"/>
  <c r="D769" i="45" a="1"/>
  <c r="D769" i="45" s="1"/>
  <c r="J728" i="45"/>
  <c r="I728" i="45"/>
  <c r="H728" i="45"/>
  <c r="D728" i="45" a="1"/>
  <c r="D728" i="45" s="1"/>
  <c r="H733" i="45"/>
  <c r="I733" i="45"/>
  <c r="J727" i="45"/>
  <c r="I727" i="45"/>
  <c r="H727" i="45"/>
  <c r="D727" i="45" a="1"/>
  <c r="D727" i="45" s="1"/>
  <c r="J731" i="45"/>
  <c r="I731" i="45"/>
  <c r="H731" i="45"/>
  <c r="D731" i="45" a="1"/>
  <c r="D731" i="45"/>
  <c r="J732" i="45"/>
  <c r="I732" i="45"/>
  <c r="H732" i="45"/>
  <c r="D732" i="45" a="1"/>
  <c r="D732" i="45"/>
  <c r="J729" i="45"/>
  <c r="I729" i="45"/>
  <c r="H729" i="45"/>
  <c r="D729" i="45" a="1"/>
  <c r="D729" i="45" s="1"/>
  <c r="J730" i="45"/>
  <c r="I730" i="45"/>
  <c r="H730" i="45"/>
  <c r="D730" i="45" a="1"/>
  <c r="D730" i="45" s="1"/>
  <c r="J749" i="45"/>
  <c r="I749" i="45"/>
  <c r="H749" i="45"/>
  <c r="D749" i="45" a="1"/>
  <c r="D749" i="45" s="1"/>
  <c r="J756" i="45"/>
  <c r="I756" i="45"/>
  <c r="H756" i="45"/>
  <c r="D756" i="45" a="1"/>
  <c r="D756" i="45"/>
  <c r="J752" i="45"/>
  <c r="I752" i="45"/>
  <c r="H752" i="45"/>
  <c r="D752" i="45" a="1"/>
  <c r="D752" i="45"/>
  <c r="J751" i="45"/>
  <c r="I751" i="45"/>
  <c r="H751" i="45"/>
  <c r="D751" i="45" a="1"/>
  <c r="D751" i="45" s="1"/>
  <c r="J745" i="45"/>
  <c r="I745" i="45"/>
  <c r="H745" i="45"/>
  <c r="D745" i="45" a="1"/>
  <c r="D745" i="45" s="1"/>
  <c r="J750" i="45"/>
  <c r="I750" i="45"/>
  <c r="H750" i="45"/>
  <c r="D750" i="45" a="1"/>
  <c r="D750" i="45"/>
  <c r="J747" i="45"/>
  <c r="I747" i="45"/>
  <c r="H747" i="45"/>
  <c r="D747" i="45" a="1"/>
  <c r="D747" i="45" s="1"/>
  <c r="J746" i="45"/>
  <c r="I746" i="45"/>
  <c r="H746" i="45"/>
  <c r="D746" i="45" a="1"/>
  <c r="D746" i="45" s="1"/>
  <c r="J744" i="45"/>
  <c r="I744" i="45"/>
  <c r="H744" i="45"/>
  <c r="D744" i="45" a="1"/>
  <c r="D744" i="45" s="1"/>
  <c r="J743" i="45"/>
  <c r="I743" i="45"/>
  <c r="H743" i="45"/>
  <c r="D743" i="45" a="1"/>
  <c r="D743" i="45" s="1"/>
  <c r="J742" i="45"/>
  <c r="I742" i="45"/>
  <c r="H742" i="45"/>
  <c r="D742" i="45" a="1"/>
  <c r="D742" i="45"/>
  <c r="J741" i="45"/>
  <c r="I741" i="45"/>
  <c r="H741" i="45"/>
  <c r="D741" i="45" a="1"/>
  <c r="D741" i="45" s="1"/>
  <c r="J740" i="45"/>
  <c r="I740" i="45"/>
  <c r="H740" i="45"/>
  <c r="D740" i="45" a="1"/>
  <c r="D740" i="45" s="1"/>
  <c r="J735" i="45"/>
  <c r="I735" i="45"/>
  <c r="H735" i="45"/>
  <c r="D735" i="45" a="1"/>
  <c r="D735" i="45"/>
  <c r="J738" i="45"/>
  <c r="I738" i="45"/>
  <c r="H738" i="45"/>
  <c r="D738" i="45" a="1"/>
  <c r="D738" i="45" s="1"/>
  <c r="J759" i="45"/>
  <c r="I759" i="45"/>
  <c r="H759" i="45"/>
  <c r="D759" i="45" a="1"/>
  <c r="D759" i="45" s="1"/>
  <c r="J725" i="45"/>
  <c r="I725" i="45"/>
  <c r="H725" i="45"/>
  <c r="D725" i="45" a="1"/>
  <c r="D725" i="45"/>
  <c r="J739" i="45"/>
  <c r="I739" i="45"/>
  <c r="H739" i="45"/>
  <c r="D739" i="45" a="1"/>
  <c r="D739" i="45"/>
  <c r="J737" i="45"/>
  <c r="I737" i="45"/>
  <c r="H737" i="45"/>
  <c r="D737" i="45" a="1"/>
  <c r="D737" i="45"/>
  <c r="J724" i="45"/>
  <c r="I724" i="45"/>
  <c r="H724" i="45"/>
  <c r="D724" i="45" a="1"/>
  <c r="D724" i="45" s="1"/>
  <c r="J726" i="45"/>
  <c r="I726" i="45"/>
  <c r="H726" i="45"/>
  <c r="D726" i="45" a="1"/>
  <c r="D726" i="45" s="1"/>
  <c r="J723" i="45"/>
  <c r="I723" i="45"/>
  <c r="H723" i="45"/>
  <c r="D723" i="45" a="1"/>
  <c r="D723" i="45"/>
  <c r="J722" i="45"/>
  <c r="I722" i="45"/>
  <c r="H722" i="45"/>
  <c r="D722" i="45" a="1"/>
  <c r="D722" i="45" s="1"/>
  <c r="J720" i="45"/>
  <c r="I720" i="45"/>
  <c r="H720" i="45"/>
  <c r="D720" i="45" a="1"/>
  <c r="D720" i="45" s="1"/>
  <c r="J704" i="45"/>
  <c r="I704" i="45"/>
  <c r="H704" i="45"/>
  <c r="D704" i="45" a="1"/>
  <c r="D704" i="45" s="1"/>
  <c r="J710" i="45"/>
  <c r="I710" i="45"/>
  <c r="H710" i="45"/>
  <c r="D710" i="45" a="1"/>
  <c r="D710" i="45"/>
  <c r="J712" i="45"/>
  <c r="I712" i="45"/>
  <c r="H712" i="45"/>
  <c r="D712" i="45" a="1"/>
  <c r="D712" i="45" s="1"/>
  <c r="J715" i="45"/>
  <c r="I715" i="45"/>
  <c r="H715" i="45"/>
  <c r="D715" i="45" a="1"/>
  <c r="D715" i="45" s="1"/>
  <c r="J701" i="45"/>
  <c r="I701" i="45"/>
  <c r="H701" i="45"/>
  <c r="D701" i="45" a="1"/>
  <c r="D701" i="45" s="1"/>
  <c r="J702" i="45"/>
  <c r="I702" i="45"/>
  <c r="H702" i="45"/>
  <c r="J703" i="45"/>
  <c r="I703" i="45"/>
  <c r="H703" i="45"/>
  <c r="J699" i="45"/>
  <c r="I699" i="45"/>
  <c r="H699" i="45"/>
  <c r="J697" i="45"/>
  <c r="I697" i="45"/>
  <c r="H697" i="45"/>
  <c r="D697" i="45" a="1"/>
  <c r="D697" i="45" s="1"/>
  <c r="J696" i="45"/>
  <c r="I696" i="45"/>
  <c r="H696" i="45"/>
  <c r="D696" i="45" a="1"/>
  <c r="D696" i="45"/>
  <c r="J695" i="45"/>
  <c r="I695" i="45"/>
  <c r="H695" i="45"/>
  <c r="D695" i="45" a="1"/>
  <c r="D695" i="45" s="1"/>
  <c r="J694" i="45"/>
  <c r="I694" i="45"/>
  <c r="H694" i="45"/>
  <c r="D694" i="45" a="1"/>
  <c r="D694" i="45"/>
  <c r="J691" i="45"/>
  <c r="I691" i="45"/>
  <c r="H691" i="45"/>
  <c r="D691" i="45" a="1"/>
  <c r="D691" i="45" s="1"/>
  <c r="J700" i="45"/>
  <c r="I700" i="45"/>
  <c r="H700" i="45"/>
  <c r="D700" i="45" a="1"/>
  <c r="D700" i="45"/>
  <c r="J690" i="45"/>
  <c r="I690" i="45"/>
  <c r="H690" i="45"/>
  <c r="D690" i="45" a="1"/>
  <c r="D690" i="45" s="1"/>
  <c r="J689" i="45"/>
  <c r="I689" i="45"/>
  <c r="H689" i="45"/>
  <c r="D689" i="45" a="1"/>
  <c r="D689" i="45"/>
  <c r="J705" i="45"/>
  <c r="I705" i="45"/>
  <c r="H705" i="45"/>
  <c r="D705" i="45" a="1"/>
  <c r="D705" i="45" s="1"/>
  <c r="J688" i="45"/>
  <c r="I688" i="45"/>
  <c r="H688" i="45"/>
  <c r="J711" i="45"/>
  <c r="I711" i="45"/>
  <c r="H711" i="45"/>
  <c r="D711" i="45" a="1"/>
  <c r="D711" i="45"/>
  <c r="J693" i="45"/>
  <c r="I693" i="45"/>
  <c r="H693" i="45"/>
  <c r="D693" i="45" a="1"/>
  <c r="D693" i="45" s="1"/>
  <c r="J687" i="45"/>
  <c r="I687" i="45"/>
  <c r="H687" i="45"/>
  <c r="D687" i="45" a="1"/>
  <c r="D687" i="45"/>
  <c r="J685" i="45"/>
  <c r="I685" i="45"/>
  <c r="H685" i="45"/>
  <c r="D685" i="45" a="1"/>
  <c r="D685" i="45"/>
  <c r="J686" i="45"/>
  <c r="I686" i="45"/>
  <c r="H686" i="45"/>
  <c r="D686" i="45" a="1"/>
  <c r="D686" i="45" s="1"/>
  <c r="J681" i="45"/>
  <c r="I681" i="45"/>
  <c r="H681" i="45"/>
  <c r="D681" i="45" a="1"/>
  <c r="D681" i="45" s="1"/>
  <c r="D676" i="45" a="1"/>
  <c r="D676" i="45"/>
  <c r="H676" i="45"/>
  <c r="I676" i="45"/>
  <c r="J676" i="45"/>
  <c r="J678" i="45"/>
  <c r="I678" i="45"/>
  <c r="H678" i="45"/>
  <c r="J677" i="45"/>
  <c r="I677" i="45"/>
  <c r="H677" i="45"/>
  <c r="D677" i="45" a="1"/>
  <c r="D677" i="45" s="1"/>
  <c r="J674" i="45"/>
  <c r="I674" i="45"/>
  <c r="H674" i="45"/>
  <c r="J675" i="45"/>
  <c r="I675" i="45"/>
  <c r="H675" i="45"/>
  <c r="J673" i="45"/>
  <c r="I673" i="45"/>
  <c r="H673" i="45"/>
  <c r="J672" i="45"/>
  <c r="I672" i="45"/>
  <c r="H672" i="45"/>
  <c r="J671" i="45"/>
  <c r="I671" i="45"/>
  <c r="H671" i="45"/>
  <c r="D671" i="45" a="1"/>
  <c r="D671" i="45" s="1"/>
  <c r="H669" i="45"/>
  <c r="I669" i="45"/>
  <c r="J669" i="45"/>
  <c r="H670" i="45"/>
  <c r="I670" i="45"/>
  <c r="J670" i="45"/>
  <c r="H684" i="45"/>
  <c r="I684" i="45"/>
  <c r="J684" i="45"/>
  <c r="D684" i="45" a="1"/>
  <c r="D684" i="45" s="1"/>
  <c r="J659" i="45"/>
  <c r="I659" i="45"/>
  <c r="H659" i="45"/>
  <c r="D659" i="45" a="1"/>
  <c r="D659" i="45" s="1"/>
  <c r="J662" i="45"/>
  <c r="I662" i="45"/>
  <c r="H662" i="45"/>
  <c r="D662" i="45" a="1"/>
  <c r="D662" i="45" s="1"/>
  <c r="J658" i="45"/>
  <c r="I658" i="45"/>
  <c r="H658" i="45"/>
  <c r="D658" i="45" a="1"/>
  <c r="D658" i="45" s="1"/>
  <c r="D656" i="45" a="1"/>
  <c r="D656" i="45" s="1"/>
  <c r="H656" i="45"/>
  <c r="I656" i="45"/>
  <c r="J656" i="45"/>
  <c r="J663" i="45"/>
  <c r="I663" i="45"/>
  <c r="H663" i="45"/>
  <c r="D663" i="45" a="1"/>
  <c r="D663" i="45"/>
  <c r="J649" i="45"/>
  <c r="I649" i="45"/>
  <c r="H649" i="45"/>
  <c r="D649" i="45" a="1"/>
  <c r="D649" i="45" s="1"/>
  <c r="J654" i="45"/>
  <c r="I654" i="45"/>
  <c r="H654" i="45"/>
  <c r="D654" i="45" a="1"/>
  <c r="D654" i="45"/>
  <c r="J648" i="45"/>
  <c r="I648" i="45"/>
  <c r="H648" i="45"/>
  <c r="D648" i="45" a="1"/>
  <c r="D648" i="45" s="1"/>
  <c r="J647" i="45"/>
  <c r="I647" i="45"/>
  <c r="H647" i="45"/>
  <c r="D647" i="45" a="1"/>
  <c r="D647" i="45" s="1"/>
  <c r="J661" i="45"/>
  <c r="I661" i="45"/>
  <c r="H661" i="45"/>
  <c r="D661" i="45" a="1"/>
  <c r="D661" i="45" s="1"/>
  <c r="J651" i="45"/>
  <c r="I651" i="45"/>
  <c r="H651" i="45"/>
  <c r="D651" i="45" a="1"/>
  <c r="D651" i="45"/>
  <c r="J650" i="45"/>
  <c r="I650" i="45"/>
  <c r="H650" i="45"/>
  <c r="D650" i="45" a="1"/>
  <c r="D650" i="45" s="1"/>
  <c r="J679" i="45"/>
  <c r="I679" i="45"/>
  <c r="H679" i="45"/>
  <c r="D679" i="45" a="1"/>
  <c r="D679" i="45" s="1"/>
  <c r="D667" i="45" a="1"/>
  <c r="D667" i="45" s="1"/>
  <c r="D655" i="45" a="1"/>
  <c r="D655" i="45"/>
  <c r="D657" i="45" a="1"/>
  <c r="D657" i="45"/>
  <c r="D666" i="45" a="1"/>
  <c r="D666" i="45" s="1"/>
  <c r="D680" i="45" a="1"/>
  <c r="D680" i="45"/>
  <c r="D683" i="45" a="1"/>
  <c r="D683" i="45"/>
  <c r="D682" i="45" a="1"/>
  <c r="D682" i="45" s="1"/>
  <c r="D706" i="45" a="1"/>
  <c r="D706" i="45"/>
  <c r="D713" i="45" a="1"/>
  <c r="D713" i="45" s="1"/>
  <c r="D714" i="45" a="1"/>
  <c r="D714" i="45" s="1"/>
  <c r="D716" i="45" a="1"/>
  <c r="D716" i="45" s="1"/>
  <c r="D718" i="45" a="1"/>
  <c r="D718" i="45"/>
  <c r="D717" i="45" a="1"/>
  <c r="D717" i="45"/>
  <c r="D719" i="45" a="1"/>
  <c r="D719" i="45"/>
  <c r="D721" i="45" a="1"/>
  <c r="D721" i="45" s="1"/>
  <c r="D734" i="45" a="1"/>
  <c r="D734" i="45" s="1"/>
  <c r="D770" i="45" a="1"/>
  <c r="D770" i="45" s="1"/>
  <c r="D774" i="45" a="1"/>
  <c r="D774" i="45"/>
  <c r="D788" i="45" a="1"/>
  <c r="D788" i="45"/>
  <c r="D791" i="45" a="1"/>
  <c r="D791" i="45"/>
  <c r="D800" i="45" a="1"/>
  <c r="D800" i="45"/>
  <c r="D799" i="45" a="1"/>
  <c r="D799" i="45" s="1"/>
  <c r="D803" i="45" a="1"/>
  <c r="D803" i="45"/>
  <c r="D804" i="45" a="1"/>
  <c r="D804" i="45" s="1"/>
  <c r="D809" i="45" a="1"/>
  <c r="D809" i="45" s="1"/>
  <c r="D846" i="45" a="1"/>
  <c r="D846" i="45"/>
  <c r="D817" i="45" a="1"/>
  <c r="D817" i="45" s="1"/>
  <c r="D815" i="45" a="1"/>
  <c r="D815" i="45"/>
  <c r="D831" i="45" a="1"/>
  <c r="D831" i="45" s="1"/>
  <c r="D837" i="45" a="1"/>
  <c r="D837" i="45" s="1"/>
  <c r="D832" i="45" a="1"/>
  <c r="D832" i="45" s="1"/>
  <c r="D843" i="45" a="1"/>
  <c r="D843" i="45"/>
  <c r="D847" i="45" a="1"/>
  <c r="D847" i="45" s="1"/>
  <c r="D851" i="45" a="1"/>
  <c r="D851" i="45" s="1"/>
  <c r="D854" i="45" a="1"/>
  <c r="D854" i="45"/>
  <c r="D856" i="45" a="1"/>
  <c r="D856" i="45" s="1"/>
  <c r="D861" i="45" a="1"/>
  <c r="D861" i="45" s="1"/>
  <c r="D862" i="45" a="1"/>
  <c r="D862" i="45"/>
  <c r="D863" i="45" a="1"/>
  <c r="D863" i="45"/>
  <c r="D871" i="45" a="1"/>
  <c r="D871" i="45"/>
  <c r="D880" i="45" a="1"/>
  <c r="D880" i="45" s="1"/>
  <c r="D875" i="45" a="1"/>
  <c r="D875" i="45"/>
  <c r="D879" i="45" a="1"/>
  <c r="D879" i="45" s="1"/>
  <c r="D885" i="45" a="1"/>
  <c r="D885" i="45" s="1"/>
  <c r="D889" i="45" a="1"/>
  <c r="D889" i="45"/>
  <c r="D891" i="45" a="1"/>
  <c r="D891" i="45" s="1"/>
  <c r="H667" i="45"/>
  <c r="H655" i="45"/>
  <c r="H657" i="45"/>
  <c r="H666" i="45"/>
  <c r="H680" i="45"/>
  <c r="H683" i="45"/>
  <c r="H682" i="45"/>
  <c r="H706" i="45"/>
  <c r="H713" i="45"/>
  <c r="H714" i="45"/>
  <c r="H716" i="45"/>
  <c r="H718" i="45"/>
  <c r="H717" i="45"/>
  <c r="H719" i="45"/>
  <c r="H721" i="45"/>
  <c r="H734" i="45"/>
  <c r="H770" i="45"/>
  <c r="H774" i="45"/>
  <c r="H1195" i="45"/>
  <c r="H1234" i="45"/>
  <c r="H1247" i="45"/>
  <c r="H788" i="45"/>
  <c r="H791" i="45"/>
  <c r="H800" i="45"/>
  <c r="H799" i="45"/>
  <c r="H803" i="45"/>
  <c r="H804" i="45"/>
  <c r="H809" i="45"/>
  <c r="H846" i="45"/>
  <c r="H817" i="45"/>
  <c r="H815" i="45"/>
  <c r="H831" i="45"/>
  <c r="H837" i="45"/>
  <c r="H832" i="45"/>
  <c r="H843" i="45"/>
  <c r="H847" i="45"/>
  <c r="H850" i="45"/>
  <c r="H851" i="45"/>
  <c r="H854" i="45"/>
  <c r="H856" i="45"/>
  <c r="H861" i="45"/>
  <c r="H862" i="45"/>
  <c r="H863" i="45"/>
  <c r="H871" i="45"/>
  <c r="H880" i="45"/>
  <c r="H875" i="45"/>
  <c r="H879" i="45"/>
  <c r="H885" i="45"/>
  <c r="H889" i="45"/>
  <c r="H891" i="45"/>
  <c r="I667" i="45"/>
  <c r="I655" i="45"/>
  <c r="I657" i="45"/>
  <c r="I666" i="45"/>
  <c r="I680" i="45"/>
  <c r="I683" i="45"/>
  <c r="I682" i="45"/>
  <c r="I706" i="45"/>
  <c r="I713" i="45"/>
  <c r="I714" i="45"/>
  <c r="I716" i="45"/>
  <c r="I718" i="45"/>
  <c r="I717" i="45"/>
  <c r="I719" i="45"/>
  <c r="I721" i="45"/>
  <c r="I734" i="45"/>
  <c r="I770" i="45"/>
  <c r="I774" i="45"/>
  <c r="I1195" i="45"/>
  <c r="I1234" i="45"/>
  <c r="I1247" i="45"/>
  <c r="I788" i="45"/>
  <c r="I791" i="45"/>
  <c r="I800" i="45"/>
  <c r="I799" i="45"/>
  <c r="I803" i="45"/>
  <c r="I804" i="45"/>
  <c r="I809" i="45"/>
  <c r="I846" i="45"/>
  <c r="I817" i="45"/>
  <c r="I815" i="45"/>
  <c r="I831" i="45"/>
  <c r="I837" i="45"/>
  <c r="I832" i="45"/>
  <c r="I843" i="45"/>
  <c r="I847" i="45"/>
  <c r="I850" i="45"/>
  <c r="I851" i="45"/>
  <c r="I854" i="45"/>
  <c r="I856" i="45"/>
  <c r="I861" i="45"/>
  <c r="I862" i="45"/>
  <c r="I863" i="45"/>
  <c r="I871" i="45"/>
  <c r="I880" i="45"/>
  <c r="I875" i="45"/>
  <c r="I879" i="45"/>
  <c r="I885" i="45"/>
  <c r="I889" i="45"/>
  <c r="I891" i="45"/>
  <c r="J667" i="45"/>
  <c r="J655" i="45"/>
  <c r="J657" i="45"/>
  <c r="J666" i="45"/>
  <c r="J680" i="45"/>
  <c r="J683" i="45"/>
  <c r="J682" i="45"/>
  <c r="J706" i="45"/>
  <c r="J713" i="45"/>
  <c r="J714" i="45"/>
  <c r="J716" i="45"/>
  <c r="J718" i="45"/>
  <c r="J717" i="45"/>
  <c r="J719" i="45"/>
  <c r="J721" i="45"/>
  <c r="J734" i="45"/>
  <c r="J733" i="45"/>
  <c r="J770" i="45"/>
  <c r="J774" i="45"/>
  <c r="J1195" i="45"/>
  <c r="J1234" i="45"/>
  <c r="J1247" i="45"/>
  <c r="J788" i="45"/>
  <c r="J791" i="45"/>
  <c r="J800" i="45"/>
  <c r="J799" i="45"/>
  <c r="J803" i="45"/>
  <c r="J804" i="45"/>
  <c r="J809" i="45"/>
  <c r="J846" i="45"/>
  <c r="J817" i="45"/>
  <c r="J815" i="45"/>
  <c r="J831" i="45"/>
  <c r="J837" i="45"/>
  <c r="J832" i="45"/>
  <c r="J843" i="45"/>
  <c r="J847" i="45"/>
  <c r="J850" i="45"/>
  <c r="J851" i="45"/>
  <c r="J854" i="45"/>
  <c r="J856" i="45"/>
  <c r="J861" i="45"/>
  <c r="J862" i="45"/>
  <c r="D40" i="43" s="1"/>
  <c r="J863" i="45"/>
  <c r="J871" i="45"/>
  <c r="J880" i="45"/>
  <c r="J875" i="45"/>
  <c r="J879" i="45"/>
  <c r="J885" i="45"/>
  <c r="J889" i="45"/>
  <c r="J891" i="45"/>
  <c r="J642" i="45"/>
  <c r="I642" i="45"/>
  <c r="H642" i="45"/>
  <c r="D642" i="45" a="1"/>
  <c r="D642" i="45" s="1"/>
  <c r="J645" i="45"/>
  <c r="I645" i="45"/>
  <c r="H645" i="45"/>
  <c r="D645" i="45" a="1"/>
  <c r="D645" i="45" s="1"/>
  <c r="J644" i="45"/>
  <c r="I644" i="45"/>
  <c r="H644" i="45"/>
  <c r="J653" i="45"/>
  <c r="I653" i="45"/>
  <c r="H653" i="45"/>
  <c r="D653" i="45" a="1"/>
  <c r="D653" i="45" s="1"/>
  <c r="J640" i="45"/>
  <c r="I640" i="45"/>
  <c r="H640" i="45"/>
  <c r="D640" i="45" a="1"/>
  <c r="D640" i="45" s="1"/>
  <c r="J641" i="45"/>
  <c r="I641" i="45"/>
  <c r="H641" i="45"/>
  <c r="D641" i="45" a="1"/>
  <c r="D641" i="45" s="1"/>
  <c r="J632" i="45"/>
  <c r="I632" i="45"/>
  <c r="H632" i="45"/>
  <c r="D632" i="45" a="1"/>
  <c r="D632" i="45" s="1"/>
  <c r="J639" i="45"/>
  <c r="I639" i="45"/>
  <c r="H639" i="45"/>
  <c r="D639" i="45" a="1"/>
  <c r="D639" i="45" s="1"/>
  <c r="J643" i="45"/>
  <c r="I643" i="45"/>
  <c r="H643" i="45"/>
  <c r="D643" i="45" a="1"/>
  <c r="D643" i="45"/>
  <c r="J625" i="45"/>
  <c r="I625" i="45"/>
  <c r="H625" i="45"/>
  <c r="D625" i="45" a="1"/>
  <c r="D625" i="45"/>
  <c r="J629" i="45"/>
  <c r="I629" i="45"/>
  <c r="H629" i="45"/>
  <c r="D629" i="45" a="1"/>
  <c r="D629" i="45" s="1"/>
  <c r="J624" i="45"/>
  <c r="I624" i="45"/>
  <c r="H624" i="45"/>
  <c r="D624" i="45" a="1"/>
  <c r="D624" i="45"/>
  <c r="J626" i="45"/>
  <c r="I626" i="45"/>
  <c r="H626" i="45"/>
  <c r="D626" i="45" a="1"/>
  <c r="D626" i="45"/>
  <c r="J618" i="45"/>
  <c r="I618" i="45"/>
  <c r="H618" i="45"/>
  <c r="D618" i="45" a="1"/>
  <c r="D618" i="45"/>
  <c r="J616" i="45"/>
  <c r="I616" i="45"/>
  <c r="H616" i="45"/>
  <c r="D616" i="45" a="1"/>
  <c r="D616" i="45" s="1"/>
  <c r="J619" i="45"/>
  <c r="I619" i="45"/>
  <c r="H619" i="45"/>
  <c r="D619" i="45" a="1"/>
  <c r="D619" i="45" s="1"/>
  <c r="J611" i="45"/>
  <c r="I611" i="45"/>
  <c r="H611" i="45"/>
  <c r="D611" i="45" a="1"/>
  <c r="D611" i="45"/>
  <c r="J610" i="45"/>
  <c r="I610" i="45"/>
  <c r="H610" i="45"/>
  <c r="D610" i="45" a="1"/>
  <c r="D610" i="45" s="1"/>
  <c r="J614" i="45"/>
  <c r="I614" i="45"/>
  <c r="H614" i="45"/>
  <c r="D614" i="45" a="1"/>
  <c r="D614" i="45" s="1"/>
  <c r="J615" i="45"/>
  <c r="I615" i="45"/>
  <c r="H615" i="45"/>
  <c r="D615" i="45" a="1"/>
  <c r="D615" i="45"/>
  <c r="J622" i="45"/>
  <c r="I622" i="45"/>
  <c r="H622" i="45"/>
  <c r="J620" i="45"/>
  <c r="I620" i="45"/>
  <c r="H620" i="45"/>
  <c r="D620" i="45" a="1"/>
  <c r="D620" i="45" s="1"/>
  <c r="J609" i="45"/>
  <c r="I609" i="45"/>
  <c r="H609" i="45"/>
  <c r="D609" i="45" a="1"/>
  <c r="D609" i="45" s="1"/>
  <c r="J607" i="45"/>
  <c r="I607" i="45"/>
  <c r="H607" i="45"/>
  <c r="D607" i="45" a="1"/>
  <c r="D607" i="45" s="1"/>
  <c r="J631" i="45"/>
  <c r="I631" i="45"/>
  <c r="H631" i="45"/>
  <c r="D631" i="45" a="1"/>
  <c r="D631" i="45" s="1"/>
  <c r="J630" i="45"/>
  <c r="I630" i="45"/>
  <c r="H630" i="45"/>
  <c r="D630" i="45" a="1"/>
  <c r="D630" i="45" s="1"/>
  <c r="J638" i="45"/>
  <c r="I638" i="45"/>
  <c r="H638" i="45"/>
  <c r="D638" i="45" a="1"/>
  <c r="D638" i="45" s="1"/>
  <c r="D608" i="45" a="1"/>
  <c r="D608" i="45" s="1"/>
  <c r="D623" i="45" a="1"/>
  <c r="D623" i="45" s="1"/>
  <c r="D627" i="45" a="1"/>
  <c r="D627" i="45"/>
  <c r="D635" i="45" a="1"/>
  <c r="D635" i="45" s="1"/>
  <c r="D637" i="45" a="1"/>
  <c r="D637" i="45"/>
  <c r="D646" i="45" a="1"/>
  <c r="D646" i="45" s="1"/>
  <c r="H608" i="45"/>
  <c r="H623" i="45"/>
  <c r="H627" i="45"/>
  <c r="H635" i="45"/>
  <c r="H637" i="45"/>
  <c r="H646" i="45"/>
  <c r="I608" i="45"/>
  <c r="I623" i="45"/>
  <c r="I627" i="45"/>
  <c r="I635" i="45"/>
  <c r="I637" i="45"/>
  <c r="I646" i="45"/>
  <c r="J608" i="45"/>
  <c r="J623" i="45"/>
  <c r="J627" i="45"/>
  <c r="J635" i="45"/>
  <c r="J637" i="45"/>
  <c r="J646" i="45"/>
  <c r="J604" i="45"/>
  <c r="I604" i="45"/>
  <c r="H604" i="45"/>
  <c r="D604" i="45" a="1"/>
  <c r="D604" i="45" s="1"/>
  <c r="J605" i="45"/>
  <c r="I605" i="45"/>
  <c r="H605" i="45"/>
  <c r="D605" i="45" a="1"/>
  <c r="D605" i="45" s="1"/>
  <c r="J613" i="45"/>
  <c r="I613" i="45"/>
  <c r="H613" i="45"/>
  <c r="D613" i="45" a="1"/>
  <c r="D613" i="45"/>
  <c r="J600" i="45"/>
  <c r="I600" i="45"/>
  <c r="H600" i="45"/>
  <c r="D600" i="45" a="1"/>
  <c r="D600" i="45"/>
  <c r="J602" i="45"/>
  <c r="I602" i="45"/>
  <c r="H602" i="45"/>
  <c r="D602" i="45" a="1"/>
  <c r="D602" i="45"/>
  <c r="J601" i="45"/>
  <c r="I601" i="45"/>
  <c r="H601" i="45"/>
  <c r="D601" i="45" a="1"/>
  <c r="D601" i="45" s="1"/>
  <c r="J603" i="45"/>
  <c r="I603" i="45"/>
  <c r="H603" i="45"/>
  <c r="D603" i="45" a="1"/>
  <c r="D603" i="45" s="1"/>
  <c r="J597" i="45"/>
  <c r="I597" i="45"/>
  <c r="H597" i="45"/>
  <c r="D597" i="45" a="1"/>
  <c r="D597" i="45" s="1"/>
  <c r="D305" i="45" a="1"/>
  <c r="D305" i="45"/>
  <c r="H305" i="45"/>
  <c r="I305" i="45"/>
  <c r="J305" i="45"/>
  <c r="J595" i="45"/>
  <c r="I595" i="45"/>
  <c r="H595" i="45"/>
  <c r="D595" i="45" a="1"/>
  <c r="D595" i="45" s="1"/>
  <c r="J593" i="45"/>
  <c r="I593" i="45"/>
  <c r="H593" i="45"/>
  <c r="D593" i="45" a="1"/>
  <c r="D593" i="45" s="1"/>
  <c r="J590" i="45"/>
  <c r="I590" i="45"/>
  <c r="H590" i="45"/>
  <c r="D590" i="45" a="1"/>
  <c r="D590" i="45"/>
  <c r="J588" i="45"/>
  <c r="I588" i="45"/>
  <c r="H588" i="45"/>
  <c r="D588" i="45" a="1"/>
  <c r="D588" i="45"/>
  <c r="J592" i="45"/>
  <c r="I592" i="45"/>
  <c r="H592" i="45"/>
  <c r="D592" i="45" a="1"/>
  <c r="D592" i="45" s="1"/>
  <c r="D589" i="45" a="1"/>
  <c r="D589" i="45" s="1"/>
  <c r="H589" i="45"/>
  <c r="I589" i="45"/>
  <c r="J589" i="45"/>
  <c r="J586" i="45"/>
  <c r="I586" i="45"/>
  <c r="H586" i="45"/>
  <c r="D586" i="45" a="1"/>
  <c r="D586" i="45" s="1"/>
  <c r="D606" i="45" a="1"/>
  <c r="D606" i="45" s="1"/>
  <c r="H606" i="45"/>
  <c r="I606" i="45"/>
  <c r="J606" i="45"/>
  <c r="J596" i="45"/>
  <c r="I596" i="45"/>
  <c r="H596" i="45"/>
  <c r="D596" i="45" a="1"/>
  <c r="D596" i="45" s="1"/>
  <c r="J599" i="45"/>
  <c r="I599" i="45"/>
  <c r="H599" i="45"/>
  <c r="D599" i="45" a="1"/>
  <c r="D599" i="45" s="1"/>
  <c r="J575" i="45"/>
  <c r="I575" i="45"/>
  <c r="H575" i="45"/>
  <c r="D575" i="45" a="1"/>
  <c r="D575" i="45" s="1"/>
  <c r="J576" i="45"/>
  <c r="I576" i="45"/>
  <c r="H576" i="45"/>
  <c r="D576" i="45" a="1"/>
  <c r="D576" i="45"/>
  <c r="J574" i="45"/>
  <c r="I574" i="45"/>
  <c r="H574" i="45"/>
  <c r="D574" i="45" a="1"/>
  <c r="D574" i="45" s="1"/>
  <c r="J579" i="45"/>
  <c r="I579" i="45"/>
  <c r="H579" i="45"/>
  <c r="J591" i="45"/>
  <c r="I591" i="45"/>
  <c r="H591" i="45"/>
  <c r="D591" i="45" a="1"/>
  <c r="D591" i="45" s="1"/>
  <c r="J580" i="45"/>
  <c r="I580" i="45"/>
  <c r="H580" i="45"/>
  <c r="D580" i="45" a="1"/>
  <c r="D580" i="45"/>
  <c r="J598" i="45"/>
  <c r="I598" i="45"/>
  <c r="H598" i="45"/>
  <c r="D598" i="45" a="1"/>
  <c r="D598" i="45"/>
  <c r="J594" i="45"/>
  <c r="I594" i="45"/>
  <c r="H594" i="45"/>
  <c r="D594" i="45" a="1"/>
  <c r="D594" i="45" s="1"/>
  <c r="J587" i="45"/>
  <c r="I587" i="45"/>
  <c r="H587" i="45"/>
  <c r="D587" i="45" a="1"/>
  <c r="D587" i="45" s="1"/>
  <c r="J581" i="45"/>
  <c r="I581" i="45"/>
  <c r="H581" i="45"/>
  <c r="D581" i="45" a="1"/>
  <c r="D581" i="45" s="1"/>
  <c r="J566" i="45"/>
  <c r="I566" i="45"/>
  <c r="H566" i="45"/>
  <c r="D566" i="45" a="1"/>
  <c r="D566" i="45"/>
  <c r="J565" i="45"/>
  <c r="I565" i="45"/>
  <c r="H565" i="45"/>
  <c r="D565" i="45" a="1"/>
  <c r="D565" i="45" s="1"/>
  <c r="J568" i="45"/>
  <c r="I568" i="45"/>
  <c r="H568" i="45"/>
  <c r="D568" i="45" a="1"/>
  <c r="D568" i="45" s="1"/>
  <c r="J567" i="45"/>
  <c r="I567" i="45"/>
  <c r="H567" i="45"/>
  <c r="D567" i="45" a="1"/>
  <c r="D567" i="45"/>
  <c r="J578" i="45"/>
  <c r="I578" i="45"/>
  <c r="H578" i="45"/>
  <c r="D578" i="45" a="1"/>
  <c r="D578" i="45"/>
  <c r="J569" i="45"/>
  <c r="I569" i="45"/>
  <c r="H569" i="45"/>
  <c r="D569" i="45" a="1"/>
  <c r="D569" i="45" s="1"/>
  <c r="J564" i="45"/>
  <c r="I564" i="45"/>
  <c r="H564" i="45"/>
  <c r="D564" i="45" a="1"/>
  <c r="D564" i="45" s="1"/>
  <c r="J563" i="45"/>
  <c r="I563" i="45"/>
  <c r="H563" i="45"/>
  <c r="D563" i="45" a="1"/>
  <c r="D563" i="45" s="1"/>
  <c r="J557" i="45"/>
  <c r="I557" i="45"/>
  <c r="H557" i="45"/>
  <c r="D557" i="45" a="1"/>
  <c r="D557" i="45" s="1"/>
  <c r="J551" i="45"/>
  <c r="I551" i="45"/>
  <c r="H551" i="45"/>
  <c r="D551" i="45" a="1"/>
  <c r="D551" i="45" s="1"/>
  <c r="J559" i="45"/>
  <c r="I559" i="45"/>
  <c r="H559" i="45"/>
  <c r="D559" i="45" a="1"/>
  <c r="D559" i="45"/>
  <c r="J560" i="45"/>
  <c r="I560" i="45"/>
  <c r="H560" i="45"/>
  <c r="D560" i="45" a="1"/>
  <c r="D560" i="45"/>
  <c r="J550" i="45"/>
  <c r="I550" i="45"/>
  <c r="H550" i="45"/>
  <c r="D550" i="45" a="1"/>
  <c r="D550" i="45" s="1"/>
  <c r="J547" i="45"/>
  <c r="I547" i="45"/>
  <c r="H547" i="45"/>
  <c r="D547" i="45" a="1"/>
  <c r="D547" i="45" s="1"/>
  <c r="J549" i="45"/>
  <c r="I549" i="45"/>
  <c r="H549" i="45"/>
  <c r="D549" i="45" a="1"/>
  <c r="D549" i="45" s="1"/>
  <c r="J543" i="45"/>
  <c r="I543" i="45"/>
  <c r="H543" i="45"/>
  <c r="D543" i="45" a="1"/>
  <c r="D543" i="45" s="1"/>
  <c r="J617" i="45"/>
  <c r="I617" i="45"/>
  <c r="H617" i="45"/>
  <c r="D617" i="45" a="1"/>
  <c r="D617" i="45"/>
  <c r="J573" i="45"/>
  <c r="I573" i="45"/>
  <c r="H573" i="45"/>
  <c r="D573" i="45" a="1"/>
  <c r="D573" i="45" s="1"/>
  <c r="J541" i="45"/>
  <c r="I541" i="45"/>
  <c r="H541" i="45"/>
  <c r="D541" i="45" a="1"/>
  <c r="D541" i="45"/>
  <c r="J548" i="45"/>
  <c r="I548" i="45"/>
  <c r="H548" i="45"/>
  <c r="J540" i="45"/>
  <c r="I540" i="45"/>
  <c r="H540" i="45"/>
  <c r="D540" i="45" a="1"/>
  <c r="D540" i="45"/>
  <c r="J531" i="45"/>
  <c r="I531" i="45"/>
  <c r="H531" i="45"/>
  <c r="D531" i="45" a="1"/>
  <c r="D531" i="45" s="1"/>
  <c r="J535" i="45"/>
  <c r="I535" i="45"/>
  <c r="H535" i="45"/>
  <c r="D535" i="45" a="1"/>
  <c r="D535" i="45" s="1"/>
  <c r="J534" i="45"/>
  <c r="I534" i="45"/>
  <c r="H534" i="45"/>
  <c r="D534" i="45" a="1"/>
  <c r="D534" i="45"/>
  <c r="J536" i="45"/>
  <c r="I536" i="45"/>
  <c r="H536" i="45"/>
  <c r="D536" i="45" a="1"/>
  <c r="D536" i="45"/>
  <c r="J538" i="45"/>
  <c r="I538" i="45"/>
  <c r="H538" i="45"/>
  <c r="D538" i="45" a="1"/>
  <c r="D538" i="45" s="1"/>
  <c r="J533" i="45"/>
  <c r="I533" i="45"/>
  <c r="H533" i="45"/>
  <c r="D533" i="45" a="1"/>
  <c r="D533" i="45"/>
  <c r="J556" i="45"/>
  <c r="I556" i="45"/>
  <c r="H556" i="45"/>
  <c r="D556" i="45" a="1"/>
  <c r="D556" i="45" s="1"/>
  <c r="J552" i="45"/>
  <c r="I552" i="45"/>
  <c r="H552" i="45"/>
  <c r="D552" i="45" a="1"/>
  <c r="D552" i="45" s="1"/>
  <c r="D532" i="45" a="1"/>
  <c r="D532" i="45"/>
  <c r="D539" i="45" a="1"/>
  <c r="D539" i="45"/>
  <c r="D542" i="45" a="1"/>
  <c r="D542" i="45" s="1"/>
  <c r="D545" i="45" a="1"/>
  <c r="D545" i="45" s="1"/>
  <c r="D544" i="45" a="1"/>
  <c r="D544" i="45"/>
  <c r="D558" i="45" a="1"/>
  <c r="D558" i="45" s="1"/>
  <c r="D561" i="45" a="1"/>
  <c r="D561" i="45" s="1"/>
  <c r="D571" i="45" a="1"/>
  <c r="D571" i="45" s="1"/>
  <c r="D562" i="45" a="1"/>
  <c r="D562" i="45"/>
  <c r="D572" i="45" a="1"/>
  <c r="D572" i="45"/>
  <c r="H532" i="45"/>
  <c r="H539" i="45"/>
  <c r="H542" i="45"/>
  <c r="H545" i="45"/>
  <c r="H544" i="45"/>
  <c r="H558" i="45"/>
  <c r="H561" i="45"/>
  <c r="H571" i="45"/>
  <c r="H562" i="45"/>
  <c r="H572" i="45"/>
  <c r="I532" i="45"/>
  <c r="I539" i="45"/>
  <c r="I542" i="45"/>
  <c r="I545" i="45"/>
  <c r="I544" i="45"/>
  <c r="I558" i="45"/>
  <c r="I561" i="45"/>
  <c r="I571" i="45"/>
  <c r="I562" i="45"/>
  <c r="I572" i="45"/>
  <c r="J532" i="45"/>
  <c r="J539" i="45"/>
  <c r="J542" i="45"/>
  <c r="J545" i="45"/>
  <c r="J544" i="45"/>
  <c r="J558" i="45"/>
  <c r="J561" i="45"/>
  <c r="J571" i="45"/>
  <c r="J562" i="45"/>
  <c r="J572" i="45"/>
  <c r="J754" i="45"/>
  <c r="I754" i="45"/>
  <c r="H754" i="45"/>
  <c r="D754" i="45" a="1"/>
  <c r="D754" i="45" s="1"/>
  <c r="J753" i="45"/>
  <c r="I753" i="45"/>
  <c r="H753" i="45"/>
  <c r="D753" i="45" a="1"/>
  <c r="D753" i="45"/>
  <c r="J708" i="45"/>
  <c r="I708" i="45"/>
  <c r="H708" i="45"/>
  <c r="D708" i="45" a="1"/>
  <c r="D708" i="45" s="1"/>
  <c r="J707" i="45"/>
  <c r="I707" i="45"/>
  <c r="H707" i="45"/>
  <c r="D707" i="45" a="1"/>
  <c r="D707" i="45" s="1"/>
  <c r="J665" i="45"/>
  <c r="I665" i="45"/>
  <c r="H665" i="45"/>
  <c r="D665" i="45" a="1"/>
  <c r="D665" i="45" s="1"/>
  <c r="J664" i="45"/>
  <c r="I664" i="45"/>
  <c r="H664" i="45"/>
  <c r="D664" i="45" a="1"/>
  <c r="D664" i="45"/>
  <c r="J634" i="45"/>
  <c r="I634" i="45"/>
  <c r="H634" i="45"/>
  <c r="D634" i="45" a="1"/>
  <c r="D634" i="45" s="1"/>
  <c r="J633" i="45"/>
  <c r="I633" i="45"/>
  <c r="H633" i="45"/>
  <c r="D633" i="45" a="1"/>
  <c r="D633" i="45" s="1"/>
  <c r="J584" i="45"/>
  <c r="I584" i="45"/>
  <c r="H584" i="45"/>
  <c r="D584" i="45" a="1"/>
  <c r="D584" i="45" s="1"/>
  <c r="J583" i="45"/>
  <c r="I583" i="45"/>
  <c r="H583" i="45"/>
  <c r="D583" i="45" a="1"/>
  <c r="D583" i="45"/>
  <c r="J554" i="45"/>
  <c r="I554" i="45"/>
  <c r="H554" i="45"/>
  <c r="D554" i="45" a="1"/>
  <c r="D554" i="45" s="1"/>
  <c r="J553" i="45"/>
  <c r="I553" i="45"/>
  <c r="H553" i="45"/>
  <c r="D553" i="45" a="1"/>
  <c r="D553" i="45"/>
  <c r="H6" i="45"/>
  <c r="H7" i="45"/>
  <c r="H8" i="45"/>
  <c r="H9" i="45"/>
  <c r="H10" i="45"/>
  <c r="H11" i="45"/>
  <c r="H12" i="45"/>
  <c r="H13" i="45"/>
  <c r="H15" i="45"/>
  <c r="H14" i="45"/>
  <c r="H16" i="45"/>
  <c r="H19" i="45"/>
  <c r="H17" i="45"/>
  <c r="H18" i="45"/>
  <c r="H20" i="45"/>
  <c r="H22" i="45"/>
  <c r="H21" i="45"/>
  <c r="H24" i="45"/>
  <c r="H23" i="45"/>
  <c r="H25" i="45"/>
  <c r="H26" i="45"/>
  <c r="H27" i="45"/>
  <c r="H33" i="45"/>
  <c r="H29" i="45"/>
  <c r="H28" i="45"/>
  <c r="H30" i="45"/>
  <c r="H31" i="45"/>
  <c r="H32" i="45"/>
  <c r="H34" i="45"/>
  <c r="H35" i="45"/>
  <c r="H36" i="45"/>
  <c r="H37" i="45"/>
  <c r="H38" i="45"/>
  <c r="H39" i="45"/>
  <c r="H44" i="45"/>
  <c r="H40" i="45"/>
  <c r="H41" i="45"/>
  <c r="H42" i="45"/>
  <c r="H43" i="45"/>
  <c r="H45" i="45"/>
  <c r="H46" i="45"/>
  <c r="H47" i="45"/>
  <c r="H48" i="45"/>
  <c r="H50" i="45"/>
  <c r="H49" i="45"/>
  <c r="H51" i="45"/>
  <c r="H52" i="45"/>
  <c r="H53" i="45"/>
  <c r="H54" i="45"/>
  <c r="H56" i="45"/>
  <c r="H55" i="45"/>
  <c r="H58" i="45"/>
  <c r="H59" i="45"/>
  <c r="H60" i="45"/>
  <c r="H57" i="45"/>
  <c r="H63" i="45"/>
  <c r="H61" i="45"/>
  <c r="H62" i="45"/>
  <c r="H64" i="45"/>
  <c r="H65" i="45"/>
  <c r="H67" i="45"/>
  <c r="H66" i="45"/>
  <c r="H73" i="45"/>
  <c r="H68" i="45"/>
  <c r="H69" i="45"/>
  <c r="H71" i="45"/>
  <c r="H72" i="45"/>
  <c r="H70" i="45"/>
  <c r="H74" i="45"/>
  <c r="H76" i="45"/>
  <c r="H75" i="45"/>
  <c r="H77" i="45"/>
  <c r="H79" i="45"/>
  <c r="H78" i="45"/>
  <c r="H80" i="45"/>
  <c r="H82" i="45"/>
  <c r="H81" i="45"/>
  <c r="H83" i="45"/>
  <c r="H84" i="45"/>
  <c r="H85" i="45"/>
  <c r="H86" i="45"/>
  <c r="H88" i="45"/>
  <c r="H87" i="45"/>
  <c r="H91" i="45"/>
  <c r="H89" i="45"/>
  <c r="H90" i="45"/>
  <c r="H93" i="45"/>
  <c r="H92" i="45"/>
  <c r="H94" i="45"/>
  <c r="H95" i="45"/>
  <c r="H96" i="45"/>
  <c r="H97" i="45"/>
  <c r="H98" i="45"/>
  <c r="H99" i="45"/>
  <c r="H100" i="45"/>
  <c r="H101" i="45"/>
  <c r="H102" i="45"/>
  <c r="H103" i="45"/>
  <c r="H105" i="45"/>
  <c r="H104" i="45"/>
  <c r="H106" i="45"/>
  <c r="H107" i="45"/>
  <c r="H108" i="45"/>
  <c r="H109" i="45"/>
  <c r="H110" i="45"/>
  <c r="H111" i="45"/>
  <c r="H112" i="45"/>
  <c r="H114" i="45"/>
  <c r="H113" i="45"/>
  <c r="H115" i="45"/>
  <c r="H116" i="45"/>
  <c r="H120" i="45"/>
  <c r="H119" i="45"/>
  <c r="H117" i="45"/>
  <c r="H118" i="45"/>
  <c r="H121" i="45"/>
  <c r="H122" i="45"/>
  <c r="H124" i="45"/>
  <c r="H123" i="45"/>
  <c r="H125" i="45"/>
  <c r="H126" i="45"/>
  <c r="H127" i="45"/>
  <c r="H128" i="45"/>
  <c r="H129" i="45"/>
  <c r="H131" i="45"/>
  <c r="H130" i="45"/>
  <c r="H132" i="45"/>
  <c r="H133" i="45"/>
  <c r="H134" i="45"/>
  <c r="H136" i="45"/>
  <c r="H135" i="45"/>
  <c r="H138" i="45"/>
  <c r="H137" i="45"/>
  <c r="H139" i="45"/>
  <c r="H140" i="45"/>
  <c r="H142" i="45"/>
  <c r="H141" i="45"/>
  <c r="H145" i="45"/>
  <c r="H143" i="45"/>
  <c r="H144" i="45"/>
  <c r="H146" i="45"/>
  <c r="H147" i="45"/>
  <c r="H148" i="45"/>
  <c r="H149" i="45"/>
  <c r="H150" i="45"/>
  <c r="H151" i="45"/>
  <c r="H152" i="45"/>
  <c r="H153" i="45"/>
  <c r="H154" i="45"/>
  <c r="H155" i="45"/>
  <c r="H156" i="45"/>
  <c r="H159" i="45"/>
  <c r="H158" i="45"/>
  <c r="H157" i="45"/>
  <c r="H160" i="45"/>
  <c r="H161" i="45"/>
  <c r="H162" i="45"/>
  <c r="H163" i="45"/>
  <c r="H164" i="45"/>
  <c r="H165" i="45"/>
  <c r="H167" i="45"/>
  <c r="H166" i="45"/>
  <c r="H168" i="45"/>
  <c r="H170" i="45"/>
  <c r="H169" i="45"/>
  <c r="H171" i="45"/>
  <c r="H173" i="45"/>
  <c r="H174" i="45"/>
  <c r="H172" i="45"/>
  <c r="H175" i="45"/>
  <c r="H176" i="45"/>
  <c r="H177" i="45"/>
  <c r="H178" i="45"/>
  <c r="H179" i="45"/>
  <c r="H180" i="45"/>
  <c r="H181" i="45"/>
  <c r="H182" i="45"/>
  <c r="H183" i="45"/>
  <c r="H184" i="45"/>
  <c r="H185" i="45"/>
  <c r="H186" i="45"/>
  <c r="H187" i="45"/>
  <c r="H188" i="45"/>
  <c r="H189" i="45"/>
  <c r="H190" i="45"/>
  <c r="H192" i="45"/>
  <c r="H191" i="45"/>
  <c r="H193" i="45"/>
  <c r="H194" i="45"/>
  <c r="H195" i="45"/>
  <c r="H196" i="45"/>
  <c r="H197" i="45"/>
  <c r="H198" i="45"/>
  <c r="H199" i="45"/>
  <c r="H200" i="45"/>
  <c r="H201" i="45"/>
  <c r="H202" i="45"/>
  <c r="H203" i="45"/>
  <c r="H204" i="45"/>
  <c r="H205" i="45"/>
  <c r="H206" i="45"/>
  <c r="H207" i="45"/>
  <c r="H208" i="45"/>
  <c r="H209" i="45"/>
  <c r="H210" i="45"/>
  <c r="H211" i="45"/>
  <c r="H213" i="45"/>
  <c r="H212" i="45"/>
  <c r="H214" i="45"/>
  <c r="H215" i="45"/>
  <c r="H216" i="45"/>
  <c r="H218" i="45"/>
  <c r="H217" i="45"/>
  <c r="H221" i="45"/>
  <c r="H220" i="45"/>
  <c r="H222" i="45"/>
  <c r="H219" i="45"/>
  <c r="H226" i="45"/>
  <c r="H224" i="45"/>
  <c r="H225" i="45"/>
  <c r="H223" i="45"/>
  <c r="H227" i="45"/>
  <c r="H228" i="45"/>
  <c r="H229" i="45"/>
  <c r="H231" i="45"/>
  <c r="H230" i="45"/>
  <c r="H232" i="45"/>
  <c r="H234" i="45"/>
  <c r="H233" i="45"/>
  <c r="H235" i="45"/>
  <c r="H236" i="45"/>
  <c r="H237" i="45"/>
  <c r="H238" i="45"/>
  <c r="H239" i="45"/>
  <c r="H240" i="45"/>
  <c r="H242" i="45"/>
  <c r="H243" i="45"/>
  <c r="H244" i="45"/>
  <c r="H245" i="45"/>
  <c r="H241" i="45"/>
  <c r="H246" i="45"/>
  <c r="H247" i="45"/>
  <c r="H248" i="45"/>
  <c r="H249" i="45"/>
  <c r="H250" i="45"/>
  <c r="H253" i="45"/>
  <c r="H254" i="45"/>
  <c r="H252" i="45"/>
  <c r="H251" i="45"/>
  <c r="H259" i="45"/>
  <c r="H258" i="45"/>
  <c r="H257" i="45"/>
  <c r="H256" i="45"/>
  <c r="H255" i="45"/>
  <c r="H260" i="45"/>
  <c r="H261" i="45"/>
  <c r="H262" i="45"/>
  <c r="H264" i="45"/>
  <c r="H263" i="45"/>
  <c r="H5" i="45"/>
  <c r="H267" i="45"/>
  <c r="H265" i="45"/>
  <c r="H266" i="45"/>
  <c r="H270" i="45"/>
  <c r="H268" i="45"/>
  <c r="H269" i="45"/>
  <c r="H292" i="45"/>
  <c r="H271" i="45"/>
  <c r="H280" i="45"/>
  <c r="H282" i="45"/>
  <c r="H272" i="45"/>
  <c r="H276" i="45"/>
  <c r="H274" i="45"/>
  <c r="H275" i="45"/>
  <c r="H273" i="45"/>
  <c r="H277" i="45"/>
  <c r="H278" i="45"/>
  <c r="H295" i="45"/>
  <c r="H284" i="45"/>
  <c r="H281" i="45"/>
  <c r="H279" i="45"/>
  <c r="H287" i="45"/>
  <c r="H283" i="45"/>
  <c r="H290" i="45"/>
  <c r="H285" i="45"/>
  <c r="H288" i="45"/>
  <c r="H289" i="45"/>
  <c r="H286" i="45"/>
  <c r="H291" i="45"/>
  <c r="H293" i="45"/>
  <c r="H296" i="45"/>
  <c r="H317" i="45"/>
  <c r="H302" i="45"/>
  <c r="H294" i="45"/>
  <c r="H297" i="45"/>
  <c r="H298" i="45"/>
  <c r="H299" i="45"/>
  <c r="H300" i="45"/>
  <c r="H304" i="45"/>
  <c r="H301" i="45"/>
  <c r="H303" i="45"/>
  <c r="H333" i="45"/>
  <c r="H311" i="45"/>
  <c r="H312" i="45"/>
  <c r="H328" i="45"/>
  <c r="H306" i="45"/>
  <c r="H318" i="45"/>
  <c r="H307" i="45"/>
  <c r="H309" i="45"/>
  <c r="H310" i="45"/>
  <c r="H308" i="45"/>
  <c r="H313" i="45"/>
  <c r="H314" i="45"/>
  <c r="H315" i="45"/>
  <c r="H322" i="45"/>
  <c r="H316" i="45"/>
  <c r="H319" i="45"/>
  <c r="H320" i="45"/>
  <c r="H345" i="45"/>
  <c r="H321" i="45"/>
  <c r="H324" i="45"/>
  <c r="H323" i="45"/>
  <c r="H329" i="45"/>
  <c r="H325" i="45"/>
  <c r="H331" i="45"/>
  <c r="H327" i="45"/>
  <c r="H326" i="45"/>
  <c r="H330" i="45"/>
  <c r="H347" i="45"/>
  <c r="H332" i="45"/>
  <c r="H334" i="45"/>
  <c r="H335" i="45"/>
  <c r="H336" i="45"/>
  <c r="H341" i="45"/>
  <c r="H350" i="45"/>
  <c r="H340" i="45"/>
  <c r="H337" i="45"/>
  <c r="H354" i="45"/>
  <c r="H349" i="45"/>
  <c r="H346" i="45"/>
  <c r="H338" i="45"/>
  <c r="H339" i="45"/>
  <c r="H348" i="45"/>
  <c r="H355" i="45"/>
  <c r="H344" i="45"/>
  <c r="H342" i="45"/>
  <c r="H343" i="45"/>
  <c r="H358" i="45"/>
  <c r="H353" i="45"/>
  <c r="H351" i="45"/>
  <c r="H352" i="45"/>
  <c r="H377" i="45"/>
  <c r="H356" i="45"/>
  <c r="H366" i="45"/>
  <c r="H365" i="45"/>
  <c r="H357" i="45"/>
  <c r="H367" i="45"/>
  <c r="H362" i="45"/>
  <c r="H363" i="45"/>
  <c r="H364" i="45"/>
  <c r="H360" i="45"/>
  <c r="H361" i="45"/>
  <c r="H359" i="45"/>
  <c r="H373" i="45"/>
  <c r="H368" i="45"/>
  <c r="H369" i="45"/>
  <c r="H371" i="45"/>
  <c r="H380" i="45"/>
  <c r="H372" i="45"/>
  <c r="H370" i="45"/>
  <c r="H384" i="45"/>
  <c r="H389" i="45"/>
  <c r="H383" i="45"/>
  <c r="H375" i="45"/>
  <c r="H374" i="45"/>
  <c r="H381" i="45"/>
  <c r="H376" i="45"/>
  <c r="H378" i="45"/>
  <c r="H379" i="45"/>
  <c r="H382" i="45"/>
  <c r="H385" i="45"/>
  <c r="H386" i="45"/>
  <c r="H387" i="45"/>
  <c r="H392" i="45"/>
  <c r="H388" i="45"/>
  <c r="H408" i="45"/>
  <c r="H391" i="45"/>
  <c r="H393" i="45"/>
  <c r="H394" i="45"/>
  <c r="H395" i="45"/>
  <c r="H398" i="45"/>
  <c r="H396" i="45"/>
  <c r="H390" i="45"/>
  <c r="H403" i="45"/>
  <c r="H401" i="45"/>
  <c r="H402" i="45"/>
  <c r="H409" i="45"/>
  <c r="H400" i="45"/>
  <c r="H397" i="45"/>
  <c r="H399" i="45"/>
  <c r="H419" i="45"/>
  <c r="H415" i="45"/>
  <c r="H404" i="45"/>
  <c r="H413" i="45"/>
  <c r="H405" i="45"/>
  <c r="H416" i="45"/>
  <c r="H417" i="45"/>
  <c r="H426" i="45"/>
  <c r="H466" i="45"/>
  <c r="H495" i="45"/>
  <c r="H524" i="45"/>
  <c r="H406" i="45"/>
  <c r="H407" i="45"/>
  <c r="H439" i="45"/>
  <c r="H474" i="45"/>
  <c r="H504" i="45"/>
  <c r="H537" i="45"/>
  <c r="H570" i="45"/>
  <c r="H612" i="45"/>
  <c r="H652" i="45"/>
  <c r="H692" i="45"/>
  <c r="H736" i="45"/>
  <c r="H446" i="45"/>
  <c r="H481" i="45"/>
  <c r="H511" i="45"/>
  <c r="H546" i="45"/>
  <c r="H577" i="45"/>
  <c r="H621" i="45"/>
  <c r="H660" i="45"/>
  <c r="H698" i="45"/>
  <c r="H748" i="45"/>
  <c r="H411" i="45"/>
  <c r="H412" i="45"/>
  <c r="H410" i="45"/>
  <c r="H414" i="45"/>
  <c r="H429" i="45"/>
  <c r="H418" i="45"/>
  <c r="H420" i="45"/>
  <c r="H421" i="45"/>
  <c r="H423" i="45"/>
  <c r="H422" i="45"/>
  <c r="H424" i="45"/>
  <c r="H425" i="45"/>
  <c r="H427" i="45"/>
  <c r="H428" i="45"/>
  <c r="H430" i="45"/>
  <c r="H431" i="45"/>
  <c r="H433" i="45"/>
  <c r="H432" i="45"/>
  <c r="H456" i="45"/>
  <c r="H434" i="45"/>
  <c r="H435" i="45"/>
  <c r="H438" i="45"/>
  <c r="H460" i="45"/>
  <c r="H447" i="45"/>
  <c r="H436" i="45"/>
  <c r="H437" i="45"/>
  <c r="H453" i="45"/>
  <c r="H486" i="45"/>
  <c r="H519" i="45"/>
  <c r="H555" i="45"/>
  <c r="H585" i="45"/>
  <c r="H636" i="45"/>
  <c r="H668" i="45"/>
  <c r="H709" i="45"/>
  <c r="H755" i="45"/>
  <c r="H442" i="45"/>
  <c r="H440" i="45"/>
  <c r="H441" i="45"/>
  <c r="H443" i="45"/>
  <c r="H444" i="45"/>
  <c r="H445" i="45"/>
  <c r="H449" i="45"/>
  <c r="H452" i="45"/>
  <c r="H454" i="45"/>
  <c r="H448" i="45"/>
  <c r="H450" i="45"/>
  <c r="H451" i="45"/>
  <c r="H458" i="45"/>
  <c r="H455" i="45"/>
  <c r="H463" i="45"/>
  <c r="H459" i="45"/>
  <c r="H457" i="45"/>
  <c r="H462" i="45"/>
  <c r="H461" i="45"/>
  <c r="H468" i="45"/>
  <c r="H467" i="45"/>
  <c r="H465" i="45"/>
  <c r="H464" i="45"/>
  <c r="H469" i="45"/>
  <c r="H477" i="45"/>
  <c r="H470" i="45"/>
  <c r="H471" i="45"/>
  <c r="H473" i="45"/>
  <c r="H472" i="45"/>
  <c r="H475" i="45"/>
  <c r="H476" i="45"/>
  <c r="H478" i="45"/>
  <c r="H479" i="45"/>
  <c r="H480" i="45"/>
  <c r="H484" i="45"/>
  <c r="H485" i="45"/>
  <c r="H483" i="45"/>
  <c r="H489" i="45"/>
  <c r="H482" i="45"/>
  <c r="H488" i="45"/>
  <c r="H490" i="45"/>
  <c r="H487" i="45"/>
  <c r="H492" i="45"/>
  <c r="H491" i="45"/>
  <c r="H493" i="45"/>
  <c r="H494" i="45"/>
  <c r="H496" i="45"/>
  <c r="H497" i="45"/>
  <c r="H500" i="45"/>
  <c r="H516" i="45"/>
  <c r="H498" i="45"/>
  <c r="H499" i="45"/>
  <c r="H501" i="45"/>
  <c r="H512" i="45"/>
  <c r="H502" i="45"/>
  <c r="H503" i="45"/>
  <c r="H521" i="45"/>
  <c r="H1038" i="45"/>
  <c r="H517" i="45"/>
  <c r="H518" i="45"/>
  <c r="H520" i="45"/>
  <c r="H507" i="45"/>
  <c r="H505" i="45"/>
  <c r="H506" i="45"/>
  <c r="H508" i="45"/>
  <c r="H509" i="45"/>
  <c r="H510" i="45"/>
  <c r="H513" i="45"/>
  <c r="H514" i="45"/>
  <c r="H525" i="45"/>
  <c r="H526" i="45"/>
  <c r="H523" i="45"/>
  <c r="H522" i="45"/>
  <c r="H529" i="45"/>
  <c r="H527" i="45"/>
  <c r="H528" i="45"/>
  <c r="H530" i="45"/>
  <c r="J530" i="45"/>
  <c r="I530" i="45"/>
  <c r="D530" i="45" a="1"/>
  <c r="D530" i="45"/>
  <c r="J528" i="45"/>
  <c r="I528" i="45"/>
  <c r="D528" i="45" a="1"/>
  <c r="D528" i="45"/>
  <c r="J527" i="45"/>
  <c r="I527" i="45"/>
  <c r="D527" i="45" a="1"/>
  <c r="D527" i="45" s="1"/>
  <c r="J529" i="45"/>
  <c r="I529" i="45"/>
  <c r="D529" i="45" a="1"/>
  <c r="D529" i="45"/>
  <c r="J522" i="45"/>
  <c r="I522" i="45"/>
  <c r="D522" i="45" a="1"/>
  <c r="D522" i="45" s="1"/>
  <c r="J523" i="45"/>
  <c r="I523" i="45"/>
  <c r="D523" i="45" a="1"/>
  <c r="D523" i="45" s="1"/>
  <c r="J526" i="45"/>
  <c r="I526" i="45"/>
  <c r="D526" i="45" a="1"/>
  <c r="D526" i="45" s="1"/>
  <c r="J525" i="45"/>
  <c r="I525" i="45"/>
  <c r="D525" i="45" a="1"/>
  <c r="D525" i="45"/>
  <c r="J514" i="45"/>
  <c r="I514" i="45"/>
  <c r="D514" i="45" a="1"/>
  <c r="D514" i="45" s="1"/>
  <c r="J510" i="45"/>
  <c r="I510" i="45"/>
  <c r="D510" i="45" a="1"/>
  <c r="D510" i="45" s="1"/>
  <c r="J509" i="45"/>
  <c r="I509" i="45"/>
  <c r="D509" i="45" a="1"/>
  <c r="D509" i="45" s="1"/>
  <c r="J506" i="45"/>
  <c r="I506" i="45"/>
  <c r="D506" i="45" a="1"/>
  <c r="D506" i="45" s="1"/>
  <c r="J505" i="45"/>
  <c r="I505" i="45"/>
  <c r="D505" i="45" a="1"/>
  <c r="D505" i="45" s="1"/>
  <c r="J507" i="45"/>
  <c r="I507" i="45"/>
  <c r="D507" i="45" a="1"/>
  <c r="D507" i="45" s="1"/>
  <c r="J520" i="45"/>
  <c r="I520" i="45"/>
  <c r="D520" i="45" a="1"/>
  <c r="D520" i="45" s="1"/>
  <c r="J518" i="45"/>
  <c r="I518" i="45"/>
  <c r="D518" i="45" a="1"/>
  <c r="D518" i="45" s="1"/>
  <c r="J517" i="45"/>
  <c r="I517" i="45"/>
  <c r="D517" i="45" a="1"/>
  <c r="D517" i="45" s="1"/>
  <c r="J1038" i="45"/>
  <c r="I1038" i="45"/>
  <c r="J521" i="45"/>
  <c r="I521" i="45"/>
  <c r="D521" i="45" a="1"/>
  <c r="D521" i="45" s="1"/>
  <c r="J503" i="45"/>
  <c r="I503" i="45"/>
  <c r="D503" i="45" a="1"/>
  <c r="D503" i="45"/>
  <c r="J502" i="45"/>
  <c r="I502" i="45"/>
  <c r="D502" i="45" a="1"/>
  <c r="D502" i="45" s="1"/>
  <c r="J512" i="45"/>
  <c r="I512" i="45"/>
  <c r="D512" i="45" a="1"/>
  <c r="D512" i="45" s="1"/>
  <c r="J501" i="45"/>
  <c r="I501" i="45"/>
  <c r="D501" i="45" a="1"/>
  <c r="D501" i="45"/>
  <c r="J499" i="45"/>
  <c r="I499" i="45"/>
  <c r="D499" i="45" a="1"/>
  <c r="D499" i="45" s="1"/>
  <c r="D498" i="45" a="1"/>
  <c r="D498" i="45" s="1"/>
  <c r="I498" i="45"/>
  <c r="J498" i="45"/>
  <c r="J516" i="45"/>
  <c r="I516" i="45"/>
  <c r="D516" i="45" a="1"/>
  <c r="D516" i="45" s="1"/>
  <c r="J500" i="45"/>
  <c r="I500" i="45"/>
  <c r="D500" i="45" a="1"/>
  <c r="D500" i="45" s="1"/>
  <c r="J497" i="45"/>
  <c r="I497" i="45"/>
  <c r="D497" i="45" a="1"/>
  <c r="D497" i="45"/>
  <c r="J496" i="45"/>
  <c r="I496" i="45"/>
  <c r="D496" i="45" a="1"/>
  <c r="D496" i="45" s="1"/>
  <c r="J494" i="45"/>
  <c r="I494" i="45"/>
  <c r="D494" i="45" a="1"/>
  <c r="D494" i="45"/>
  <c r="J493" i="45"/>
  <c r="I493" i="45"/>
  <c r="D493" i="45" a="1"/>
  <c r="D493" i="45"/>
  <c r="J491" i="45"/>
  <c r="I491" i="45"/>
  <c r="D491" i="45" a="1"/>
  <c r="D491" i="45" s="1"/>
  <c r="J492" i="45"/>
  <c r="I492" i="45"/>
  <c r="D492" i="45" a="1"/>
  <c r="D492" i="45" s="1"/>
  <c r="J490" i="45"/>
  <c r="I490" i="45"/>
  <c r="D490" i="45" a="1"/>
  <c r="D490" i="45" s="1"/>
  <c r="J488" i="45"/>
  <c r="I488" i="45"/>
  <c r="D488" i="45" a="1"/>
  <c r="D488" i="45" s="1"/>
  <c r="J482" i="45"/>
  <c r="I482" i="45"/>
  <c r="J489" i="45"/>
  <c r="I489" i="45"/>
  <c r="D489" i="45" a="1"/>
  <c r="D489" i="45" s="1"/>
  <c r="J483" i="45"/>
  <c r="I483" i="45"/>
  <c r="D483" i="45" a="1"/>
  <c r="D483" i="45" s="1"/>
  <c r="J485" i="45"/>
  <c r="I485" i="45"/>
  <c r="D485" i="45" a="1"/>
  <c r="D485" i="45" s="1"/>
  <c r="J484" i="45"/>
  <c r="I484" i="45"/>
  <c r="D484" i="45" a="1"/>
  <c r="D484" i="45" s="1"/>
  <c r="J480" i="45"/>
  <c r="I480" i="45"/>
  <c r="D480" i="45" a="1"/>
  <c r="D480" i="45"/>
  <c r="J479" i="45"/>
  <c r="I479" i="45"/>
  <c r="D479" i="45" a="1"/>
  <c r="D479" i="45" s="1"/>
  <c r="J478" i="45"/>
  <c r="I478" i="45"/>
  <c r="D478" i="45" a="1"/>
  <c r="D478" i="45" s="1"/>
  <c r="J476" i="45"/>
  <c r="I476" i="45"/>
  <c r="D476" i="45" a="1"/>
  <c r="D476" i="45"/>
  <c r="J472" i="45"/>
  <c r="I472" i="45"/>
  <c r="D472" i="45" a="1"/>
  <c r="D472" i="45" s="1"/>
  <c r="J473" i="45"/>
  <c r="I473" i="45"/>
  <c r="D473" i="45" a="1"/>
  <c r="D473" i="45" s="1"/>
  <c r="J471" i="45"/>
  <c r="I471" i="45"/>
  <c r="D471" i="45" a="1"/>
  <c r="D471" i="45"/>
  <c r="D475" i="45" a="1"/>
  <c r="D475" i="45" s="1"/>
  <c r="D487" i="45" a="1"/>
  <c r="D487" i="45" s="1"/>
  <c r="D508" i="45" a="1"/>
  <c r="D508" i="45" s="1"/>
  <c r="D513" i="45" a="1"/>
  <c r="D513" i="45" s="1"/>
  <c r="I475" i="45"/>
  <c r="I487" i="45"/>
  <c r="I508" i="45"/>
  <c r="I513" i="45"/>
  <c r="J475" i="45"/>
  <c r="J487" i="45"/>
  <c r="J508" i="45"/>
  <c r="J513" i="45"/>
  <c r="J470" i="45"/>
  <c r="I470" i="45"/>
  <c r="D470" i="45" a="1"/>
  <c r="D470" i="45"/>
  <c r="J477" i="45"/>
  <c r="I477" i="45"/>
  <c r="D477" i="45" a="1"/>
  <c r="D477" i="45" s="1"/>
  <c r="J469" i="45"/>
  <c r="I469" i="45"/>
  <c r="D469" i="45" a="1"/>
  <c r="D469" i="45" s="1"/>
  <c r="J465" i="45"/>
  <c r="I465" i="45"/>
  <c r="J467" i="45"/>
  <c r="I467" i="45"/>
  <c r="D467" i="45" a="1"/>
  <c r="D467" i="45"/>
  <c r="J468" i="45"/>
  <c r="I468" i="45"/>
  <c r="D468" i="45" a="1"/>
  <c r="D468" i="45"/>
  <c r="J461" i="45"/>
  <c r="I461" i="45"/>
  <c r="D461" i="45" a="1"/>
  <c r="D461" i="45"/>
  <c r="J462" i="45"/>
  <c r="I462" i="45"/>
  <c r="D462" i="45" a="1"/>
  <c r="D462" i="45" s="1"/>
  <c r="J457" i="45"/>
  <c r="I457" i="45"/>
  <c r="D457" i="45" a="1"/>
  <c r="D457" i="45"/>
  <c r="J459" i="45"/>
  <c r="I459" i="45"/>
  <c r="D459" i="45" a="1"/>
  <c r="D459" i="45"/>
  <c r="J463" i="45"/>
  <c r="I463" i="45"/>
  <c r="D463" i="45" a="1"/>
  <c r="D463" i="45" s="1"/>
  <c r="J455" i="45"/>
  <c r="I455" i="45"/>
  <c r="D455" i="45" a="1"/>
  <c r="D455" i="45" s="1"/>
  <c r="J451" i="45"/>
  <c r="I451" i="45"/>
  <c r="D451" i="45" a="1"/>
  <c r="D451" i="45" s="1"/>
  <c r="I6" i="45"/>
  <c r="I7" i="45"/>
  <c r="I8" i="45"/>
  <c r="I9" i="45"/>
  <c r="I10" i="45"/>
  <c r="I11" i="45"/>
  <c r="I12" i="45"/>
  <c r="I13" i="45"/>
  <c r="I15" i="45"/>
  <c r="I14" i="45"/>
  <c r="I16" i="45"/>
  <c r="I19" i="45"/>
  <c r="I17" i="45"/>
  <c r="I18" i="45"/>
  <c r="I20" i="45"/>
  <c r="I22" i="45"/>
  <c r="I21" i="45"/>
  <c r="I24" i="45"/>
  <c r="I23" i="45"/>
  <c r="I25" i="45"/>
  <c r="I26" i="45"/>
  <c r="I27" i="45"/>
  <c r="I33" i="45"/>
  <c r="I29" i="45"/>
  <c r="I28" i="45"/>
  <c r="I30" i="45"/>
  <c r="I31" i="45"/>
  <c r="I32" i="45"/>
  <c r="I34" i="45"/>
  <c r="I35" i="45"/>
  <c r="I36" i="45"/>
  <c r="I37" i="45"/>
  <c r="I38" i="45"/>
  <c r="I39" i="45"/>
  <c r="I44" i="45"/>
  <c r="I40" i="45"/>
  <c r="I41" i="45"/>
  <c r="I42" i="45"/>
  <c r="I43" i="45"/>
  <c r="I45" i="45"/>
  <c r="I46" i="45"/>
  <c r="I47" i="45"/>
  <c r="I48" i="45"/>
  <c r="I50" i="45"/>
  <c r="I49" i="45"/>
  <c r="I51" i="45"/>
  <c r="I52" i="45"/>
  <c r="I53" i="45"/>
  <c r="I54" i="45"/>
  <c r="I56" i="45"/>
  <c r="I55" i="45"/>
  <c r="I58" i="45"/>
  <c r="I59" i="45"/>
  <c r="I60" i="45"/>
  <c r="I57" i="45"/>
  <c r="I63" i="45"/>
  <c r="I61" i="45"/>
  <c r="I62" i="45"/>
  <c r="I64" i="45"/>
  <c r="I65" i="45"/>
  <c r="I67" i="45"/>
  <c r="I66" i="45"/>
  <c r="I73" i="45"/>
  <c r="I68" i="45"/>
  <c r="I69" i="45"/>
  <c r="I71" i="45"/>
  <c r="I72" i="45"/>
  <c r="I70" i="45"/>
  <c r="I74" i="45"/>
  <c r="I76" i="45"/>
  <c r="I75" i="45"/>
  <c r="I77" i="45"/>
  <c r="I79" i="45"/>
  <c r="I78" i="45"/>
  <c r="I80" i="45"/>
  <c r="I82" i="45"/>
  <c r="I81" i="45"/>
  <c r="I83" i="45"/>
  <c r="I84" i="45"/>
  <c r="I85" i="45"/>
  <c r="I86" i="45"/>
  <c r="I88" i="45"/>
  <c r="I87" i="45"/>
  <c r="I91" i="45"/>
  <c r="I89" i="45"/>
  <c r="I90" i="45"/>
  <c r="I93" i="45"/>
  <c r="I92" i="45"/>
  <c r="I94" i="45"/>
  <c r="I95" i="45"/>
  <c r="I96" i="45"/>
  <c r="I97" i="45"/>
  <c r="I98" i="45"/>
  <c r="I99" i="45"/>
  <c r="I100" i="45"/>
  <c r="I101" i="45"/>
  <c r="I102" i="45"/>
  <c r="I103" i="45"/>
  <c r="I105" i="45"/>
  <c r="I104" i="45"/>
  <c r="I106" i="45"/>
  <c r="I107" i="45"/>
  <c r="I108" i="45"/>
  <c r="I109" i="45"/>
  <c r="I110" i="45"/>
  <c r="I111" i="45"/>
  <c r="I112" i="45"/>
  <c r="I114" i="45"/>
  <c r="I113" i="45"/>
  <c r="I115" i="45"/>
  <c r="I116" i="45"/>
  <c r="I120" i="45"/>
  <c r="I119" i="45"/>
  <c r="I117" i="45"/>
  <c r="I118" i="45"/>
  <c r="I121" i="45"/>
  <c r="I122" i="45"/>
  <c r="I124" i="45"/>
  <c r="I123" i="45"/>
  <c r="I125" i="45"/>
  <c r="I126" i="45"/>
  <c r="I127" i="45"/>
  <c r="I128" i="45"/>
  <c r="I129" i="45"/>
  <c r="I131" i="45"/>
  <c r="I130" i="45"/>
  <c r="I132" i="45"/>
  <c r="I133" i="45"/>
  <c r="I134" i="45"/>
  <c r="I136" i="45"/>
  <c r="I135" i="45"/>
  <c r="I138" i="45"/>
  <c r="I137" i="45"/>
  <c r="I139" i="45"/>
  <c r="I140" i="45"/>
  <c r="I142" i="45"/>
  <c r="I141" i="45"/>
  <c r="I145" i="45"/>
  <c r="I143" i="45"/>
  <c r="I144" i="45"/>
  <c r="I146" i="45"/>
  <c r="I147" i="45"/>
  <c r="I148" i="45"/>
  <c r="I149" i="45"/>
  <c r="I150" i="45"/>
  <c r="I151" i="45"/>
  <c r="I152" i="45"/>
  <c r="I153" i="45"/>
  <c r="I154" i="45"/>
  <c r="I155" i="45"/>
  <c r="I156" i="45"/>
  <c r="I159" i="45"/>
  <c r="I158" i="45"/>
  <c r="I157" i="45"/>
  <c r="I160" i="45"/>
  <c r="I161" i="45"/>
  <c r="I162" i="45"/>
  <c r="I163" i="45"/>
  <c r="I164" i="45"/>
  <c r="I165" i="45"/>
  <c r="I167" i="45"/>
  <c r="I166" i="45"/>
  <c r="I168" i="45"/>
  <c r="I170" i="45"/>
  <c r="I169" i="45"/>
  <c r="I171" i="45"/>
  <c r="I173" i="45"/>
  <c r="I174" i="45"/>
  <c r="I172" i="45"/>
  <c r="I175" i="45"/>
  <c r="I176" i="45"/>
  <c r="I177" i="45"/>
  <c r="I178" i="45"/>
  <c r="I179" i="45"/>
  <c r="I180" i="45"/>
  <c r="I181" i="45"/>
  <c r="I182" i="45"/>
  <c r="I183" i="45"/>
  <c r="I184" i="45"/>
  <c r="I185" i="45"/>
  <c r="I186" i="45"/>
  <c r="I187" i="45"/>
  <c r="I188" i="45"/>
  <c r="I189" i="45"/>
  <c r="I190" i="45"/>
  <c r="I192" i="45"/>
  <c r="I191" i="45"/>
  <c r="I193" i="45"/>
  <c r="I194" i="45"/>
  <c r="I195" i="45"/>
  <c r="I196" i="45"/>
  <c r="I197" i="45"/>
  <c r="I198" i="45"/>
  <c r="I199" i="45"/>
  <c r="I200" i="45"/>
  <c r="I201" i="45"/>
  <c r="I202" i="45"/>
  <c r="I203" i="45"/>
  <c r="I204" i="45"/>
  <c r="I205" i="45"/>
  <c r="I206" i="45"/>
  <c r="I207" i="45"/>
  <c r="I208" i="45"/>
  <c r="I209" i="45"/>
  <c r="I210" i="45"/>
  <c r="I211" i="45"/>
  <c r="I213" i="45"/>
  <c r="I212" i="45"/>
  <c r="I214" i="45"/>
  <c r="I215" i="45"/>
  <c r="I216" i="45"/>
  <c r="I218" i="45"/>
  <c r="I217" i="45"/>
  <c r="I221" i="45"/>
  <c r="I220" i="45"/>
  <c r="I222" i="45"/>
  <c r="I219" i="45"/>
  <c r="I226" i="45"/>
  <c r="I224" i="45"/>
  <c r="I225" i="45"/>
  <c r="I223" i="45"/>
  <c r="I227" i="45"/>
  <c r="I228" i="45"/>
  <c r="I229" i="45"/>
  <c r="I231" i="45"/>
  <c r="I230" i="45"/>
  <c r="I232" i="45"/>
  <c r="I234" i="45"/>
  <c r="I233" i="45"/>
  <c r="I235" i="45"/>
  <c r="I236" i="45"/>
  <c r="I237" i="45"/>
  <c r="I238" i="45"/>
  <c r="I239" i="45"/>
  <c r="I240" i="45"/>
  <c r="I242" i="45"/>
  <c r="I243" i="45"/>
  <c r="I244" i="45"/>
  <c r="I245" i="45"/>
  <c r="I241" i="45"/>
  <c r="I246" i="45"/>
  <c r="I247" i="45"/>
  <c r="I248" i="45"/>
  <c r="I249" i="45"/>
  <c r="I250" i="45"/>
  <c r="I253" i="45"/>
  <c r="I254" i="45"/>
  <c r="I252" i="45"/>
  <c r="I251" i="45"/>
  <c r="I259" i="45"/>
  <c r="I258" i="45"/>
  <c r="I257" i="45"/>
  <c r="I256" i="45"/>
  <c r="I255" i="45"/>
  <c r="I260" i="45"/>
  <c r="I261" i="45"/>
  <c r="I262" i="45"/>
  <c r="I264" i="45"/>
  <c r="I263" i="45"/>
  <c r="I5" i="45"/>
  <c r="I267" i="45"/>
  <c r="I265" i="45"/>
  <c r="I266" i="45"/>
  <c r="I270" i="45"/>
  <c r="I268" i="45"/>
  <c r="I269" i="45"/>
  <c r="I292" i="45"/>
  <c r="I271" i="45"/>
  <c r="I280" i="45"/>
  <c r="I282" i="45"/>
  <c r="I272" i="45"/>
  <c r="I276" i="45"/>
  <c r="I274" i="45"/>
  <c r="I275" i="45"/>
  <c r="I273" i="45"/>
  <c r="I277" i="45"/>
  <c r="I278" i="45"/>
  <c r="I295" i="45"/>
  <c r="I284" i="45"/>
  <c r="I281" i="45"/>
  <c r="I279" i="45"/>
  <c r="I287" i="45"/>
  <c r="I283" i="45"/>
  <c r="I290" i="45"/>
  <c r="I285" i="45"/>
  <c r="I288" i="45"/>
  <c r="I289" i="45"/>
  <c r="I286" i="45"/>
  <c r="I291" i="45"/>
  <c r="I293" i="45"/>
  <c r="I296" i="45"/>
  <c r="I317" i="45"/>
  <c r="I302" i="45"/>
  <c r="I294" i="45"/>
  <c r="I297" i="45"/>
  <c r="I298" i="45"/>
  <c r="I299" i="45"/>
  <c r="I300" i="45"/>
  <c r="I304" i="45"/>
  <c r="I301" i="45"/>
  <c r="I303" i="45"/>
  <c r="I333" i="45"/>
  <c r="I311" i="45"/>
  <c r="I312" i="45"/>
  <c r="I328" i="45"/>
  <c r="I306" i="45"/>
  <c r="I318" i="45"/>
  <c r="I307" i="45"/>
  <c r="I309" i="45"/>
  <c r="I310" i="45"/>
  <c r="I308" i="45"/>
  <c r="I313" i="45"/>
  <c r="I314" i="45"/>
  <c r="I315" i="45"/>
  <c r="I322" i="45"/>
  <c r="I316" i="45"/>
  <c r="I319" i="45"/>
  <c r="I320" i="45"/>
  <c r="I345" i="45"/>
  <c r="I321" i="45"/>
  <c r="I324" i="45"/>
  <c r="I323" i="45"/>
  <c r="I329" i="45"/>
  <c r="I325" i="45"/>
  <c r="I331" i="45"/>
  <c r="I327" i="45"/>
  <c r="I326" i="45"/>
  <c r="I330" i="45"/>
  <c r="I347" i="45"/>
  <c r="I332" i="45"/>
  <c r="I334" i="45"/>
  <c r="I335" i="45"/>
  <c r="I336" i="45"/>
  <c r="I341" i="45"/>
  <c r="I350" i="45"/>
  <c r="I340" i="45"/>
  <c r="I337" i="45"/>
  <c r="I354" i="45"/>
  <c r="I349" i="45"/>
  <c r="I346" i="45"/>
  <c r="I338" i="45"/>
  <c r="I339" i="45"/>
  <c r="I348" i="45"/>
  <c r="I355" i="45"/>
  <c r="I344" i="45"/>
  <c r="I342" i="45"/>
  <c r="I343" i="45"/>
  <c r="I358" i="45"/>
  <c r="I353" i="45"/>
  <c r="I351" i="45"/>
  <c r="I352" i="45"/>
  <c r="I377" i="45"/>
  <c r="I356" i="45"/>
  <c r="I366" i="45"/>
  <c r="I365" i="45"/>
  <c r="I357" i="45"/>
  <c r="I367" i="45"/>
  <c r="I362" i="45"/>
  <c r="I363" i="45"/>
  <c r="I364" i="45"/>
  <c r="I360" i="45"/>
  <c r="I361" i="45"/>
  <c r="I359" i="45"/>
  <c r="I373" i="45"/>
  <c r="I368" i="45"/>
  <c r="I369" i="45"/>
  <c r="I371" i="45"/>
  <c r="I380" i="45"/>
  <c r="I372" i="45"/>
  <c r="I370" i="45"/>
  <c r="I384" i="45"/>
  <c r="I389" i="45"/>
  <c r="I383" i="45"/>
  <c r="I375" i="45"/>
  <c r="I374" i="45"/>
  <c r="I381" i="45"/>
  <c r="I376" i="45"/>
  <c r="I378" i="45"/>
  <c r="I379" i="45"/>
  <c r="I382" i="45"/>
  <c r="I385" i="45"/>
  <c r="I386" i="45"/>
  <c r="I387" i="45"/>
  <c r="I392" i="45"/>
  <c r="I388" i="45"/>
  <c r="I408" i="45"/>
  <c r="I391" i="45"/>
  <c r="I393" i="45"/>
  <c r="I394" i="45"/>
  <c r="I395" i="45"/>
  <c r="I398" i="45"/>
  <c r="I396" i="45"/>
  <c r="I390" i="45"/>
  <c r="I403" i="45"/>
  <c r="I401" i="45"/>
  <c r="I402" i="45"/>
  <c r="I409" i="45"/>
  <c r="I400" i="45"/>
  <c r="I397" i="45"/>
  <c r="I399" i="45"/>
  <c r="I419" i="45"/>
  <c r="I415" i="45"/>
  <c r="I404" i="45"/>
  <c r="I413" i="45"/>
  <c r="I405" i="45"/>
  <c r="I416" i="45"/>
  <c r="I417" i="45"/>
  <c r="I426" i="45"/>
  <c r="I466" i="45"/>
  <c r="I495" i="45"/>
  <c r="I524" i="45"/>
  <c r="I406" i="45"/>
  <c r="I407" i="45"/>
  <c r="I439" i="45"/>
  <c r="I474" i="45"/>
  <c r="I504" i="45"/>
  <c r="I537" i="45"/>
  <c r="I570" i="45"/>
  <c r="I612" i="45"/>
  <c r="I652" i="45"/>
  <c r="I692" i="45"/>
  <c r="I736" i="45"/>
  <c r="I446" i="45"/>
  <c r="I481" i="45"/>
  <c r="I511" i="45"/>
  <c r="I546" i="45"/>
  <c r="I577" i="45"/>
  <c r="I621" i="45"/>
  <c r="I660" i="45"/>
  <c r="I698" i="45"/>
  <c r="I748" i="45"/>
  <c r="I411" i="45"/>
  <c r="I412" i="45"/>
  <c r="I410" i="45"/>
  <c r="I414" i="45"/>
  <c r="I429" i="45"/>
  <c r="I418" i="45"/>
  <c r="I420" i="45"/>
  <c r="I421" i="45"/>
  <c r="I423" i="45"/>
  <c r="I422" i="45"/>
  <c r="I424" i="45"/>
  <c r="I425" i="45"/>
  <c r="I427" i="45"/>
  <c r="I428" i="45"/>
  <c r="I430" i="45"/>
  <c r="I431" i="45"/>
  <c r="I433" i="45"/>
  <c r="I432" i="45"/>
  <c r="I456" i="45"/>
  <c r="I434" i="45"/>
  <c r="I435" i="45"/>
  <c r="I438" i="45"/>
  <c r="I460" i="45"/>
  <c r="I447" i="45"/>
  <c r="I436" i="45"/>
  <c r="I437" i="45"/>
  <c r="I453" i="45"/>
  <c r="I486" i="45"/>
  <c r="I519" i="45"/>
  <c r="I555" i="45"/>
  <c r="I585" i="45"/>
  <c r="I636" i="45"/>
  <c r="I668" i="45"/>
  <c r="I709" i="45"/>
  <c r="I755" i="45"/>
  <c r="I442" i="45"/>
  <c r="I440" i="45"/>
  <c r="I441" i="45"/>
  <c r="I443" i="45"/>
  <c r="I444" i="45"/>
  <c r="I445" i="45"/>
  <c r="I449" i="45"/>
  <c r="I452" i="45"/>
  <c r="I454" i="45"/>
  <c r="I448" i="45"/>
  <c r="I450" i="45"/>
  <c r="I458" i="45"/>
  <c r="I464" i="45"/>
  <c r="J6" i="45"/>
  <c r="J450" i="45"/>
  <c r="D450" i="45" a="1"/>
  <c r="D450" i="45" s="1"/>
  <c r="D434" i="45" a="1"/>
  <c r="D434" i="45" s="1"/>
  <c r="J434" i="45"/>
  <c r="J448" i="45"/>
  <c r="J454" i="45"/>
  <c r="D454" i="45" a="1"/>
  <c r="D454" i="45"/>
  <c r="J452" i="45"/>
  <c r="D452" i="45" a="1"/>
  <c r="D452" i="45" s="1"/>
  <c r="J449" i="45"/>
  <c r="D449" i="45" a="1"/>
  <c r="D449" i="45" s="1"/>
  <c r="J445" i="45"/>
  <c r="D445" i="45" a="1"/>
  <c r="D445" i="45"/>
  <c r="J441" i="45"/>
  <c r="D441" i="45" a="1"/>
  <c r="D441" i="45" s="1"/>
  <c r="D443" i="45" a="1"/>
  <c r="D443" i="45"/>
  <c r="D444" i="45" a="1"/>
  <c r="D444" i="45"/>
  <c r="D458" i="45" a="1"/>
  <c r="D458" i="45"/>
  <c r="D464" i="45" a="1"/>
  <c r="D464" i="45"/>
  <c r="J443" i="45"/>
  <c r="J444" i="45"/>
  <c r="J458" i="45"/>
  <c r="J464" i="45"/>
  <c r="J442" i="45"/>
  <c r="D442" i="45" a="1"/>
  <c r="D442" i="45"/>
  <c r="J440" i="45"/>
  <c r="D440" i="45" a="1"/>
  <c r="D440" i="45" s="1"/>
  <c r="J755" i="45"/>
  <c r="D755" i="45" a="1"/>
  <c r="D755" i="45" s="1"/>
  <c r="J709" i="45"/>
  <c r="D709" i="45" a="1"/>
  <c r="D709" i="45" s="1"/>
  <c r="J668" i="45"/>
  <c r="D668" i="45" a="1"/>
  <c r="D668" i="45" s="1"/>
  <c r="J636" i="45"/>
  <c r="D636" i="45" a="1"/>
  <c r="D636" i="45" s="1"/>
  <c r="J585" i="45"/>
  <c r="D585" i="45" a="1"/>
  <c r="D585" i="45" s="1"/>
  <c r="J555" i="45"/>
  <c r="D555" i="45" a="1"/>
  <c r="D555" i="45" s="1"/>
  <c r="J519" i="45"/>
  <c r="D519" i="45" a="1"/>
  <c r="D519" i="45" s="1"/>
  <c r="J486" i="45"/>
  <c r="D486" i="45" a="1"/>
  <c r="D486" i="45"/>
  <c r="J453" i="45"/>
  <c r="D453" i="45" a="1"/>
  <c r="D453" i="45" s="1"/>
  <c r="J437" i="45"/>
  <c r="D437" i="45" a="1"/>
  <c r="D437" i="45" s="1"/>
  <c r="J436" i="45"/>
  <c r="D436" i="45" a="1"/>
  <c r="D436" i="45" s="1"/>
  <c r="J447" i="45"/>
  <c r="D447" i="45" a="1"/>
  <c r="D447" i="45"/>
  <c r="J435" i="45"/>
  <c r="D435" i="45" a="1"/>
  <c r="D435" i="45"/>
  <c r="J456" i="45"/>
  <c r="D456" i="45" a="1"/>
  <c r="D456" i="45" s="1"/>
  <c r="J433" i="45"/>
  <c r="D433" i="45" a="1"/>
  <c r="D433" i="45"/>
  <c r="J430" i="45"/>
  <c r="D430" i="45" a="1"/>
  <c r="D430" i="45"/>
  <c r="J428" i="45"/>
  <c r="D428" i="45" a="1"/>
  <c r="D428" i="45" s="1"/>
  <c r="J427" i="45"/>
  <c r="D427" i="45" a="1"/>
  <c r="D427" i="45" s="1"/>
  <c r="J425" i="45"/>
  <c r="D425" i="45" a="1"/>
  <c r="D425" i="45"/>
  <c r="J421" i="45"/>
  <c r="D421" i="45" a="1"/>
  <c r="D421" i="45"/>
  <c r="J420" i="45"/>
  <c r="D420" i="45" a="1"/>
  <c r="D420" i="45" s="1"/>
  <c r="J429" i="45"/>
  <c r="D429" i="45" a="1"/>
  <c r="D429" i="45"/>
  <c r="J410" i="45"/>
  <c r="D410" i="45" a="1"/>
  <c r="D410" i="45" s="1"/>
  <c r="J412" i="45"/>
  <c r="D412" i="45" a="1"/>
  <c r="D412" i="45"/>
  <c r="J411" i="45"/>
  <c r="D411" i="45" a="1"/>
  <c r="D411" i="45" s="1"/>
  <c r="J748" i="45"/>
  <c r="D748" i="45" a="1"/>
  <c r="D748" i="45" s="1"/>
  <c r="J698" i="45"/>
  <c r="D698" i="45" a="1"/>
  <c r="D698" i="45" s="1"/>
  <c r="J660" i="45"/>
  <c r="D660" i="45" a="1"/>
  <c r="D660" i="45" s="1"/>
  <c r="J621" i="45"/>
  <c r="D621" i="45" a="1"/>
  <c r="D621" i="45" s="1"/>
  <c r="J577" i="45"/>
  <c r="D577" i="45" a="1"/>
  <c r="D577" i="45" s="1"/>
  <c r="J546" i="45"/>
  <c r="D546" i="45" a="1"/>
  <c r="D546" i="45"/>
  <c r="J511" i="45"/>
  <c r="D511" i="45" a="1"/>
  <c r="D511" i="45" s="1"/>
  <c r="J481" i="45"/>
  <c r="D481" i="45" a="1"/>
  <c r="D481" i="45" s="1"/>
  <c r="J446" i="45"/>
  <c r="D446" i="45" a="1"/>
  <c r="D446" i="45" s="1"/>
  <c r="J736" i="45"/>
  <c r="D736" i="45" a="1"/>
  <c r="D736" i="45" s="1"/>
  <c r="J692" i="45"/>
  <c r="D692" i="45" a="1"/>
  <c r="D692" i="45" s="1"/>
  <c r="J7" i="45"/>
  <c r="C14" i="43" s="1"/>
  <c r="J8" i="45"/>
  <c r="J9" i="45"/>
  <c r="J10" i="45"/>
  <c r="J11" i="45"/>
  <c r="J12" i="45"/>
  <c r="J13" i="45"/>
  <c r="J15" i="45"/>
  <c r="J14" i="45"/>
  <c r="J16" i="45"/>
  <c r="J19" i="45"/>
  <c r="J17" i="45"/>
  <c r="J18" i="45"/>
  <c r="J20" i="45"/>
  <c r="J22" i="45"/>
  <c r="J21" i="45"/>
  <c r="J24" i="45"/>
  <c r="J23" i="45"/>
  <c r="J25" i="45"/>
  <c r="J26" i="45"/>
  <c r="J27" i="45"/>
  <c r="J33" i="45"/>
  <c r="J29" i="45"/>
  <c r="J28" i="45"/>
  <c r="J30" i="45"/>
  <c r="J31" i="45"/>
  <c r="J32" i="45"/>
  <c r="J34" i="45"/>
  <c r="J35" i="45"/>
  <c r="J36" i="45"/>
  <c r="J37" i="45"/>
  <c r="J38" i="45"/>
  <c r="J39" i="45"/>
  <c r="J44" i="45"/>
  <c r="J40" i="45"/>
  <c r="J41" i="45"/>
  <c r="J42" i="45"/>
  <c r="J43" i="45"/>
  <c r="J45" i="45"/>
  <c r="J46" i="45"/>
  <c r="J47" i="45"/>
  <c r="J48" i="45"/>
  <c r="J50" i="45"/>
  <c r="J49" i="45"/>
  <c r="J51" i="45"/>
  <c r="J52" i="45"/>
  <c r="J53" i="45"/>
  <c r="J54" i="45"/>
  <c r="J56" i="45"/>
  <c r="J55" i="45"/>
  <c r="J58" i="45"/>
  <c r="J59" i="45"/>
  <c r="J60" i="45"/>
  <c r="J57" i="45"/>
  <c r="J63" i="45"/>
  <c r="J61" i="45"/>
  <c r="J62" i="45"/>
  <c r="J64" i="45"/>
  <c r="J65" i="45"/>
  <c r="J67" i="45"/>
  <c r="J66" i="45"/>
  <c r="J73" i="45"/>
  <c r="J68" i="45"/>
  <c r="J69" i="45"/>
  <c r="J71" i="45"/>
  <c r="J72" i="45"/>
  <c r="J70" i="45"/>
  <c r="J74" i="45"/>
  <c r="J76" i="45"/>
  <c r="J75" i="45"/>
  <c r="J77" i="45"/>
  <c r="J79" i="45"/>
  <c r="E22" i="43" s="1"/>
  <c r="J78" i="45"/>
  <c r="J80" i="45"/>
  <c r="J82" i="45"/>
  <c r="J81" i="45"/>
  <c r="J83" i="45"/>
  <c r="J84" i="45"/>
  <c r="J85" i="45"/>
  <c r="J86" i="45"/>
  <c r="J88" i="45"/>
  <c r="J87" i="45"/>
  <c r="J91" i="45"/>
  <c r="J89" i="45"/>
  <c r="J90" i="45"/>
  <c r="J93" i="45"/>
  <c r="J92" i="45"/>
  <c r="J94" i="45"/>
  <c r="J95" i="45"/>
  <c r="J96" i="45"/>
  <c r="J97" i="45"/>
  <c r="J98" i="45"/>
  <c r="J99" i="45"/>
  <c r="J100" i="45"/>
  <c r="J101" i="45"/>
  <c r="J102" i="45"/>
  <c r="J103" i="45"/>
  <c r="J105" i="45"/>
  <c r="J104" i="45"/>
  <c r="J106" i="45"/>
  <c r="J107" i="45"/>
  <c r="J108" i="45"/>
  <c r="J109" i="45"/>
  <c r="J110" i="45"/>
  <c r="J111" i="45"/>
  <c r="J112" i="45"/>
  <c r="J114" i="45"/>
  <c r="J113" i="45"/>
  <c r="J115" i="45"/>
  <c r="J116" i="45"/>
  <c r="J120" i="45"/>
  <c r="J119" i="45"/>
  <c r="J117" i="45"/>
  <c r="J118" i="45"/>
  <c r="J121" i="45"/>
  <c r="J122" i="45"/>
  <c r="J124" i="45"/>
  <c r="J123" i="45"/>
  <c r="J125" i="45"/>
  <c r="J126" i="45"/>
  <c r="J127" i="45"/>
  <c r="J128" i="45"/>
  <c r="J129" i="45"/>
  <c r="J131" i="45"/>
  <c r="J130" i="45"/>
  <c r="J132" i="45"/>
  <c r="J133" i="45"/>
  <c r="J134" i="45"/>
  <c r="J136" i="45"/>
  <c r="J135" i="45"/>
  <c r="J138" i="45"/>
  <c r="J137" i="45"/>
  <c r="J139" i="45"/>
  <c r="J140" i="45"/>
  <c r="J142" i="45"/>
  <c r="J141" i="45"/>
  <c r="J145" i="45"/>
  <c r="J143" i="45"/>
  <c r="J144" i="45"/>
  <c r="J146" i="45"/>
  <c r="J147" i="45"/>
  <c r="J148" i="45"/>
  <c r="J149" i="45"/>
  <c r="J150" i="45"/>
  <c r="J151" i="45"/>
  <c r="J152" i="45"/>
  <c r="J153" i="45"/>
  <c r="J154" i="45"/>
  <c r="J155" i="45"/>
  <c r="J156" i="45"/>
  <c r="J159" i="45"/>
  <c r="J158" i="45"/>
  <c r="J157" i="45"/>
  <c r="J160" i="45"/>
  <c r="J161" i="45"/>
  <c r="J162" i="45"/>
  <c r="J163" i="45"/>
  <c r="J164" i="45"/>
  <c r="J165" i="45"/>
  <c r="J167" i="45"/>
  <c r="J166" i="45"/>
  <c r="J168" i="45"/>
  <c r="J170" i="45"/>
  <c r="J169" i="45"/>
  <c r="J171" i="45"/>
  <c r="J173" i="45"/>
  <c r="J174" i="45"/>
  <c r="J172" i="45"/>
  <c r="J175" i="45"/>
  <c r="J176" i="45"/>
  <c r="J177" i="45"/>
  <c r="J178" i="45"/>
  <c r="J179" i="45"/>
  <c r="J180" i="45"/>
  <c r="J181" i="45"/>
  <c r="J182" i="45"/>
  <c r="J183" i="45"/>
  <c r="J184" i="45"/>
  <c r="J185" i="45"/>
  <c r="J186" i="45"/>
  <c r="J187" i="45"/>
  <c r="J188" i="45"/>
  <c r="J189" i="45"/>
  <c r="J190" i="45"/>
  <c r="J192" i="45"/>
  <c r="J191" i="45"/>
  <c r="J193" i="45"/>
  <c r="J194" i="45"/>
  <c r="J195" i="45"/>
  <c r="J196" i="45"/>
  <c r="J197" i="45"/>
  <c r="J198" i="45"/>
  <c r="J199" i="45"/>
  <c r="J200" i="45"/>
  <c r="J201" i="45"/>
  <c r="J202" i="45"/>
  <c r="J203" i="45"/>
  <c r="J204" i="45"/>
  <c r="J205" i="45"/>
  <c r="J206" i="45"/>
  <c r="J207" i="45"/>
  <c r="J208" i="45"/>
  <c r="J209" i="45"/>
  <c r="J210" i="45"/>
  <c r="J211" i="45"/>
  <c r="J213" i="45"/>
  <c r="J212" i="45"/>
  <c r="J214" i="45"/>
  <c r="J215" i="45"/>
  <c r="J216" i="45"/>
  <c r="J218" i="45"/>
  <c r="J217" i="45"/>
  <c r="J221" i="45"/>
  <c r="J220" i="45"/>
  <c r="J222" i="45"/>
  <c r="J219" i="45"/>
  <c r="J226" i="45"/>
  <c r="J224" i="45"/>
  <c r="J225" i="45"/>
  <c r="J223" i="45"/>
  <c r="J227" i="45"/>
  <c r="J228" i="45"/>
  <c r="J229" i="45"/>
  <c r="J231" i="45"/>
  <c r="J230" i="45"/>
  <c r="J232" i="45"/>
  <c r="J234" i="45"/>
  <c r="J233" i="45"/>
  <c r="J235" i="45"/>
  <c r="J236" i="45"/>
  <c r="J237" i="45"/>
  <c r="J238" i="45"/>
  <c r="J239" i="45"/>
  <c r="J240" i="45"/>
  <c r="J242" i="45"/>
  <c r="J243" i="45"/>
  <c r="J244" i="45"/>
  <c r="J245" i="45"/>
  <c r="J241" i="45"/>
  <c r="J246" i="45"/>
  <c r="J247" i="45"/>
  <c r="J248" i="45"/>
  <c r="J249" i="45"/>
  <c r="J250" i="45"/>
  <c r="J253" i="45"/>
  <c r="J254" i="45"/>
  <c r="J252" i="45"/>
  <c r="J251" i="45"/>
  <c r="J259" i="45"/>
  <c r="J258" i="45"/>
  <c r="J257" i="45"/>
  <c r="J256" i="45"/>
  <c r="J255" i="45"/>
  <c r="J260" i="45"/>
  <c r="J261" i="45"/>
  <c r="J262" i="45"/>
  <c r="J264" i="45"/>
  <c r="J263" i="45"/>
  <c r="J5" i="45"/>
  <c r="M48" i="43" s="1"/>
  <c r="J267" i="45"/>
  <c r="J265" i="45"/>
  <c r="J266" i="45"/>
  <c r="J270" i="45"/>
  <c r="J268" i="45"/>
  <c r="J269" i="45"/>
  <c r="J292" i="45"/>
  <c r="J271" i="45"/>
  <c r="J280" i="45"/>
  <c r="J282" i="45"/>
  <c r="J272" i="45"/>
  <c r="J276" i="45"/>
  <c r="J274" i="45"/>
  <c r="J275" i="45"/>
  <c r="J273" i="45"/>
  <c r="J277" i="45"/>
  <c r="J278" i="45"/>
  <c r="J295" i="45"/>
  <c r="J284" i="45"/>
  <c r="J281" i="45"/>
  <c r="J279" i="45"/>
  <c r="J287" i="45"/>
  <c r="J283" i="45"/>
  <c r="J290" i="45"/>
  <c r="J285" i="45"/>
  <c r="J288" i="45"/>
  <c r="J289" i="45"/>
  <c r="J286" i="45"/>
  <c r="J291" i="45"/>
  <c r="J293" i="45"/>
  <c r="J296" i="45"/>
  <c r="J317" i="45"/>
  <c r="J302" i="45"/>
  <c r="J294" i="45"/>
  <c r="J297" i="45"/>
  <c r="J298" i="45"/>
  <c r="J299" i="45"/>
  <c r="J300" i="45"/>
  <c r="J304" i="45"/>
  <c r="J301" i="45"/>
  <c r="J303" i="45"/>
  <c r="J333" i="45"/>
  <c r="J311" i="45"/>
  <c r="J312" i="45"/>
  <c r="J328" i="45"/>
  <c r="J306" i="45"/>
  <c r="J318" i="45"/>
  <c r="J307" i="45"/>
  <c r="J309" i="45"/>
  <c r="J310" i="45"/>
  <c r="J308" i="45"/>
  <c r="J313" i="45"/>
  <c r="J314" i="45"/>
  <c r="J315" i="45"/>
  <c r="J322" i="45"/>
  <c r="J316" i="45"/>
  <c r="J319" i="45"/>
  <c r="J320" i="45"/>
  <c r="J345" i="45"/>
  <c r="J321" i="45"/>
  <c r="J324" i="45"/>
  <c r="J323" i="45"/>
  <c r="J329" i="45"/>
  <c r="J325" i="45"/>
  <c r="J331" i="45"/>
  <c r="J327" i="45"/>
  <c r="J326" i="45"/>
  <c r="J330" i="45"/>
  <c r="J347" i="45"/>
  <c r="J332" i="45"/>
  <c r="J334" i="45"/>
  <c r="J335" i="45"/>
  <c r="J336" i="45"/>
  <c r="J341" i="45"/>
  <c r="J350" i="45"/>
  <c r="J340" i="45"/>
  <c r="J337" i="45"/>
  <c r="J354" i="45"/>
  <c r="J349" i="45"/>
  <c r="J346" i="45"/>
  <c r="J338" i="45"/>
  <c r="J339" i="45"/>
  <c r="J348" i="45"/>
  <c r="J355" i="45"/>
  <c r="J344" i="45"/>
  <c r="J342" i="45"/>
  <c r="J343" i="45"/>
  <c r="J358" i="45"/>
  <c r="J353" i="45"/>
  <c r="J351" i="45"/>
  <c r="J352" i="45"/>
  <c r="J377" i="45"/>
  <c r="J356" i="45"/>
  <c r="J366" i="45"/>
  <c r="J365" i="45"/>
  <c r="J357" i="45"/>
  <c r="J367" i="45"/>
  <c r="J362" i="45"/>
  <c r="J363" i="45"/>
  <c r="J364" i="45"/>
  <c r="J360" i="45"/>
  <c r="J361" i="45"/>
  <c r="J359" i="45"/>
  <c r="J373" i="45"/>
  <c r="J368" i="45"/>
  <c r="J369" i="45"/>
  <c r="J371" i="45"/>
  <c r="J380" i="45"/>
  <c r="J372" i="45"/>
  <c r="J370" i="45"/>
  <c r="J384" i="45"/>
  <c r="J389" i="45"/>
  <c r="J383" i="45"/>
  <c r="J375" i="45"/>
  <c r="J374" i="45"/>
  <c r="J381" i="45"/>
  <c r="J376" i="45"/>
  <c r="J378" i="45"/>
  <c r="J379" i="45"/>
  <c r="J382" i="45"/>
  <c r="J385" i="45"/>
  <c r="J386" i="45"/>
  <c r="J387" i="45"/>
  <c r="J392" i="45"/>
  <c r="J388" i="45"/>
  <c r="J408" i="45"/>
  <c r="J391" i="45"/>
  <c r="J393" i="45"/>
  <c r="J394" i="45"/>
  <c r="J395" i="45"/>
  <c r="J398" i="45"/>
  <c r="J396" i="45"/>
  <c r="J390" i="45"/>
  <c r="J403" i="45"/>
  <c r="J401" i="45"/>
  <c r="J402" i="45"/>
  <c r="J409" i="45"/>
  <c r="J400" i="45"/>
  <c r="J397" i="45"/>
  <c r="J399" i="45"/>
  <c r="J419" i="45"/>
  <c r="J415" i="45"/>
  <c r="J404" i="45"/>
  <c r="J413" i="45"/>
  <c r="J405" i="45"/>
  <c r="J416" i="45"/>
  <c r="J417" i="45"/>
  <c r="J426" i="45"/>
  <c r="J466" i="45"/>
  <c r="J495" i="45"/>
  <c r="J524" i="45"/>
  <c r="J406" i="45"/>
  <c r="J407" i="45"/>
  <c r="J439" i="45"/>
  <c r="J474" i="45"/>
  <c r="J504" i="45"/>
  <c r="J537" i="45"/>
  <c r="J570" i="45"/>
  <c r="J612" i="45"/>
  <c r="J652" i="45"/>
  <c r="J414" i="45"/>
  <c r="J418" i="45"/>
  <c r="J423" i="45"/>
  <c r="J422" i="45"/>
  <c r="J424" i="45"/>
  <c r="J431" i="45"/>
  <c r="J432" i="45"/>
  <c r="J438" i="45"/>
  <c r="J460" i="45"/>
  <c r="D652" i="45" a="1"/>
  <c r="D652" i="45" s="1"/>
  <c r="D612" i="45" a="1"/>
  <c r="D612" i="45" s="1"/>
  <c r="D570" i="45" a="1"/>
  <c r="D570" i="45"/>
  <c r="D537" i="45" a="1"/>
  <c r="D537" i="45"/>
  <c r="D504" i="45" a="1"/>
  <c r="D504" i="45" s="1"/>
  <c r="D474" i="45" a="1"/>
  <c r="D474" i="45" s="1"/>
  <c r="D439" i="45" a="1"/>
  <c r="D439" i="45" s="1"/>
  <c r="D407" i="45" a="1"/>
  <c r="D407" i="45" s="1"/>
  <c r="D406" i="45" a="1"/>
  <c r="D406" i="45" s="1"/>
  <c r="D524" i="45" a="1"/>
  <c r="D524" i="45" s="1"/>
  <c r="D495" i="45" a="1"/>
  <c r="D495" i="45" s="1"/>
  <c r="D466" i="45" a="1"/>
  <c r="D466" i="45" s="1"/>
  <c r="D405" i="45" a="1"/>
  <c r="D405" i="45"/>
  <c r="D404" i="45" a="1"/>
  <c r="D404" i="45" s="1"/>
  <c r="D415" i="45" a="1"/>
  <c r="D415" i="45" s="1"/>
  <c r="D419" i="45" a="1"/>
  <c r="D419" i="45" s="1"/>
  <c r="D399" i="45" a="1"/>
  <c r="D399" i="45"/>
  <c r="D397" i="45" a="1"/>
  <c r="D397" i="45"/>
  <c r="D400" i="45" a="1"/>
  <c r="D400" i="45"/>
  <c r="D409" i="45" a="1"/>
  <c r="D409" i="45" s="1"/>
  <c r="D402" i="45" a="1"/>
  <c r="D402" i="45" s="1"/>
  <c r="D401" i="45" a="1"/>
  <c r="D401" i="45" s="1"/>
  <c r="D403" i="45" a="1"/>
  <c r="D403" i="45" s="1"/>
  <c r="D390" i="45" a="1"/>
  <c r="D390" i="45"/>
  <c r="D398" i="45" a="1"/>
  <c r="D398" i="45"/>
  <c r="D394" i="45" a="1"/>
  <c r="D394" i="45"/>
  <c r="D408" i="45" a="1"/>
  <c r="D408" i="45"/>
  <c r="D388" i="45" a="1"/>
  <c r="D388" i="45" s="1"/>
  <c r="D392" i="45" a="1"/>
  <c r="D392" i="45"/>
  <c r="D387" i="45" a="1"/>
  <c r="D387" i="45" s="1"/>
  <c r="D386" i="45" a="1"/>
  <c r="D386" i="45"/>
  <c r="D385" i="45" a="1"/>
  <c r="D385" i="45"/>
  <c r="D382" i="45" a="1"/>
  <c r="D382" i="45" s="1"/>
  <c r="D379" i="45" a="1"/>
  <c r="D379" i="45" s="1"/>
  <c r="D378" i="45" a="1"/>
  <c r="D378" i="45" s="1"/>
  <c r="D381" i="45" a="1"/>
  <c r="D381" i="45"/>
  <c r="D374" i="45" a="1"/>
  <c r="D374" i="45"/>
  <c r="D375" i="45" a="1"/>
  <c r="D375" i="45" s="1"/>
  <c r="D389" i="45" a="1"/>
  <c r="D389" i="45" s="1"/>
  <c r="D384" i="45" a="1"/>
  <c r="D384" i="45" s="1"/>
  <c r="D370" i="45" a="1"/>
  <c r="D370" i="45" s="1"/>
  <c r="D372" i="45" a="1"/>
  <c r="D372" i="45"/>
  <c r="D380" i="45" a="1"/>
  <c r="D380" i="45"/>
  <c r="D371" i="45" a="1"/>
  <c r="D371" i="45" s="1"/>
  <c r="D369" i="45" a="1"/>
  <c r="D369" i="45"/>
  <c r="D368" i="45" a="1"/>
  <c r="D368" i="45" s="1"/>
  <c r="D373" i="45" a="1"/>
  <c r="D373" i="45" s="1"/>
  <c r="D366" i="45" a="1"/>
  <c r="D366" i="45" s="1"/>
  <c r="D356" i="45" a="1"/>
  <c r="D356" i="45" s="1"/>
  <c r="D361" i="45" a="1"/>
  <c r="D361" i="45" s="1"/>
  <c r="D360" i="45" a="1"/>
  <c r="D360" i="45" s="1"/>
  <c r="D364" i="45" a="1"/>
  <c r="D364" i="45"/>
  <c r="D363" i="45" a="1"/>
  <c r="D363" i="45"/>
  <c r="D362" i="45" a="1"/>
  <c r="D362" i="45" s="1"/>
  <c r="D357" i="45" a="1"/>
  <c r="D357" i="45" s="1"/>
  <c r="D365" i="45" a="1"/>
  <c r="D365" i="45" s="1"/>
  <c r="D377" i="45" a="1"/>
  <c r="D377" i="45"/>
  <c r="D343" i="45" a="1"/>
  <c r="D343" i="45"/>
  <c r="D344" i="45" a="1"/>
  <c r="D344" i="45"/>
  <c r="D339" i="45" a="1"/>
  <c r="D339" i="45" s="1"/>
  <c r="D338" i="45" a="1"/>
  <c r="D338" i="45"/>
  <c r="D346" i="45" a="1"/>
  <c r="D346" i="45" s="1"/>
  <c r="D349" i="45" a="1"/>
  <c r="D349" i="45" s="1"/>
  <c r="D354" i="45" a="1"/>
  <c r="D354" i="45"/>
  <c r="D337" i="45" a="1"/>
  <c r="D337" i="45" s="1"/>
  <c r="D340" i="45" a="1"/>
  <c r="D340" i="45"/>
  <c r="D350" i="45" a="1"/>
  <c r="D350" i="45" s="1"/>
  <c r="D341" i="45" a="1"/>
  <c r="D341" i="45" s="1"/>
  <c r="D336" i="45" a="1"/>
  <c r="D336" i="45" s="1"/>
  <c r="D335" i="45" a="1"/>
  <c r="D335" i="45" s="1"/>
  <c r="D332" i="45" a="1"/>
  <c r="D332" i="45"/>
  <c r="D347" i="45" a="1"/>
  <c r="D347" i="45" s="1"/>
  <c r="D330" i="45" a="1"/>
  <c r="D330" i="45" s="1"/>
  <c r="D326" i="45" a="1"/>
  <c r="D326" i="45" s="1"/>
  <c r="D327" i="45" a="1"/>
  <c r="D327" i="45"/>
  <c r="D331" i="45" a="1"/>
  <c r="D331" i="45" s="1"/>
  <c r="D325" i="45" a="1"/>
  <c r="D325" i="45"/>
  <c r="D329" i="45" a="1"/>
  <c r="D329" i="45" s="1"/>
  <c r="D323" i="45" a="1"/>
  <c r="D323" i="45" s="1"/>
  <c r="D345" i="45" a="1"/>
  <c r="D345" i="45" s="1"/>
  <c r="D320" i="45" a="1"/>
  <c r="D320" i="45" s="1"/>
  <c r="D319" i="45" a="1"/>
  <c r="D319" i="45"/>
  <c r="D315" i="45" a="1"/>
  <c r="D315" i="45" s="1"/>
  <c r="D313" i="45" a="1"/>
  <c r="D313" i="45"/>
  <c r="D308" i="45" a="1"/>
  <c r="D308" i="45"/>
  <c r="D310" i="45" a="1"/>
  <c r="D310" i="45" s="1"/>
  <c r="D309" i="45" a="1"/>
  <c r="D309" i="45"/>
  <c r="D307" i="45" a="1"/>
  <c r="D307" i="45"/>
  <c r="D318" i="45" a="1"/>
  <c r="D318" i="45" s="1"/>
  <c r="D306" i="45" a="1"/>
  <c r="D306" i="45" s="1"/>
  <c r="D328" i="45" a="1"/>
  <c r="D328" i="45"/>
  <c r="D312" i="45" a="1"/>
  <c r="D312" i="45" s="1"/>
  <c r="D311" i="45" a="1"/>
  <c r="D311" i="45"/>
  <c r="D333" i="45" a="1"/>
  <c r="D333" i="45" s="1"/>
  <c r="D304" i="45" a="1"/>
  <c r="D304" i="45"/>
  <c r="D299" i="45" a="1"/>
  <c r="D299" i="45" s="1"/>
  <c r="D298" i="45" a="1"/>
  <c r="D298" i="45" s="1"/>
  <c r="D297" i="45" a="1"/>
  <c r="D297" i="45" s="1"/>
  <c r="D302" i="45" a="1"/>
  <c r="D302" i="45" s="1"/>
  <c r="D317" i="45" a="1"/>
  <c r="D317" i="45" s="1"/>
  <c r="D296" i="45" a="1"/>
  <c r="D296" i="45"/>
  <c r="D291" i="45" a="1"/>
  <c r="D291" i="45" s="1"/>
  <c r="D286" i="45" a="1"/>
  <c r="D286" i="45" s="1"/>
  <c r="D288" i="45" a="1"/>
  <c r="D288" i="45" s="1"/>
  <c r="D460" i="45" a="1"/>
  <c r="D460" i="45" s="1"/>
  <c r="D438" i="45" a="1"/>
  <c r="D438" i="45" s="1"/>
  <c r="D432" i="45" a="1"/>
  <c r="D432" i="45" s="1"/>
  <c r="D431" i="45" a="1"/>
  <c r="D431" i="45"/>
  <c r="D424" i="45" a="1"/>
  <c r="D424" i="45"/>
  <c r="D422" i="45" a="1"/>
  <c r="D422" i="45" s="1"/>
  <c r="D423" i="45" a="1"/>
  <c r="D423" i="45"/>
  <c r="D418" i="45" a="1"/>
  <c r="D418" i="45" s="1"/>
  <c r="D414" i="45" a="1"/>
  <c r="D414" i="45"/>
  <c r="D426" i="45" a="1"/>
  <c r="D426" i="45"/>
  <c r="D417" i="45" a="1"/>
  <c r="D417" i="45"/>
  <c r="D416" i="45" a="1"/>
  <c r="D416" i="45" s="1"/>
  <c r="D395" i="45" a="1"/>
  <c r="D395" i="45" s="1"/>
  <c r="D393" i="45" a="1"/>
  <c r="D393" i="45" s="1"/>
  <c r="D391" i="45" a="1"/>
  <c r="D391" i="45" s="1"/>
  <c r="D376" i="45" a="1"/>
  <c r="D376" i="45" s="1"/>
  <c r="D359" i="45" a="1"/>
  <c r="D359" i="45"/>
  <c r="D367" i="45" a="1"/>
  <c r="D367" i="45" s="1"/>
  <c r="D352" i="45" a="1"/>
  <c r="D352" i="45" s="1"/>
  <c r="D351" i="45" a="1"/>
  <c r="D351" i="45" s="1"/>
  <c r="D353" i="45" a="1"/>
  <c r="D353" i="45"/>
  <c r="D358" i="45" a="1"/>
  <c r="D358" i="45" s="1"/>
  <c r="D342" i="45" a="1"/>
  <c r="D342" i="45" s="1"/>
  <c r="D355" i="45" a="1"/>
  <c r="D355" i="45" s="1"/>
  <c r="D334" i="45" a="1"/>
  <c r="D334" i="45"/>
  <c r="D324" i="45" a="1"/>
  <c r="D324" i="45" s="1"/>
  <c r="D321" i="45" a="1"/>
  <c r="D321" i="45" s="1"/>
  <c r="D316" i="45" a="1"/>
  <c r="D316" i="45" s="1"/>
  <c r="D303" i="45" a="1"/>
  <c r="D303" i="45" s="1"/>
  <c r="D301" i="45" a="1"/>
  <c r="D301" i="45" s="1"/>
  <c r="D300" i="45" a="1"/>
  <c r="D300" i="45" s="1"/>
  <c r="D294" i="45" a="1"/>
  <c r="D294" i="45"/>
  <c r="D293" i="45" a="1"/>
  <c r="D293" i="45"/>
  <c r="D289" i="45" a="1"/>
  <c r="D289" i="45" s="1"/>
  <c r="D285" i="45" a="1"/>
  <c r="D285" i="45" s="1"/>
  <c r="D284" i="45" a="1"/>
  <c r="D284" i="45" s="1"/>
  <c r="D273" i="45" a="1"/>
  <c r="D273" i="45" s="1"/>
  <c r="D275" i="45" a="1"/>
  <c r="D275" i="45" s="1"/>
  <c r="D266" i="45" a="1"/>
  <c r="D266" i="45"/>
  <c r="D87" i="45" a="1"/>
  <c r="D87" i="45" s="1"/>
  <c r="D24" i="45" a="1"/>
  <c r="D24" i="45" s="1"/>
  <c r="D283" i="45" a="1"/>
  <c r="D283" i="45" s="1"/>
  <c r="D281" i="45" a="1"/>
  <c r="D281" i="45" s="1"/>
  <c r="D279" i="45" a="1"/>
  <c r="D279" i="45" s="1"/>
  <c r="D287" i="45" a="1"/>
  <c r="D287" i="45" s="1"/>
  <c r="D290" i="45" a="1"/>
  <c r="D290" i="45" s="1"/>
  <c r="D295" i="45" a="1"/>
  <c r="D295" i="45" s="1"/>
  <c r="D278" i="45" a="1"/>
  <c r="D278" i="45"/>
  <c r="D277" i="45" a="1"/>
  <c r="D277" i="45"/>
  <c r="D272" i="45" a="1"/>
  <c r="D272" i="45" s="1"/>
  <c r="D282" i="45" a="1"/>
  <c r="D282" i="45"/>
  <c r="D280" i="45" a="1"/>
  <c r="D280" i="45" s="1"/>
  <c r="D271" i="45" a="1"/>
  <c r="D271" i="45" s="1"/>
  <c r="D292" i="45" a="1"/>
  <c r="D292" i="45" s="1"/>
  <c r="D268" i="45" a="1"/>
  <c r="D268" i="45" s="1"/>
  <c r="D270" i="45" a="1"/>
  <c r="D270" i="45" s="1"/>
  <c r="D104" i="45" a="1"/>
  <c r="D104" i="45"/>
  <c r="D105" i="45" a="1"/>
  <c r="D105" i="45"/>
  <c r="D102" i="45" a="1"/>
  <c r="D102" i="45" s="1"/>
  <c r="D101" i="45" a="1"/>
  <c r="D101" i="45"/>
  <c r="D100" i="45" a="1"/>
  <c r="D100" i="45" s="1"/>
  <c r="D99" i="45" a="1"/>
  <c r="D99" i="45"/>
  <c r="D98" i="45" a="1"/>
  <c r="D98" i="45"/>
  <c r="D97" i="45" a="1"/>
  <c r="D97" i="45" s="1"/>
  <c r="D96" i="45" a="1"/>
  <c r="D96" i="45" s="1"/>
  <c r="D95" i="45" a="1"/>
  <c r="D95" i="45" s="1"/>
  <c r="D94" i="45" a="1"/>
  <c r="D94" i="45" s="1"/>
  <c r="D93" i="45" a="1"/>
  <c r="D93" i="45"/>
  <c r="D90" i="45" a="1"/>
  <c r="D90" i="45" s="1"/>
  <c r="D89" i="45" a="1"/>
  <c r="D89" i="45"/>
  <c r="D91" i="45" a="1"/>
  <c r="D91" i="45"/>
  <c r="D88" i="45" a="1"/>
  <c r="D88" i="45" s="1"/>
  <c r="D86" i="45" a="1"/>
  <c r="D86" i="45"/>
  <c r="D85" i="45" a="1"/>
  <c r="D85" i="45" s="1"/>
  <c r="D84" i="45" a="1"/>
  <c r="D84" i="45" s="1"/>
  <c r="D83" i="45" a="1"/>
  <c r="D83" i="45" s="1"/>
  <c r="D81" i="45" a="1"/>
  <c r="D81" i="45" s="1"/>
  <c r="D82" i="45" a="1"/>
  <c r="D82" i="45" s="1"/>
  <c r="D80" i="45" a="1"/>
  <c r="D80" i="45" s="1"/>
  <c r="D79" i="45" a="1"/>
  <c r="D79" i="45" s="1"/>
  <c r="D77" i="45" a="1"/>
  <c r="D77" i="45"/>
  <c r="D75" i="45" a="1"/>
  <c r="D75" i="45"/>
  <c r="D76" i="45" a="1"/>
  <c r="D76" i="45"/>
  <c r="D74" i="45" a="1"/>
  <c r="D74" i="45"/>
  <c r="D70" i="45" a="1"/>
  <c r="D70" i="45"/>
  <c r="D72" i="45" a="1"/>
  <c r="D72" i="45" s="1"/>
  <c r="D71" i="45" a="1"/>
  <c r="D71" i="45"/>
  <c r="D69" i="45" a="1"/>
  <c r="D69" i="45" s="1"/>
  <c r="D68" i="45" a="1"/>
  <c r="D68" i="45" s="1"/>
  <c r="D73" i="45" a="1"/>
  <c r="D73" i="45"/>
  <c r="D66" i="45" a="1"/>
  <c r="D66" i="45" s="1"/>
  <c r="D67" i="45" a="1"/>
  <c r="D67" i="45"/>
  <c r="D65" i="45" a="1"/>
  <c r="D65" i="45"/>
  <c r="D64" i="45" a="1"/>
  <c r="D64" i="45" s="1"/>
  <c r="D62" i="45" a="1"/>
  <c r="D62" i="45" s="1"/>
  <c r="D63" i="45" a="1"/>
  <c r="D63" i="45" s="1"/>
  <c r="D57" i="45" a="1"/>
  <c r="D57" i="45" s="1"/>
  <c r="D59" i="45" a="1"/>
  <c r="D59" i="45" s="1"/>
  <c r="D58" i="45" a="1"/>
  <c r="D58" i="45"/>
  <c r="D56" i="45" a="1"/>
  <c r="D56" i="45" s="1"/>
  <c r="D54" i="45" a="1"/>
  <c r="D54" i="45" s="1"/>
  <c r="D53" i="45" a="1"/>
  <c r="D53" i="45"/>
  <c r="D52" i="45" a="1"/>
  <c r="D52" i="45" s="1"/>
  <c r="D51" i="45" a="1"/>
  <c r="D51" i="45"/>
  <c r="D49" i="45" a="1"/>
  <c r="D49" i="45"/>
  <c r="D50" i="45" a="1"/>
  <c r="D50" i="45" s="1"/>
  <c r="D48" i="45" a="1"/>
  <c r="D48" i="45"/>
  <c r="D47" i="45" a="1"/>
  <c r="D47" i="45"/>
  <c r="D46" i="45" a="1"/>
  <c r="D46" i="45" s="1"/>
  <c r="D45" i="45" a="1"/>
  <c r="D45" i="45" s="1"/>
  <c r="D43" i="45" a="1"/>
  <c r="D43" i="45"/>
  <c r="D41" i="45" a="1"/>
  <c r="D41" i="45"/>
  <c r="D40" i="45" a="1"/>
  <c r="D40" i="45" s="1"/>
  <c r="D44" i="45" a="1"/>
  <c r="D44" i="45"/>
  <c r="D39" i="45" a="1"/>
  <c r="D39" i="45"/>
  <c r="D38" i="45" a="1"/>
  <c r="D38" i="45" s="1"/>
  <c r="D37" i="45" a="1"/>
  <c r="D37" i="45"/>
  <c r="D36" i="45" a="1"/>
  <c r="D36" i="45" s="1"/>
  <c r="D35" i="45" a="1"/>
  <c r="D35" i="45" s="1"/>
  <c r="D34" i="45" a="1"/>
  <c r="D34" i="45"/>
  <c r="D32" i="45" a="1"/>
  <c r="D32" i="45" s="1"/>
  <c r="D31" i="45" a="1"/>
  <c r="D31" i="45"/>
  <c r="D30" i="45" a="1"/>
  <c r="D30" i="45" s="1"/>
  <c r="D28" i="45" a="1"/>
  <c r="D28" i="45" s="1"/>
  <c r="D33" i="45" a="1"/>
  <c r="D33" i="45"/>
  <c r="D27" i="45" a="1"/>
  <c r="D27" i="45" s="1"/>
  <c r="D26" i="45" a="1"/>
  <c r="D26" i="45" s="1"/>
  <c r="D25" i="45" a="1"/>
  <c r="D25" i="45"/>
  <c r="D23" i="45" a="1"/>
  <c r="D23" i="45"/>
  <c r="D21" i="45" a="1"/>
  <c r="D21" i="45" s="1"/>
  <c r="D22" i="45" a="1"/>
  <c r="D22" i="45" s="1"/>
  <c r="D20" i="45" a="1"/>
  <c r="D20" i="45" s="1"/>
  <c r="D18" i="45" a="1"/>
  <c r="D18" i="45" s="1"/>
  <c r="D17" i="45" a="1"/>
  <c r="D17" i="45"/>
  <c r="D19" i="45" a="1"/>
  <c r="D19" i="45" s="1"/>
  <c r="D14" i="45" a="1"/>
  <c r="D14" i="45" s="1"/>
  <c r="D15" i="45" a="1"/>
  <c r="D15" i="45" s="1"/>
  <c r="D13" i="45" a="1"/>
  <c r="D13" i="45"/>
  <c r="D12" i="45" a="1"/>
  <c r="D12" i="45"/>
  <c r="D11" i="45" a="1"/>
  <c r="D11" i="45" s="1"/>
  <c r="D10" i="45" a="1"/>
  <c r="D10" i="45" s="1"/>
  <c r="D8" i="45" a="1"/>
  <c r="D8" i="45"/>
  <c r="D9" i="45" a="1"/>
  <c r="D9" i="45" s="1"/>
  <c r="D7" i="45" a="1"/>
  <c r="D7" i="45" s="1"/>
  <c r="D6" i="45" a="1"/>
  <c r="D6" i="45" s="1"/>
  <c r="D5" i="45" a="1"/>
  <c r="D5" i="45" s="1"/>
  <c r="D267" i="45" a="1"/>
  <c r="D267" i="45"/>
  <c r="D265" i="45" a="1"/>
  <c r="D265" i="45" s="1"/>
  <c r="D269" i="45" a="1"/>
  <c r="D269" i="45"/>
  <c r="D276" i="45" a="1"/>
  <c r="D276" i="45" s="1"/>
  <c r="D274" i="45" a="1"/>
  <c r="D274" i="45" s="1"/>
  <c r="D172" i="45" a="1"/>
  <c r="D172" i="45" s="1"/>
  <c r="D159" i="45" a="1"/>
  <c r="D159" i="45" s="1"/>
  <c r="D141" i="45" a="1"/>
  <c r="D141" i="45" s="1"/>
  <c r="D169" i="45" a="1"/>
  <c r="D169" i="45" s="1"/>
  <c r="D168" i="45" a="1"/>
  <c r="D168" i="45" s="1"/>
  <c r="D123" i="45" a="1"/>
  <c r="D123" i="45" s="1"/>
  <c r="D122" i="45" a="1"/>
  <c r="D122" i="45" s="1"/>
  <c r="D118" i="45" a="1"/>
  <c r="D118" i="45" s="1"/>
  <c r="D114" i="45" a="1"/>
  <c r="D114" i="45"/>
  <c r="D206" i="45" a="1"/>
  <c r="D206" i="45" s="1"/>
  <c r="D198" i="45" a="1"/>
  <c r="D198" i="45"/>
  <c r="D179" i="45" a="1"/>
  <c r="D179" i="45"/>
  <c r="D175" i="45" a="1"/>
  <c r="D175" i="45"/>
  <c r="D156" i="45" a="1"/>
  <c r="D156" i="45" s="1"/>
  <c r="D147" i="45" a="1"/>
  <c r="D147" i="45" s="1"/>
  <c r="D142" i="45" a="1"/>
  <c r="D142" i="45" s="1"/>
  <c r="D191" i="45" a="1"/>
  <c r="D191" i="45" s="1"/>
  <c r="D155" i="45" a="1"/>
  <c r="D155" i="45" s="1"/>
  <c r="D126" i="45" a="1"/>
  <c r="D126" i="45" s="1"/>
  <c r="D204" i="45" a="1"/>
  <c r="D204" i="45"/>
  <c r="D163" i="45" a="1"/>
  <c r="D163" i="45" s="1"/>
  <c r="D162" i="45" a="1"/>
  <c r="D162" i="45" s="1"/>
  <c r="D108" i="45" a="1"/>
  <c r="D108" i="45" s="1"/>
  <c r="D209" i="45" a="1"/>
  <c r="D209" i="45"/>
  <c r="D208" i="45" a="1"/>
  <c r="D208" i="45" s="1"/>
  <c r="D211" i="45" a="1"/>
  <c r="D211" i="45" s="1"/>
  <c r="D207" i="45" a="1"/>
  <c r="D207" i="45"/>
  <c r="D203" i="45" a="1"/>
  <c r="D203" i="45" s="1"/>
  <c r="D193" i="45" a="1"/>
  <c r="D193" i="45" s="1"/>
  <c r="D182" i="45" a="1"/>
  <c r="D182" i="45" s="1"/>
  <c r="D181" i="45" a="1"/>
  <c r="D181" i="45"/>
  <c r="D178" i="45" a="1"/>
  <c r="D178" i="45"/>
  <c r="D171" i="45" a="1"/>
  <c r="D171" i="45"/>
  <c r="D190" i="45" a="1"/>
  <c r="D190" i="45"/>
  <c r="D160" i="45" a="1"/>
  <c r="D160" i="45" s="1"/>
  <c r="D133" i="45" a="1"/>
  <c r="D133" i="45" s="1"/>
  <c r="D109" i="45" a="1"/>
  <c r="D109" i="45" s="1"/>
  <c r="D42" i="45" a="1"/>
  <c r="D42" i="45"/>
  <c r="D195" i="45" a="1"/>
  <c r="D195" i="45"/>
  <c r="D166" i="45" a="1"/>
  <c r="D166" i="45"/>
  <c r="D137" i="45" a="1"/>
  <c r="D137" i="45" s="1"/>
  <c r="D110" i="45" a="1"/>
  <c r="D110" i="45" s="1"/>
  <c r="D61" i="45" a="1"/>
  <c r="D61" i="45"/>
  <c r="D138" i="45" a="1"/>
  <c r="D138" i="45"/>
  <c r="D192" i="45" a="1"/>
  <c r="D192" i="45" s="1"/>
  <c r="D164" i="45" a="1"/>
  <c r="D164" i="45"/>
  <c r="D136" i="45" a="1"/>
  <c r="D136" i="45" s="1"/>
  <c r="D111" i="45" a="1"/>
  <c r="D111" i="45" s="1"/>
  <c r="D205" i="45" a="1"/>
  <c r="D205" i="45" s="1"/>
  <c r="D202" i="45" a="1"/>
  <c r="D202" i="45"/>
  <c r="D194" i="45" a="1"/>
  <c r="D194" i="45"/>
  <c r="D185" i="45" a="1"/>
  <c r="D185" i="45" s="1"/>
  <c r="D183" i="45" a="1"/>
  <c r="D183" i="45" s="1"/>
  <c r="D174" i="45" a="1"/>
  <c r="D174" i="45"/>
  <c r="D153" i="45" a="1"/>
  <c r="D153" i="45" s="1"/>
  <c r="D131" i="45" a="1"/>
  <c r="D131" i="45"/>
  <c r="D129" i="45" a="1"/>
  <c r="D129" i="45" s="1"/>
  <c r="D112" i="45" a="1"/>
  <c r="D112" i="45" s="1"/>
  <c r="D103" i="45" a="1"/>
  <c r="D103" i="45" s="1"/>
  <c r="D199" i="45" a="1"/>
  <c r="D199" i="45"/>
  <c r="D170" i="45" a="1"/>
  <c r="D170" i="45"/>
  <c r="D139" i="45" a="1"/>
  <c r="D139" i="45" s="1"/>
  <c r="D116" i="45" a="1"/>
  <c r="D116" i="45" s="1"/>
  <c r="D210" i="45" a="1"/>
  <c r="D210" i="45"/>
  <c r="D189" i="45" a="1"/>
  <c r="D189" i="45" s="1"/>
  <c r="D184" i="45" a="1"/>
  <c r="D184" i="45" s="1"/>
  <c r="D161" i="45" a="1"/>
  <c r="D161" i="45"/>
  <c r="D151" i="45" a="1"/>
  <c r="D151" i="45" s="1"/>
  <c r="D143" i="45" a="1"/>
  <c r="D143" i="45" s="1"/>
  <c r="D134" i="45" a="1"/>
  <c r="D134" i="45" s="1"/>
  <c r="D128" i="45" a="1"/>
  <c r="D128" i="45"/>
  <c r="D78" i="45" a="1"/>
  <c r="D78" i="45"/>
  <c r="D201" i="45" a="1"/>
  <c r="D201" i="45" s="1"/>
  <c r="D176" i="45" a="1"/>
  <c r="D176" i="45"/>
  <c r="D145" i="45" a="1"/>
  <c r="D145" i="45" s="1"/>
  <c r="D124" i="45" a="1"/>
  <c r="D124" i="45" s="1"/>
  <c r="D188" i="45" a="1"/>
  <c r="D188" i="45" s="1"/>
  <c r="D186" i="45" a="1"/>
  <c r="D186" i="45"/>
  <c r="D177" i="45" a="1"/>
  <c r="D177" i="45" s="1"/>
  <c r="D157" i="45" a="1"/>
  <c r="D157" i="45"/>
  <c r="D135" i="45" a="1"/>
  <c r="D135" i="45"/>
  <c r="D130" i="45" a="1"/>
  <c r="D130" i="45"/>
  <c r="D125" i="45" a="1"/>
  <c r="D125" i="45"/>
  <c r="D121" i="45" a="1"/>
  <c r="D121" i="45" s="1"/>
  <c r="D113" i="45" a="1"/>
  <c r="D113" i="45" s="1"/>
  <c r="D92" i="45" a="1"/>
  <c r="D92" i="45" s="1"/>
  <c r="D29" i="45" a="1"/>
  <c r="D29" i="45" s="1"/>
  <c r="D187" i="45" a="1"/>
  <c r="D187" i="45" s="1"/>
  <c r="D158" i="45" a="1"/>
  <c r="D158" i="45" s="1"/>
  <c r="D132" i="45" a="1"/>
  <c r="D132" i="45" s="1"/>
  <c r="D117" i="45" a="1"/>
  <c r="D117" i="45" s="1"/>
  <c r="D107" i="45" a="1"/>
  <c r="D107" i="45"/>
  <c r="D55" i="45" a="1"/>
  <c r="D55" i="45" s="1"/>
  <c r="D60" i="45" a="1"/>
  <c r="D60" i="45" s="1"/>
  <c r="D106" i="45" a="1"/>
  <c r="D106" i="45" s="1"/>
  <c r="D115" i="45" a="1"/>
  <c r="D115" i="45"/>
  <c r="D120" i="45" a="1"/>
  <c r="D120" i="45" s="1"/>
  <c r="D119" i="45" a="1"/>
  <c r="D119" i="45" s="1"/>
  <c r="D127" i="45" a="1"/>
  <c r="D127" i="45" s="1"/>
  <c r="D140" i="45" a="1"/>
  <c r="D140" i="45"/>
  <c r="D144" i="45" a="1"/>
  <c r="D144" i="45"/>
  <c r="D146" i="45" a="1"/>
  <c r="D146" i="45"/>
  <c r="D148" i="45" a="1"/>
  <c r="D148" i="45" s="1"/>
  <c r="D149" i="45" a="1"/>
  <c r="D149" i="45" s="1"/>
  <c r="D150" i="45" a="1"/>
  <c r="D150" i="45" s="1"/>
  <c r="D152" i="45" a="1"/>
  <c r="D152" i="45" s="1"/>
  <c r="D154" i="45" a="1"/>
  <c r="D154" i="45"/>
  <c r="D165" i="45" a="1"/>
  <c r="D165" i="45" s="1"/>
  <c r="D167" i="45" a="1"/>
  <c r="D167" i="45"/>
  <c r="D173" i="45" a="1"/>
  <c r="D173" i="45" s="1"/>
  <c r="D180" i="45" a="1"/>
  <c r="D180" i="45" s="1"/>
  <c r="D196" i="45" a="1"/>
  <c r="D196" i="45" s="1"/>
  <c r="D197" i="45" a="1"/>
  <c r="D197" i="45"/>
  <c r="D200" i="45" a="1"/>
  <c r="D200" i="45" s="1"/>
  <c r="D230" i="45" a="1"/>
  <c r="D230" i="45" s="1"/>
  <c r="D262" i="45" a="1"/>
  <c r="D262" i="45" s="1"/>
  <c r="D260" i="45" a="1"/>
  <c r="D260" i="45" s="1"/>
  <c r="D261" i="45" a="1"/>
  <c r="D261" i="45" s="1"/>
  <c r="D255" i="45" a="1"/>
  <c r="D255" i="45" s="1"/>
  <c r="D256" i="45" a="1"/>
  <c r="D256" i="45" s="1"/>
  <c r="D258" i="45" a="1"/>
  <c r="D258" i="45" s="1"/>
  <c r="D252" i="45" a="1"/>
  <c r="D252" i="45" s="1"/>
  <c r="D254" i="45" a="1"/>
  <c r="D254" i="45" s="1"/>
  <c r="D253" i="45" a="1"/>
  <c r="D253" i="45"/>
  <c r="D250" i="45" a="1"/>
  <c r="D250" i="45" s="1"/>
  <c r="D249" i="45" a="1"/>
  <c r="D249" i="45" s="1"/>
  <c r="D247" i="45" a="1"/>
  <c r="D247" i="45"/>
  <c r="D241" i="45" a="1"/>
  <c r="D241" i="45" s="1"/>
  <c r="D245" i="45" a="1"/>
  <c r="D245" i="45"/>
  <c r="D244" i="45" a="1"/>
  <c r="D244" i="45" s="1"/>
  <c r="D243" i="45" a="1"/>
  <c r="D243" i="45"/>
  <c r="D242" i="45" a="1"/>
  <c r="D242" i="45"/>
  <c r="D240" i="45" a="1"/>
  <c r="D240" i="45"/>
  <c r="D238" i="45" a="1"/>
  <c r="D238" i="45" s="1"/>
  <c r="D237" i="45" a="1"/>
  <c r="D237" i="45" s="1"/>
  <c r="D236" i="45" a="1"/>
  <c r="D236" i="45" s="1"/>
  <c r="D233" i="45" a="1"/>
  <c r="D233" i="45" s="1"/>
  <c r="D232" i="45" a="1"/>
  <c r="D232" i="45"/>
  <c r="D227" i="45" a="1"/>
  <c r="D227" i="45"/>
  <c r="D228" i="45" a="1"/>
  <c r="D228" i="45" s="1"/>
  <c r="D225" i="45" a="1"/>
  <c r="D225" i="45" s="1"/>
  <c r="D222" i="45" a="1"/>
  <c r="D222" i="45" s="1"/>
  <c r="D221" i="45" a="1"/>
  <c r="D221" i="45"/>
  <c r="D217" i="45" a="1"/>
  <c r="D217" i="45"/>
  <c r="D218" i="45" a="1"/>
  <c r="D218" i="45" s="1"/>
  <c r="D216" i="45" a="1"/>
  <c r="D216" i="45" s="1"/>
  <c r="D215" i="45" a="1"/>
  <c r="D215" i="45" s="1"/>
  <c r="D214" i="45" a="1"/>
  <c r="D214" i="45" s="1"/>
  <c r="D16" i="45" a="1"/>
  <c r="D16" i="45" s="1"/>
  <c r="D229" i="45" a="1"/>
  <c r="D229" i="45"/>
  <c r="D219" i="45" a="1"/>
  <c r="D219" i="45"/>
  <c r="D263" i="45" a="1"/>
  <c r="D263" i="45" s="1"/>
  <c r="D264" i="45" a="1"/>
  <c r="D264" i="45" s="1"/>
  <c r="D257" i="45" a="1"/>
  <c r="D257" i="45" s="1"/>
  <c r="D259" i="45" a="1"/>
  <c r="D259" i="45" s="1"/>
  <c r="D251" i="45" a="1"/>
  <c r="D251" i="45"/>
  <c r="D248" i="45" a="1"/>
  <c r="D248" i="45" s="1"/>
  <c r="D246" i="45" a="1"/>
  <c r="D246" i="45" s="1"/>
  <c r="D239" i="45" a="1"/>
  <c r="D239" i="45" s="1"/>
  <c r="D235" i="45" a="1"/>
  <c r="D235" i="45" s="1"/>
  <c r="D234" i="45" a="1"/>
  <c r="D234" i="45"/>
  <c r="D231" i="45" a="1"/>
  <c r="D231" i="45" s="1"/>
  <c r="D220" i="45" a="1"/>
  <c r="D220" i="45" s="1"/>
  <c r="D212" i="45" a="1"/>
  <c r="D212" i="45"/>
  <c r="D213" i="45" a="1"/>
  <c r="D213" i="45" s="1"/>
  <c r="D226" i="45" a="1"/>
  <c r="D226" i="45"/>
  <c r="D224" i="45" a="1"/>
  <c r="D224" i="45" s="1"/>
  <c r="D223" i="45" a="1"/>
  <c r="D223" i="45" s="1"/>
  <c r="I7" i="43"/>
  <c r="G13" i="43"/>
  <c r="K13" i="43"/>
  <c r="G8" i="43"/>
  <c r="I14" i="43"/>
  <c r="F21" i="43"/>
  <c r="C13" i="43"/>
  <c r="K7" i="43"/>
  <c r="G14" i="43"/>
  <c r="H22" i="43"/>
  <c r="H21" i="43"/>
  <c r="L21" i="43"/>
  <c r="L8" i="43"/>
  <c r="F13" i="43"/>
  <c r="D13" i="43"/>
  <c r="I21" i="43"/>
  <c r="C21" i="43"/>
  <c r="D8" i="43"/>
  <c r="G7" i="43"/>
  <c r="F7" i="43"/>
  <c r="H8" i="43"/>
  <c r="L14" i="43"/>
  <c r="K14" i="43"/>
  <c r="D14" i="43"/>
  <c r="M21" i="43"/>
  <c r="M8" i="43"/>
  <c r="I8" i="43"/>
  <c r="I13" i="43"/>
  <c r="E8" i="43"/>
  <c r="G32" i="43" l="1"/>
  <c r="K51" i="43"/>
  <c r="H48" i="43"/>
  <c r="H23" i="43"/>
  <c r="M22" i="43"/>
  <c r="J21" i="43"/>
  <c r="G21" i="43"/>
  <c r="D21" i="43"/>
  <c r="E13" i="43"/>
  <c r="M13" i="43"/>
  <c r="F48" i="43"/>
  <c r="J8" i="43"/>
  <c r="J7" i="43"/>
  <c r="F14" i="43"/>
  <c r="M7" i="43"/>
  <c r="D7" i="43"/>
  <c r="H14" i="43"/>
  <c r="D48" i="43"/>
  <c r="N7" i="43"/>
  <c r="J14" i="43"/>
  <c r="N8" i="43"/>
  <c r="L7" i="43"/>
  <c r="N14" i="43"/>
  <c r="F8" i="43"/>
  <c r="C7" i="43"/>
  <c r="N21" i="43"/>
  <c r="N13" i="43"/>
  <c r="K21" i="43"/>
  <c r="L13" i="43"/>
  <c r="J13" i="43"/>
  <c r="H7" i="43"/>
  <c r="F40" i="43"/>
  <c r="E14" i="43"/>
  <c r="C42" i="43"/>
  <c r="N18" i="43"/>
  <c r="E39" i="43"/>
  <c r="F27" i="43"/>
  <c r="H18" i="43"/>
  <c r="F38" i="43"/>
  <c r="E49" i="43"/>
  <c r="J36" i="43"/>
  <c r="L31" i="43"/>
  <c r="C28" i="43"/>
  <c r="G34" i="43"/>
  <c r="G36" i="43"/>
  <c r="H29" i="43"/>
  <c r="N32" i="43"/>
  <c r="K20" i="43"/>
  <c r="L33" i="43"/>
  <c r="M40" i="43"/>
  <c r="K40" i="43"/>
  <c r="J40" i="43"/>
  <c r="G40" i="43"/>
  <c r="C40" i="43"/>
  <c r="H32" i="43"/>
  <c r="C39" i="43"/>
  <c r="D49" i="43"/>
  <c r="G30" i="43"/>
  <c r="I26" i="43"/>
  <c r="M18" i="43"/>
  <c r="J19" i="43"/>
  <c r="H24" i="43"/>
  <c r="K31" i="43"/>
  <c r="H20" i="43"/>
  <c r="K41" i="43"/>
  <c r="J41" i="43"/>
  <c r="E51" i="43"/>
  <c r="L26" i="43"/>
  <c r="G39" i="43"/>
  <c r="E40" i="43"/>
  <c r="D27" i="43"/>
  <c r="D39" i="43"/>
  <c r="H31" i="43"/>
  <c r="D41" i="43"/>
  <c r="F37" i="43"/>
  <c r="L30" i="43"/>
  <c r="G38" i="43"/>
  <c r="L40" i="43"/>
  <c r="J28" i="43"/>
  <c r="N25" i="43"/>
  <c r="G51" i="43"/>
  <c r="L51" i="43"/>
  <c r="G48" i="43"/>
  <c r="J48" i="43"/>
  <c r="K48" i="43"/>
  <c r="F11" i="43"/>
  <c r="F29" i="43"/>
  <c r="I25" i="43"/>
  <c r="I48" i="43"/>
  <c r="F35" i="43"/>
  <c r="I19" i="43"/>
  <c r="M51" i="43"/>
  <c r="I40" i="43"/>
  <c r="L41" i="43"/>
  <c r="N22" i="43"/>
  <c r="N40" i="43"/>
  <c r="K8" i="43"/>
  <c r="K35" i="43"/>
  <c r="C8" i="43"/>
  <c r="M14" i="43"/>
  <c r="E7" i="43"/>
  <c r="N51" i="43"/>
  <c r="H13" i="43"/>
  <c r="N39" i="43"/>
  <c r="E21" i="43"/>
  <c r="G35" i="43"/>
  <c r="L9" i="43"/>
  <c r="J42" i="43"/>
  <c r="J18" i="43"/>
  <c r="D34" i="43"/>
  <c r="L19" i="43"/>
  <c r="I39" i="43"/>
  <c r="C18" i="43"/>
  <c r="F51" i="43"/>
  <c r="E12" i="43"/>
  <c r="N33" i="43"/>
  <c r="J12" i="43"/>
  <c r="H15" i="43"/>
  <c r="G11" i="43"/>
  <c r="F31" i="43"/>
  <c r="F28" i="43"/>
  <c r="D29" i="43"/>
  <c r="N24" i="43"/>
  <c r="G24" i="43"/>
  <c r="E9" i="43"/>
  <c r="I29" i="43"/>
  <c r="L28" i="43"/>
  <c r="E27" i="43"/>
  <c r="I20" i="43"/>
  <c r="J24" i="43"/>
  <c r="I30" i="43"/>
  <c r="K37" i="43"/>
  <c r="E20" i="43"/>
  <c r="L37" i="43"/>
  <c r="M25" i="43"/>
  <c r="K24" i="43"/>
  <c r="L24" i="43"/>
  <c r="F24" i="43"/>
  <c r="C24" i="43"/>
  <c r="E24" i="43"/>
  <c r="M11" i="43"/>
  <c r="K42" i="43"/>
  <c r="G19" i="43"/>
  <c r="D19" i="43"/>
  <c r="E19" i="43"/>
  <c r="N19" i="43"/>
  <c r="F25" i="43"/>
  <c r="K25" i="43"/>
  <c r="G25" i="43"/>
  <c r="L25" i="43"/>
  <c r="M37" i="43"/>
  <c r="G33" i="43"/>
  <c r="D33" i="43"/>
  <c r="I33" i="43"/>
  <c r="M33" i="43"/>
  <c r="E33" i="43"/>
  <c r="J33" i="43"/>
  <c r="M28" i="43"/>
  <c r="K28" i="43"/>
  <c r="D28" i="43"/>
  <c r="G28" i="43"/>
  <c r="I28" i="43"/>
  <c r="E28" i="43"/>
  <c r="H28" i="43"/>
  <c r="N28" i="43"/>
  <c r="H9" i="43"/>
  <c r="F20" i="43"/>
  <c r="D16" i="43"/>
  <c r="L16" i="43"/>
  <c r="F26" i="43"/>
  <c r="J23" i="43"/>
  <c r="D23" i="43"/>
  <c r="M23" i="43"/>
  <c r="L23" i="43"/>
  <c r="C23" i="43"/>
  <c r="G18" i="43"/>
  <c r="H16" i="43"/>
  <c r="E16" i="43"/>
  <c r="M15" i="43"/>
  <c r="N42" i="43"/>
  <c r="E32" i="43"/>
  <c r="G27" i="43"/>
  <c r="M27" i="43"/>
  <c r="N27" i="43"/>
  <c r="C27" i="43"/>
  <c r="K27" i="43"/>
  <c r="H27" i="43"/>
  <c r="L27" i="43"/>
  <c r="J27" i="43"/>
  <c r="I27" i="43"/>
  <c r="G23" i="43"/>
  <c r="D12" i="43"/>
  <c r="K36" i="43"/>
  <c r="N30" i="43"/>
  <c r="E31" i="43"/>
  <c r="L34" i="43"/>
  <c r="N11" i="43"/>
  <c r="N12" i="43"/>
  <c r="I32" i="43"/>
  <c r="C32" i="43"/>
  <c r="K32" i="43"/>
  <c r="D32" i="43"/>
  <c r="C34" i="43"/>
  <c r="I34" i="43"/>
  <c r="H34" i="43"/>
  <c r="F34" i="43"/>
  <c r="J34" i="43"/>
  <c r="E34" i="43"/>
  <c r="M34" i="43"/>
  <c r="N34" i="43"/>
  <c r="I35" i="43"/>
  <c r="D30" i="43"/>
  <c r="D9" i="43"/>
  <c r="J25" i="43"/>
  <c r="H36" i="43"/>
  <c r="M36" i="43"/>
  <c r="F50" i="43"/>
  <c r="J20" i="43"/>
  <c r="H50" i="43"/>
  <c r="D24" i="43"/>
  <c r="L36" i="43"/>
  <c r="C16" i="43"/>
  <c r="E26" i="43"/>
  <c r="E23" i="43"/>
  <c r="J11" i="43"/>
  <c r="N20" i="43"/>
  <c r="C26" i="43"/>
  <c r="C20" i="43"/>
  <c r="C19" i="43"/>
  <c r="M19" i="43"/>
  <c r="D25" i="43"/>
  <c r="F30" i="43"/>
  <c r="K34" i="43"/>
  <c r="D50" i="43"/>
  <c r="E42" i="43"/>
  <c r="F32" i="43"/>
  <c r="E50" i="43"/>
  <c r="L32" i="43"/>
  <c r="G50" i="43"/>
  <c r="H30" i="43"/>
  <c r="L15" i="43"/>
  <c r="D26" i="43"/>
  <c r="F15" i="43"/>
  <c r="L12" i="43"/>
  <c r="D18" i="43"/>
  <c r="M50" i="43"/>
  <c r="C38" i="43"/>
  <c r="K38" i="43"/>
  <c r="I38" i="43"/>
  <c r="F9" i="43"/>
  <c r="I15" i="43"/>
  <c r="K50" i="43"/>
  <c r="G15" i="43"/>
  <c r="J50" i="43"/>
  <c r="I50" i="43"/>
  <c r="C15" i="43"/>
  <c r="G37" i="43"/>
  <c r="E37" i="43"/>
  <c r="J37" i="43"/>
  <c r="I37" i="43"/>
  <c r="L39" i="43"/>
  <c r="G29" i="43"/>
  <c r="N26" i="43"/>
  <c r="C36" i="43"/>
  <c r="F18" i="43"/>
  <c r="E18" i="43"/>
  <c r="K18" i="43"/>
  <c r="I22" i="43"/>
  <c r="G22" i="43"/>
  <c r="K22" i="43"/>
  <c r="F22" i="43"/>
  <c r="J22" i="43"/>
  <c r="C25" i="43"/>
  <c r="H25" i="43"/>
  <c r="E25" i="43"/>
  <c r="M12" i="43"/>
  <c r="I41" i="43"/>
  <c r="I36" i="43"/>
  <c r="H37" i="43"/>
  <c r="H12" i="43"/>
  <c r="E11" i="43"/>
  <c r="K19" i="43"/>
  <c r="C12" i="43"/>
  <c r="M32" i="43"/>
  <c r="F19" i="43"/>
  <c r="C9" i="43"/>
  <c r="K15" i="43"/>
  <c r="I31" i="43"/>
  <c r="M39" i="43"/>
  <c r="J39" i="43"/>
  <c r="C11" i="43"/>
  <c r="N36" i="43"/>
  <c r="J31" i="43"/>
  <c r="N50" i="43"/>
  <c r="J26" i="43"/>
  <c r="N29" i="43"/>
  <c r="F42" i="43"/>
  <c r="D31" i="43"/>
  <c r="N37" i="43"/>
  <c r="C50" i="43"/>
  <c r="J15" i="43"/>
  <c r="C35" i="43"/>
  <c r="D37" i="43"/>
  <c r="F16" i="43"/>
  <c r="J16" i="43"/>
  <c r="I16" i="43"/>
  <c r="M16" i="43"/>
  <c r="I42" i="43"/>
  <c r="M42" i="43"/>
  <c r="C41" i="43"/>
  <c r="N41" i="43"/>
  <c r="M41" i="43"/>
  <c r="I24" i="43"/>
  <c r="J38" i="43"/>
  <c r="E48" i="43"/>
  <c r="I12" i="43"/>
  <c r="L48" i="43"/>
  <c r="D36" i="43"/>
  <c r="I18" i="43"/>
  <c r="G31" i="43"/>
  <c r="M38" i="43"/>
  <c r="G16" i="43"/>
  <c r="G9" i="43"/>
  <c r="L49" i="43"/>
  <c r="K49" i="43"/>
  <c r="J49" i="43"/>
  <c r="M20" i="43"/>
  <c r="N38" i="43"/>
  <c r="H26" i="43"/>
  <c r="G26" i="43"/>
  <c r="D35" i="43"/>
  <c r="J35" i="43"/>
  <c r="H35" i="43"/>
  <c r="N35" i="43"/>
  <c r="E35" i="43"/>
  <c r="M35" i="43"/>
  <c r="K29" i="43"/>
  <c r="G49" i="43"/>
  <c r="E36" i="43"/>
  <c r="L42" i="43"/>
  <c r="H49" i="43"/>
  <c r="C22" i="43"/>
  <c r="H19" i="43"/>
  <c r="N31" i="43"/>
  <c r="G42" i="43"/>
  <c r="D22" i="43"/>
  <c r="E41" i="43"/>
  <c r="E15" i="43"/>
  <c r="L22" i="43"/>
  <c r="L35" i="43"/>
  <c r="K16" i="43"/>
  <c r="H38" i="43"/>
  <c r="F36" i="43"/>
  <c r="D42" i="43"/>
  <c r="K26" i="43"/>
  <c r="F41" i="43"/>
  <c r="M49" i="43"/>
  <c r="J29" i="43"/>
  <c r="L29" i="43"/>
  <c r="E29" i="43"/>
  <c r="C29" i="43"/>
  <c r="H11" i="43"/>
  <c r="K11" i="43"/>
  <c r="I11" i="43"/>
  <c r="L11" i="43"/>
  <c r="D11" i="43"/>
  <c r="G12" i="43"/>
  <c r="K12" i="43"/>
  <c r="F49" i="43"/>
  <c r="F12" i="43"/>
  <c r="J30" i="43"/>
  <c r="N48" i="43"/>
  <c r="F39" i="43"/>
  <c r="I9" i="43"/>
  <c r="C37" i="43"/>
  <c r="D20" i="43"/>
  <c r="E30" i="43"/>
  <c r="M29" i="43"/>
  <c r="E38" i="43"/>
  <c r="L20" i="43"/>
  <c r="K9" i="43"/>
  <c r="K39" i="43"/>
  <c r="I49" i="43"/>
  <c r="C51" i="43"/>
  <c r="I51" i="43"/>
  <c r="H51" i="43"/>
  <c r="D51" i="43"/>
  <c r="M30" i="43"/>
  <c r="K30" i="43"/>
  <c r="K33" i="43"/>
  <c r="F33" i="43"/>
  <c r="H33" i="43"/>
  <c r="N15" i="43"/>
  <c r="D15" i="43"/>
  <c r="H39" i="43"/>
  <c r="L18" i="43"/>
  <c r="G20" i="43"/>
  <c r="C33" i="43"/>
  <c r="N16" i="43"/>
  <c r="H41" i="43"/>
  <c r="N49" i="43"/>
  <c r="C31" i="43"/>
  <c r="J32" i="43"/>
  <c r="L50" i="43"/>
  <c r="C49" i="43"/>
  <c r="G41" i="43"/>
  <c r="C48" i="43"/>
  <c r="J51" i="43"/>
  <c r="M31" i="43"/>
  <c r="M26" i="43"/>
  <c r="J9" i="43"/>
  <c r="L38" i="43"/>
  <c r="D38" i="43"/>
  <c r="H40" i="43"/>
  <c r="N9" i="43"/>
  <c r="M9" i="43"/>
  <c r="I23" i="43"/>
  <c r="F23" i="43"/>
  <c r="N23" i="43"/>
  <c r="M24" i="43"/>
  <c r="H42" i="43"/>
  <c r="K23" i="43"/>
  <c r="C30" i="43"/>
  <c r="J4" i="41"/>
  <c r="L4" i="41" a="1"/>
  <c r="C10" i="43"/>
  <c r="N10" i="43"/>
  <c r="M10" i="43"/>
  <c r="L10" i="43"/>
  <c r="K10" i="43"/>
  <c r="J10" i="43"/>
  <c r="I10" i="43"/>
  <c r="H10" i="43"/>
  <c r="G10" i="43"/>
  <c r="F10" i="43"/>
  <c r="E10" i="43"/>
  <c r="D10" i="43"/>
  <c r="O14" i="43" l="1"/>
  <c r="P21" i="43"/>
  <c r="P7" i="43"/>
  <c r="P8" i="43"/>
  <c r="O21" i="43"/>
  <c r="O13" i="43"/>
  <c r="O7" i="43"/>
  <c r="P14" i="43"/>
  <c r="O8" i="43"/>
  <c r="F52" i="43"/>
  <c r="P40" i="43"/>
  <c r="P13" i="43"/>
  <c r="O28" i="43"/>
  <c r="P23" i="43"/>
  <c r="P11" i="43"/>
  <c r="O9" i="43"/>
  <c r="P29" i="43"/>
  <c r="O34" i="43"/>
  <c r="O41" i="43"/>
  <c r="K52" i="43"/>
  <c r="O49" i="43"/>
  <c r="H52" i="43"/>
  <c r="I52" i="43"/>
  <c r="P36" i="43"/>
  <c r="P34" i="43"/>
  <c r="L17" i="43"/>
  <c r="P19" i="43"/>
  <c r="H43" i="43"/>
  <c r="P28" i="43"/>
  <c r="C43" i="43"/>
  <c r="O36" i="43"/>
  <c r="I43" i="43"/>
  <c r="O32" i="43"/>
  <c r="J43" i="43"/>
  <c r="F43" i="43"/>
  <c r="L43" i="43"/>
  <c r="P20" i="43"/>
  <c r="M52" i="43"/>
  <c r="L52" i="43"/>
  <c r="P50" i="43"/>
  <c r="O39" i="43"/>
  <c r="O37" i="43"/>
  <c r="P12" i="43"/>
  <c r="O15" i="43"/>
  <c r="P32" i="43"/>
  <c r="P18" i="43"/>
  <c r="K43" i="43"/>
  <c r="P26" i="43"/>
  <c r="P22" i="43"/>
  <c r="N43" i="43"/>
  <c r="O51" i="43"/>
  <c r="P27" i="43"/>
  <c r="P30" i="43"/>
  <c r="O31" i="43"/>
  <c r="O12" i="43"/>
  <c r="O16" i="43"/>
  <c r="O30" i="43"/>
  <c r="P35" i="43"/>
  <c r="O25" i="43"/>
  <c r="O23" i="43"/>
  <c r="P39" i="43"/>
  <c r="P42" i="43"/>
  <c r="O50" i="43"/>
  <c r="N52" i="43"/>
  <c r="P25" i="43"/>
  <c r="M43" i="43"/>
  <c r="P33" i="43"/>
  <c r="P51" i="43"/>
  <c r="F17" i="43"/>
  <c r="P41" i="43"/>
  <c r="O38" i="43"/>
  <c r="J52" i="43"/>
  <c r="M17" i="43"/>
  <c r="P37" i="43"/>
  <c r="N17" i="43"/>
  <c r="C17" i="43"/>
  <c r="O18" i="43"/>
  <c r="P48" i="43"/>
  <c r="P24" i="43"/>
  <c r="E52" i="43"/>
  <c r="O26" i="43"/>
  <c r="D52" i="43"/>
  <c r="O29" i="43"/>
  <c r="O11" i="43"/>
  <c r="P9" i="43"/>
  <c r="C52" i="43"/>
  <c r="D43" i="43"/>
  <c r="O35" i="43"/>
  <c r="G43" i="43"/>
  <c r="P15" i="43"/>
  <c r="O42" i="43"/>
  <c r="O33" i="43"/>
  <c r="P38" i="43"/>
  <c r="P16" i="43"/>
  <c r="P49" i="43"/>
  <c r="D17" i="43"/>
  <c r="O19" i="43"/>
  <c r="H17" i="43"/>
  <c r="O24" i="43"/>
  <c r="O27" i="43"/>
  <c r="J17" i="43"/>
  <c r="O20" i="43"/>
  <c r="O40" i="43"/>
  <c r="E17" i="43"/>
  <c r="O22" i="43"/>
  <c r="P31" i="43"/>
  <c r="E43" i="43"/>
  <c r="G17" i="43"/>
  <c r="O48" i="43"/>
  <c r="I17" i="43"/>
  <c r="K17" i="43"/>
  <c r="G52" i="43"/>
  <c r="D7" i="41" a="1"/>
  <c r="D7" i="41" s="1"/>
  <c r="C7" i="41" a="1"/>
  <c r="C7" i="41" s="1"/>
  <c r="B7" i="41" a="1"/>
  <c r="B7" i="41" s="1"/>
  <c r="L4" i="41"/>
  <c r="O10" i="43"/>
  <c r="P10" i="43"/>
  <c r="K45" i="43" l="1"/>
  <c r="M45" i="43"/>
  <c r="D45" i="43"/>
  <c r="L45" i="43"/>
  <c r="F45" i="43"/>
  <c r="I45" i="43"/>
  <c r="P43" i="43"/>
  <c r="G45" i="43"/>
  <c r="J45" i="43"/>
  <c r="P52" i="43"/>
  <c r="H45" i="43"/>
  <c r="C45" i="43"/>
  <c r="N45" i="43"/>
  <c r="O43" i="43"/>
  <c r="E45" i="43"/>
  <c r="O17" i="43"/>
  <c r="P17" i="43"/>
  <c r="O52" i="43"/>
  <c r="J7" i="41"/>
  <c r="J9" i="41"/>
  <c r="O45" i="43" l="1"/>
  <c r="P45" i="43"/>
  <c r="J11" i="4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<sst xmlns="http://schemas.openxmlformats.org/spreadsheetml/2006/main" count="8546" uniqueCount="144">
  <si>
    <t>ANO</t>
  </si>
  <si>
    <t>MÊS</t>
  </si>
  <si>
    <t>RESPONSÁVEL</t>
  </si>
  <si>
    <t>CONTAS</t>
  </si>
  <si>
    <t>NATUREZA</t>
  </si>
  <si>
    <t>CÓDIGOS ENTRADAS</t>
  </si>
  <si>
    <t>ENTRADA</t>
  </si>
  <si>
    <t>CÓDIGOS SAÍDAS</t>
  </si>
  <si>
    <t>SAÍDA</t>
  </si>
  <si>
    <t>JANEIRO</t>
  </si>
  <si>
    <t>FAMILY</t>
  </si>
  <si>
    <t>INTER</t>
  </si>
  <si>
    <t>1.1</t>
  </si>
  <si>
    <t>SALÁRIO</t>
  </si>
  <si>
    <t>2.1</t>
  </si>
  <si>
    <t>ALIMENTAÇÃO</t>
  </si>
  <si>
    <t>FEVEREIRO</t>
  </si>
  <si>
    <t>THIAGO</t>
  </si>
  <si>
    <t>XP</t>
  </si>
  <si>
    <t>1.2</t>
  </si>
  <si>
    <t>BÔNUS</t>
  </si>
  <si>
    <t>2.2</t>
  </si>
  <si>
    <t>AUTOMÓVEL</t>
  </si>
  <si>
    <t>MARÇO</t>
  </si>
  <si>
    <t>ANA</t>
  </si>
  <si>
    <t>PERSONNALITÉ</t>
  </si>
  <si>
    <t>1.3</t>
  </si>
  <si>
    <t>DIVIDENDOS</t>
  </si>
  <si>
    <t>2.3</t>
  </si>
  <si>
    <t>BABÁ</t>
  </si>
  <si>
    <t>ABRIL</t>
  </si>
  <si>
    <t>SOFIA</t>
  </si>
  <si>
    <t>1.4</t>
  </si>
  <si>
    <t>RECEITA_DSG</t>
  </si>
  <si>
    <t>2.4</t>
  </si>
  <si>
    <t>BANCO</t>
  </si>
  <si>
    <t>MAIO</t>
  </si>
  <si>
    <t>THOMAS</t>
  </si>
  <si>
    <t>1.5</t>
  </si>
  <si>
    <t>RECEITA_FINANCEIRA</t>
  </si>
  <si>
    <t>2.5</t>
  </si>
  <si>
    <t>BELEZA</t>
  </si>
  <si>
    <t>JUNHO</t>
  </si>
  <si>
    <t>P&amp;P</t>
  </si>
  <si>
    <t>1.6</t>
  </si>
  <si>
    <t>INVESTIMENTO_ENTRADA</t>
  </si>
  <si>
    <t>2.6</t>
  </si>
  <si>
    <t>CARTÃO_CRÉDITO</t>
  </si>
  <si>
    <t>JULHO</t>
  </si>
  <si>
    <t>FOXIM</t>
  </si>
  <si>
    <t>1.7</t>
  </si>
  <si>
    <t>DOAÇÃO</t>
  </si>
  <si>
    <t>2.7</t>
  </si>
  <si>
    <t>CASA</t>
  </si>
  <si>
    <t>AGOSTO</t>
  </si>
  <si>
    <t>1.8</t>
  </si>
  <si>
    <t>EMPRÉSTIMO</t>
  </si>
  <si>
    <t>2.8</t>
  </si>
  <si>
    <t>COMPRAS</t>
  </si>
  <si>
    <t>SETEMBRO</t>
  </si>
  <si>
    <t>1.9</t>
  </si>
  <si>
    <t>HERANÇA</t>
  </si>
  <si>
    <t>2.9</t>
  </si>
  <si>
    <t>DIARISTA</t>
  </si>
  <si>
    <t>OUTUBRO</t>
  </si>
  <si>
    <t>1.10</t>
  </si>
  <si>
    <t>RESGATE_ENTRADA</t>
  </si>
  <si>
    <t>2.10</t>
  </si>
  <si>
    <t>DSG</t>
  </si>
  <si>
    <t>NOVEMBRO</t>
  </si>
  <si>
    <t>1.11</t>
  </si>
  <si>
    <t>OUTRAS_ENTRADAS</t>
  </si>
  <si>
    <t>2.11</t>
  </si>
  <si>
    <t>EDUCAÇÃO</t>
  </si>
  <si>
    <t>DEZEMBRO</t>
  </si>
  <si>
    <t>2.12</t>
  </si>
  <si>
    <t>EMPREGADA</t>
  </si>
  <si>
    <t>2.13</t>
  </si>
  <si>
    <t>ENTRETENIMENTO</t>
  </si>
  <si>
    <t>2.14</t>
  </si>
  <si>
    <t>ESPORTE</t>
  </si>
  <si>
    <t>2.15</t>
  </si>
  <si>
    <t>GÁS</t>
  </si>
  <si>
    <t>2.16</t>
  </si>
  <si>
    <t>INDIANA_GARDEN</t>
  </si>
  <si>
    <t>2.17</t>
  </si>
  <si>
    <t>INVESTIMENTO_SAÍDA</t>
  </si>
  <si>
    <t>2.18</t>
  </si>
  <si>
    <t>LUZ</t>
  </si>
  <si>
    <t>2.19</t>
  </si>
  <si>
    <t>OUTRAS_SAÍDAS</t>
  </si>
  <si>
    <t>2.20</t>
  </si>
  <si>
    <t>PINHEIROS</t>
  </si>
  <si>
    <t>2.21</t>
  </si>
  <si>
    <t>PIPPO</t>
  </si>
  <si>
    <t>2.22</t>
  </si>
  <si>
    <t>RESGATE_SAÍDA</t>
  </si>
  <si>
    <t>2.23</t>
  </si>
  <si>
    <t>SAÚDE</t>
  </si>
  <si>
    <t>2.24</t>
  </si>
  <si>
    <t>2.25</t>
  </si>
  <si>
    <t>2.26</t>
  </si>
  <si>
    <t>VIAGEM</t>
  </si>
  <si>
    <t>2.27</t>
  </si>
  <si>
    <t>VIVO</t>
  </si>
  <si>
    <t>FONTE</t>
  </si>
  <si>
    <t>CÓDIGO</t>
  </si>
  <si>
    <t>DESCRIÇÃO</t>
  </si>
  <si>
    <t>Coluna1</t>
  </si>
  <si>
    <t>Classificação</t>
  </si>
  <si>
    <t>Contas</t>
  </si>
  <si>
    <t>Código</t>
  </si>
  <si>
    <t>Responsável</t>
  </si>
  <si>
    <t>Detalhe</t>
  </si>
  <si>
    <t>Data de Pagamento</t>
  </si>
  <si>
    <t>Dia Pagamento</t>
  </si>
  <si>
    <t>Mês Pagamento</t>
  </si>
  <si>
    <t>Ano Pagamento</t>
  </si>
  <si>
    <t>Valor Pago</t>
  </si>
  <si>
    <t>Ano</t>
  </si>
  <si>
    <t>Mês</t>
  </si>
  <si>
    <t>SALDO C/C</t>
  </si>
  <si>
    <t>Data da Transação</t>
  </si>
  <si>
    <t>Valor</t>
  </si>
  <si>
    <t>TOTAL</t>
  </si>
  <si>
    <t>A PAGAR</t>
  </si>
  <si>
    <t>A RECEBER</t>
  </si>
  <si>
    <t>BALANÇO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</si>
  <si>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</si>
  <si>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</si>
  <si>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</si>
  <si>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</si>
  <si>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</si>
  <si>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</si>
  <si>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</si>
  <si>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</si>
  <si>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</si>
  <si>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</si>
  <si>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</si>
  <si>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</si>
  <si>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</t>
  </si>
  <si>
    <t>SALDO</t>
  </si>
  <si>
    <t>INVESTIMENTO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</si>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</sst>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General&quot;/2010&quot;"/>
    <numFmt numFmtId="165" formatCode="0.00000000%"/>
    <numFmt numFmtId="166" formatCode="[$R$-416]\ #,##0.00"/>
    <numFmt numFmtId="167" formatCode="_-[$R$-416]\ * #,##0.00_-;\-[$R$-416]\ * #,##0.00_-;_-[$R$-416]\ 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Helvetica Neue"/>
    </font>
    <font>
      <sz val="11"/>
      <color indexed="9"/>
      <name val="Lucida Grande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43651"/>
      <name val="Calibri"/>
      <family val="2"/>
      <scheme val="minor"/>
    </font>
    <font>
      <sz val="10"/>
      <color rgb="FF343651"/>
      <name val="Calibri"/>
      <family val="2"/>
      <scheme val="minor"/>
    </font>
    <font>
      <b/>
      <sz val="11"/>
      <color rgb="FF343651"/>
      <name val="Calibri"/>
      <family val="2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6B1C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ck">
        <color theme="0"/>
      </left>
      <right/>
      <top/>
      <bottom/>
      <diagonal/>
    </border>
  </borders>
  <cellStyleXfs count="33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vertical="top"/>
    </xf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8" fillId="0" borderId="0" xfId="0" applyFont="1"/>
    <xf numFmtId="43" fontId="8" fillId="0" borderId="0" xfId="0" applyNumberFormat="1" applyFont="1"/>
    <xf numFmtId="165" fontId="8" fillId="0" borderId="0" xfId="318" applyNumberFormat="1" applyFont="1"/>
    <xf numFmtId="0" fontId="8" fillId="2" borderId="0" xfId="0" applyFont="1" applyFill="1"/>
    <xf numFmtId="14" fontId="11" fillId="5" borderId="0" xfId="0" applyNumberFormat="1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66" fontId="8" fillId="0" borderId="0" xfId="0" applyNumberFormat="1" applyFont="1"/>
    <xf numFmtId="166" fontId="11" fillId="5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43" fontId="9" fillId="4" borderId="1" xfId="0" applyNumberFormat="1" applyFont="1" applyFill="1" applyBorder="1" applyAlignment="1">
      <alignment horizontal="left" vertical="top" indent="1"/>
    </xf>
    <xf numFmtId="43" fontId="7" fillId="2" borderId="1" xfId="65" applyFont="1" applyFill="1" applyBorder="1" applyAlignment="1">
      <alignment horizontal="center"/>
    </xf>
    <xf numFmtId="43" fontId="7" fillId="2" borderId="1" xfId="65" applyFont="1" applyFill="1" applyBorder="1" applyAlignment="1">
      <alignment horizontal="center" vertical="center"/>
    </xf>
    <xf numFmtId="43" fontId="9" fillId="4" borderId="1" xfId="0" applyNumberFormat="1" applyFont="1" applyFill="1" applyBorder="1" applyAlignment="1">
      <alignment horizontal="center" vertical="center"/>
    </xf>
    <xf numFmtId="43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4" fontId="12" fillId="5" borderId="1" xfId="65" applyNumberFormat="1" applyFont="1" applyFill="1" applyBorder="1" applyAlignment="1">
      <alignment horizontal="left" vertical="center"/>
    </xf>
    <xf numFmtId="44" fontId="12" fillId="5" borderId="1" xfId="65" applyNumberFormat="1" applyFont="1" applyFill="1" applyBorder="1" applyAlignment="1">
      <alignment horizontal="left" vertical="center"/>
    </xf>
    <xf numFmtId="44" fontId="8" fillId="2" borderId="0" xfId="0" applyNumberFormat="1" applyFont="1" applyFill="1"/>
    <xf numFmtId="0" fontId="13" fillId="6" borderId="0" xfId="0" applyFont="1" applyFill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167" fontId="14" fillId="0" borderId="0" xfId="0" applyNumberFormat="1" applyFont="1" applyAlignment="1">
      <alignment horizontal="right" vertical="center"/>
    </xf>
    <xf numFmtId="0" fontId="14" fillId="0" borderId="0" xfId="0" applyFont="1" applyAlignment="1" applyProtection="1">
      <alignment horizontal="left" vertical="center"/>
      <protection locked="0"/>
    </xf>
    <xf numFmtId="164" fontId="14" fillId="0" borderId="0" xfId="0" applyNumberFormat="1" applyFont="1" applyAlignment="1" applyProtection="1">
      <alignment horizontal="center" vertical="center"/>
      <protection locked="0"/>
    </xf>
    <xf numFmtId="14" fontId="14" fillId="0" borderId="0" xfId="0" applyNumberFormat="1" applyFont="1" applyAlignment="1">
      <alignment horizontal="right" vertical="center"/>
    </xf>
    <xf numFmtId="0" fontId="14" fillId="0" borderId="0" xfId="0" applyFont="1" applyAlignment="1" applyProtection="1">
      <alignment horizontal="center" vertical="center"/>
      <protection locked="0"/>
    </xf>
    <xf numFmtId="164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 applyProtection="1">
      <alignment horizontal="left" vertical="center"/>
      <protection locked="0"/>
    </xf>
    <xf numFmtId="44" fontId="14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44" fontId="0" fillId="0" borderId="0" xfId="0" applyNumberFormat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2" fillId="5" borderId="1" xfId="65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1" fillId="3" borderId="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</cellXfs>
  <cellStyles count="338">
    <cellStyle name="Hiperlink" xfId="335" builtinId="8" hidden="1"/>
    <cellStyle name="Hiperlink" xfId="323" builtinId="8" hidden="1"/>
    <cellStyle name="Hiperlink" xfId="327" builtinId="8" hidden="1"/>
    <cellStyle name="Hiperlink" xfId="325" builtinId="8" hidden="1"/>
    <cellStyle name="Hiperlink" xfId="321" builtinId="8" hidden="1"/>
    <cellStyle name="Hiperlink" xfId="319" builtinId="8" hidden="1"/>
    <cellStyle name="Hiperlink" xfId="331" builtinId="8" hidden="1"/>
    <cellStyle name="Hiperlink" xfId="333" builtinId="8" hidden="1"/>
    <cellStyle name="Hiperlink" xfId="329" builtinId="8" hidden="1"/>
    <cellStyle name="Hiperlink Visitado" xfId="136" builtinId="9" hidden="1"/>
    <cellStyle name="Hiperlink Visitado" xfId="315" builtinId="9" hidden="1"/>
    <cellStyle name="Hiperlink Visitado" xfId="240" builtinId="9" hidden="1"/>
    <cellStyle name="Hiperlink Visitado" xfId="239" builtinId="9" hidden="1"/>
    <cellStyle name="Hiperlink Visitado" xfId="202" builtinId="9" hidden="1"/>
    <cellStyle name="Hiperlink Visitado" xfId="60" builtinId="9" hidden="1"/>
    <cellStyle name="Hiperlink Visitado" xfId="330" builtinId="9" hidden="1"/>
    <cellStyle name="Hiperlink Visitado" xfId="205" builtinId="9" hidden="1"/>
    <cellStyle name="Hiperlink Visitado" xfId="26" builtinId="9" hidden="1"/>
    <cellStyle name="Hiperlink Visitado" xfId="93" builtinId="9" hidden="1"/>
    <cellStyle name="Hiperlink Visitado" xfId="140" builtinId="9" hidden="1"/>
    <cellStyle name="Hiperlink Visitado" xfId="112" builtinId="9" hidden="1"/>
    <cellStyle name="Hiperlink Visitado" xfId="19" builtinId="9" hidden="1"/>
    <cellStyle name="Hiperlink Visitado" xfId="154" builtinId="9" hidden="1"/>
    <cellStyle name="Hiperlink Visitado" xfId="109" builtinId="9" hidden="1"/>
    <cellStyle name="Hiperlink Visitado" xfId="196" builtinId="9" hidden="1"/>
    <cellStyle name="Hiperlink Visitado" xfId="147" builtinId="9" hidden="1"/>
    <cellStyle name="Hiperlink Visitado" xfId="227" builtinId="9" hidden="1"/>
    <cellStyle name="Hiperlink Visitado" xfId="163" builtinId="9" hidden="1"/>
    <cellStyle name="Hiperlink Visitado" xfId="16" builtinId="9" hidden="1"/>
    <cellStyle name="Hiperlink Visitado" xfId="195" builtinId="9" hidden="1"/>
    <cellStyle name="Hiperlink Visitado" xfId="90" builtinId="9" hidden="1"/>
    <cellStyle name="Hiperlink Visitado" xfId="51" builtinId="9" hidden="1"/>
    <cellStyle name="Hiperlink Visitado" xfId="71" builtinId="9" hidden="1"/>
    <cellStyle name="Hiperlink Visitado" xfId="58" builtinId="9" hidden="1"/>
    <cellStyle name="Hiperlink Visitado" xfId="242" builtinId="9" hidden="1"/>
    <cellStyle name="Hiperlink Visitado" xfId="219" builtinId="9" hidden="1"/>
    <cellStyle name="Hiperlink Visitado" xfId="326" builtinId="9" hidden="1"/>
    <cellStyle name="Hiperlink Visitado" xfId="20" builtinId="9" hidden="1"/>
    <cellStyle name="Hiperlink Visitado" xfId="50" builtinId="9" hidden="1"/>
    <cellStyle name="Hiperlink Visitado" xfId="142" builtinId="9" hidden="1"/>
    <cellStyle name="Hiperlink Visitado" xfId="10" builtinId="9" hidden="1"/>
    <cellStyle name="Hiperlink Visitado" xfId="139" builtinId="9" hidden="1"/>
    <cellStyle name="Hiperlink Visitado" xfId="98" builtinId="9" hidden="1"/>
    <cellStyle name="Hiperlink Visitado" xfId="105" builtinId="9" hidden="1"/>
    <cellStyle name="Hiperlink Visitado" xfId="313" builtinId="9" hidden="1"/>
    <cellStyle name="Hiperlink Visitado" xfId="311" builtinId="9" hidden="1"/>
    <cellStyle name="Hiperlink Visitado" xfId="307" builtinId="9" hidden="1"/>
    <cellStyle name="Hiperlink Visitado" xfId="280" builtinId="9" hidden="1"/>
    <cellStyle name="Hiperlink Visitado" xfId="207" builtinId="9" hidden="1"/>
    <cellStyle name="Hiperlink Visitado" xfId="128" builtinId="9" hidden="1"/>
    <cellStyle name="Hiperlink Visitado" xfId="15" builtinId="9" hidden="1"/>
    <cellStyle name="Hiperlink Visitado" xfId="236" builtinId="9" hidden="1"/>
    <cellStyle name="Hiperlink Visitado" xfId="24" builtinId="9" hidden="1"/>
    <cellStyle name="Hiperlink Visitado" xfId="282" builtinId="9" hidden="1"/>
    <cellStyle name="Hiperlink Visitado" xfId="74" builtinId="9" hidden="1"/>
    <cellStyle name="Hiperlink Visitado" xfId="278" builtinId="9" hidden="1"/>
    <cellStyle name="Hiperlink Visitado" xfId="115" builtinId="9" hidden="1"/>
    <cellStyle name="Hiperlink Visitado" xfId="173" builtinId="9" hidden="1"/>
    <cellStyle name="Hiperlink Visitado" xfId="12" builtinId="9" hidden="1"/>
    <cellStyle name="Hiperlink Visitado" xfId="157" builtinId="9" hidden="1"/>
    <cellStyle name="Hiperlink Visitado" xfId="229" builtinId="9" hidden="1"/>
    <cellStyle name="Hiperlink Visitado" xfId="317" builtinId="9" hidden="1"/>
    <cellStyle name="Hiperlink Visitado" xfId="272" builtinId="9" hidden="1"/>
    <cellStyle name="Hiperlink Visitado" xfId="131" builtinId="9" hidden="1"/>
    <cellStyle name="Hiperlink Visitado" xfId="91" builtinId="9" hidden="1"/>
    <cellStyle name="Hiperlink Visitado" xfId="52" builtinId="9" hidden="1"/>
    <cellStyle name="Hiperlink Visitado" xfId="268" builtinId="9" hidden="1"/>
    <cellStyle name="Hiperlink Visitado" xfId="214" builtinId="9" hidden="1"/>
    <cellStyle name="Hiperlink Visitado" xfId="256" builtinId="9" hidden="1"/>
    <cellStyle name="Hiperlink Visitado" xfId="116" builtinId="9" hidden="1"/>
    <cellStyle name="Hiperlink Visitado" xfId="168" builtinId="9" hidden="1"/>
    <cellStyle name="Hiperlink Visitado" xfId="121" builtinId="9" hidden="1"/>
    <cellStyle name="Hiperlink Visitado" xfId="225" builtinId="9" hidden="1"/>
    <cellStyle name="Hiperlink Visitado" xfId="162" builtinId="9" hidden="1"/>
    <cellStyle name="Hiperlink Visitado" xfId="172" builtinId="9" hidden="1"/>
    <cellStyle name="Hiperlink Visitado" xfId="302" builtinId="9" hidden="1"/>
    <cellStyle name="Hiperlink Visitado" xfId="138" builtinId="9" hidden="1"/>
    <cellStyle name="Hiperlink Visitado" xfId="194" builtinId="9" hidden="1"/>
    <cellStyle name="Hiperlink Visitado" xfId="120" builtinId="9" hidden="1"/>
    <cellStyle name="Hiperlink Visitado" xfId="290" builtinId="9" hidden="1"/>
    <cellStyle name="Hiperlink Visitado" xfId="148" builtinId="9" hidden="1"/>
    <cellStyle name="Hiperlink Visitado" xfId="181" builtinId="9" hidden="1"/>
    <cellStyle name="Hiperlink Visitado" xfId="70" builtinId="9" hidden="1"/>
    <cellStyle name="Hiperlink Visitado" xfId="7" builtinId="9" hidden="1"/>
    <cellStyle name="Hiperlink Visitado" xfId="292" builtinId="9" hidden="1"/>
    <cellStyle name="Hiperlink Visitado" xfId="188" builtinId="9" hidden="1"/>
    <cellStyle name="Hiperlink Visitado" xfId="193" builtinId="9" hidden="1"/>
    <cellStyle name="Hiperlink Visitado" xfId="250" builtinId="9" hidden="1"/>
    <cellStyle name="Hiperlink Visitado" xfId="295" builtinId="9" hidden="1"/>
    <cellStyle name="Hiperlink Visitado" xfId="95" builtinId="9" hidden="1"/>
    <cellStyle name="Hiperlink Visitado" xfId="184" builtinId="9" hidden="1"/>
    <cellStyle name="Hiperlink Visitado" xfId="247" builtinId="9" hidden="1"/>
    <cellStyle name="Hiperlink Visitado" xfId="192" builtinId="9" hidden="1"/>
    <cellStyle name="Hiperlink Visitado" xfId="283" builtinId="9" hidden="1"/>
    <cellStyle name="Hiperlink Visitado" xfId="130" builtinId="9" hidden="1"/>
    <cellStyle name="Hiperlink Visitado" xfId="47" builtinId="9" hidden="1"/>
    <cellStyle name="Hiperlink Visitado" xfId="270" builtinId="9" hidden="1"/>
    <cellStyle name="Hiperlink Visitado" xfId="1" builtinId="9" hidden="1"/>
    <cellStyle name="Hiperlink Visitado" xfId="23" builtinId="9" hidden="1"/>
    <cellStyle name="Hiperlink Visitado" xfId="108" builtinId="9" hidden="1"/>
    <cellStyle name="Hiperlink Visitado" xfId="201" builtinId="9" hidden="1"/>
    <cellStyle name="Hiperlink Visitado" xfId="309" builtinId="9" hidden="1"/>
    <cellStyle name="Hiperlink Visitado" xfId="101" builtinId="9" hidden="1"/>
    <cellStyle name="Hiperlink Visitado" xfId="119" builtinId="9" hidden="1"/>
    <cellStyle name="Hiperlink Visitado" xfId="293" builtinId="9" hidden="1"/>
    <cellStyle name="Hiperlink Visitado" xfId="263" builtinId="9" hidden="1"/>
    <cellStyle name="Hiperlink Visitado" xfId="153" builtinId="9" hidden="1"/>
    <cellStyle name="Hiperlink Visitado" xfId="231" builtinId="9" hidden="1"/>
    <cellStyle name="Hiperlink Visitado" xfId="260" builtinId="9" hidden="1"/>
    <cellStyle name="Hiperlink Visitado" xfId="245" builtinId="9" hidden="1"/>
    <cellStyle name="Hiperlink Visitado" xfId="11" builtinId="9" hidden="1"/>
    <cellStyle name="Hiperlink Visitado" xfId="75" builtinId="9" hidden="1"/>
    <cellStyle name="Hiperlink Visitado" xfId="298" builtinId="9" hidden="1"/>
    <cellStyle name="Hiperlink Visitado" xfId="159" builtinId="9" hidden="1"/>
    <cellStyle name="Hiperlink Visitado" xfId="110" builtinId="9" hidden="1"/>
    <cellStyle name="Hiperlink Visitado" xfId="37" builtinId="9" hidden="1"/>
    <cellStyle name="Hiperlink Visitado" xfId="2" builtinId="9" hidden="1"/>
    <cellStyle name="Hiperlink Visitado" xfId="84" builtinId="9" hidden="1"/>
    <cellStyle name="Hiperlink Visitado" xfId="57" builtinId="9" hidden="1"/>
    <cellStyle name="Hiperlink Visitado" xfId="17" builtinId="9" hidden="1"/>
    <cellStyle name="Hiperlink Visitado" xfId="276" builtinId="9" hidden="1"/>
    <cellStyle name="Hiperlink Visitado" xfId="180" builtinId="9" hidden="1"/>
    <cellStyle name="Hiperlink Visitado" xfId="40" builtinId="9" hidden="1"/>
    <cellStyle name="Hiperlink Visitado" xfId="55" builtinId="9" hidden="1"/>
    <cellStyle name="Hiperlink Visitado" xfId="265" builtinId="9" hidden="1"/>
    <cellStyle name="Hiperlink Visitado" xfId="156" builtinId="9" hidden="1"/>
    <cellStyle name="Hiperlink Visitado" xfId="170" builtinId="9" hidden="1"/>
    <cellStyle name="Hiperlink Visitado" xfId="72" builtinId="9" hidden="1"/>
    <cellStyle name="Hiperlink Visitado" xfId="297" builtinId="9" hidden="1"/>
    <cellStyle name="Hiperlink Visitado" xfId="22" builtinId="9" hidden="1"/>
    <cellStyle name="Hiperlink Visitado" xfId="198" builtinId="9" hidden="1"/>
    <cellStyle name="Hiperlink Visitado" xfId="235" builtinId="9" hidden="1"/>
    <cellStyle name="Hiperlink Visitado" xfId="85" builtinId="9" hidden="1"/>
    <cellStyle name="Hiperlink Visitado" xfId="13" builtinId="9" hidden="1"/>
    <cellStyle name="Hiperlink Visitado" xfId="199" builtinId="9" hidden="1"/>
    <cellStyle name="Hiperlink Visitado" xfId="113" builtinId="9" hidden="1"/>
    <cellStyle name="Hiperlink Visitado" xfId="314" builtinId="9" hidden="1"/>
    <cellStyle name="Hiperlink Visitado" xfId="167" builtinId="9" hidden="1"/>
    <cellStyle name="Hiperlink Visitado" xfId="208" builtinId="9" hidden="1"/>
    <cellStyle name="Hiperlink Visitado" xfId="82" builtinId="9" hidden="1"/>
    <cellStyle name="Hiperlink Visitado" xfId="334" builtinId="9" hidden="1"/>
    <cellStyle name="Hiperlink Visitado" xfId="218" builtinId="9" hidden="1"/>
    <cellStyle name="Hiperlink Visitado" xfId="212" builtinId="9" hidden="1"/>
    <cellStyle name="Hiperlink Visitado" xfId="253" builtinId="9" hidden="1"/>
    <cellStyle name="Hiperlink Visitado" xfId="285" builtinId="9" hidden="1"/>
    <cellStyle name="Hiperlink Visitado" xfId="291" builtinId="9" hidden="1"/>
    <cellStyle name="Hiperlink Visitado" xfId="232" builtinId="9" hidden="1"/>
    <cellStyle name="Hiperlink Visitado" xfId="190" builtinId="9" hidden="1"/>
    <cellStyle name="Hiperlink Visitado" xfId="206" builtinId="9" hidden="1"/>
    <cellStyle name="Hiperlink Visitado" xfId="102" builtinId="9" hidden="1"/>
    <cellStyle name="Hiperlink Visitado" xfId="59" builtinId="9" hidden="1"/>
    <cellStyle name="Hiperlink Visitado" xfId="308" builtinId="9" hidden="1"/>
    <cellStyle name="Hiperlink Visitado" xfId="306" builtinId="9" hidden="1"/>
    <cellStyle name="Hiperlink Visitado" xfId="111" builtinId="9" hidden="1"/>
    <cellStyle name="Hiperlink Visitado" xfId="197" builtinId="9" hidden="1"/>
    <cellStyle name="Hiperlink Visitado" xfId="273" builtinId="9" hidden="1"/>
    <cellStyle name="Hiperlink Visitado" xfId="34" builtinId="9" hidden="1"/>
    <cellStyle name="Hiperlink Visitado" xfId="289" builtinId="9" hidden="1"/>
    <cellStyle name="Hiperlink Visitado" xfId="264" builtinId="9" hidden="1"/>
    <cellStyle name="Hiperlink Visitado" xfId="274" builtinId="9" hidden="1"/>
    <cellStyle name="Hiperlink Visitado" xfId="221" builtinId="9" hidden="1"/>
    <cellStyle name="Hiperlink Visitado" xfId="155" builtinId="9" hidden="1"/>
    <cellStyle name="Hiperlink Visitado" xfId="35" builtinId="9" hidden="1"/>
    <cellStyle name="Hiperlink Visitado" xfId="48" builtinId="9" hidden="1"/>
    <cellStyle name="Hiperlink Visitado" xfId="164" builtinId="9" hidden="1"/>
    <cellStyle name="Hiperlink Visitado" xfId="287" builtinId="9" hidden="1"/>
    <cellStyle name="Hiperlink Visitado" xfId="28" builtinId="9" hidden="1"/>
    <cellStyle name="Hiperlink Visitado" xfId="14" builtinId="9" hidden="1"/>
    <cellStyle name="Hiperlink Visitado" xfId="79" builtinId="9" hidden="1"/>
    <cellStyle name="Hiperlink Visitado" xfId="129" builtinId="9" hidden="1"/>
    <cellStyle name="Hiperlink Visitado" xfId="125" builtinId="9" hidden="1"/>
    <cellStyle name="Hiperlink Visitado" xfId="213" builtinId="9" hidden="1"/>
    <cellStyle name="Hiperlink Visitado" xfId="281" builtinId="9" hidden="1"/>
    <cellStyle name="Hiperlink Visitado" xfId="117" builtinId="9" hidden="1"/>
    <cellStyle name="Hiperlink Visitado" xfId="31" builtinId="9" hidden="1"/>
    <cellStyle name="Hiperlink Visitado" xfId="100" builtinId="9" hidden="1"/>
    <cellStyle name="Hiperlink Visitado" xfId="169" builtinId="9" hidden="1"/>
    <cellStyle name="Hiperlink Visitado" xfId="183" builtinId="9" hidden="1"/>
    <cellStyle name="Hiperlink Visitado" xfId="43" builtinId="9" hidden="1"/>
    <cellStyle name="Hiperlink Visitado" xfId="86" builtinId="9" hidden="1"/>
    <cellStyle name="Hiperlink Visitado" xfId="259" builtinId="9" hidden="1"/>
    <cellStyle name="Hiperlink Visitado" xfId="33" builtinId="9" hidden="1"/>
    <cellStyle name="Hiperlink Visitado" xfId="151" builtinId="9" hidden="1"/>
    <cellStyle name="Hiperlink Visitado" xfId="324" builtinId="9" hidden="1"/>
    <cellStyle name="Hiperlink Visitado" xfId="255" builtinId="9" hidden="1"/>
    <cellStyle name="Hiperlink Visitado" xfId="118" builtinId="9" hidden="1"/>
    <cellStyle name="Hiperlink Visitado" xfId="277" builtinId="9" hidden="1"/>
    <cellStyle name="Hiperlink Visitado" xfId="237" builtinId="9" hidden="1"/>
    <cellStyle name="Hiperlink Visitado" xfId="146" builtinId="9" hidden="1"/>
    <cellStyle name="Hiperlink Visitado" xfId="99" builtinId="9" hidden="1"/>
    <cellStyle name="Hiperlink Visitado" xfId="56" builtinId="9" hidden="1"/>
    <cellStyle name="Hiperlink Visitado" xfId="178" builtinId="9" hidden="1"/>
    <cellStyle name="Hiperlink Visitado" xfId="3" builtinId="9" hidden="1"/>
    <cellStyle name="Hiperlink Visitado" xfId="217" builtinId="9" hidden="1"/>
    <cellStyle name="Hiperlink Visitado" xfId="189" builtinId="9" hidden="1"/>
    <cellStyle name="Hiperlink Visitado" xfId="141" builtinId="9" hidden="1"/>
    <cellStyle name="Hiperlink Visitado" xfId="243" builtinId="9" hidden="1"/>
    <cellStyle name="Hiperlink Visitado" xfId="73" builtinId="9" hidden="1"/>
    <cellStyle name="Hiperlink Visitado" xfId="251" builtinId="9" hidden="1"/>
    <cellStyle name="Hiperlink Visitado" xfId="78" builtinId="9" hidden="1"/>
    <cellStyle name="Hiperlink Visitado" xfId="171" builtinId="9" hidden="1"/>
    <cellStyle name="Hiperlink Visitado" xfId="21" builtinId="9" hidden="1"/>
    <cellStyle name="Hiperlink Visitado" xfId="182" builtinId="9" hidden="1"/>
    <cellStyle name="Hiperlink Visitado" xfId="244" builtinId="9" hidden="1"/>
    <cellStyle name="Hiperlink Visitado" xfId="248" builtinId="9" hidden="1"/>
    <cellStyle name="Hiperlink Visitado" xfId="32" builtinId="9" hidden="1"/>
    <cellStyle name="Hiperlink Visitado" xfId="301" builtinId="9" hidden="1"/>
    <cellStyle name="Hiperlink Visitado" xfId="185" builtinId="9" hidden="1"/>
    <cellStyle name="Hiperlink Visitado" xfId="258" builtinId="9" hidden="1"/>
    <cellStyle name="Hiperlink Visitado" xfId="187" builtinId="9" hidden="1"/>
    <cellStyle name="Hiperlink Visitado" xfId="230" builtinId="9" hidden="1"/>
    <cellStyle name="Hiperlink Visitado" xfId="126" builtinId="9" hidden="1"/>
    <cellStyle name="Hiperlink Visitado" xfId="42" builtinId="9" hidden="1"/>
    <cellStyle name="Hiperlink Visitado" xfId="252" builtinId="9" hidden="1"/>
    <cellStyle name="Hiperlink Visitado" xfId="249" builtinId="9" hidden="1"/>
    <cellStyle name="Hiperlink Visitado" xfId="135" builtinId="9" hidden="1"/>
    <cellStyle name="Hiperlink Visitado" xfId="92" builtinId="9" hidden="1"/>
    <cellStyle name="Hiperlink Visitado" xfId="38" builtinId="9" hidden="1"/>
    <cellStyle name="Hiperlink Visitado" xfId="30" builtinId="9" hidden="1"/>
    <cellStyle name="Hiperlink Visitado" xfId="133" builtinId="9" hidden="1"/>
    <cellStyle name="Hiperlink Visitado" xfId="269" builtinId="9" hidden="1"/>
    <cellStyle name="Hiperlink Visitado" xfId="96" builtinId="9" hidden="1"/>
    <cellStyle name="Hiperlink Visitado" xfId="211" builtinId="9" hidden="1"/>
    <cellStyle name="Hiperlink Visitado" xfId="203" builtinId="9" hidden="1"/>
    <cellStyle name="Hiperlink Visitado" xfId="94" builtinId="9" hidden="1"/>
    <cellStyle name="Hiperlink Visitado" xfId="304" builtinId="9" hidden="1"/>
    <cellStyle name="Hiperlink Visitado" xfId="222" builtinId="9" hidden="1"/>
    <cellStyle name="Hiperlink Visitado" xfId="246" builtinId="9" hidden="1"/>
    <cellStyle name="Hiperlink Visitado" xfId="176" builtinId="9" hidden="1"/>
    <cellStyle name="Hiperlink Visitado" xfId="294" builtinId="9" hidden="1"/>
    <cellStyle name="Hiperlink Visitado" xfId="81" builtinId="9" hidden="1"/>
    <cellStyle name="Hiperlink Visitado" xfId="177" builtinId="9" hidden="1"/>
    <cellStyle name="Hiperlink Visitado" xfId="152" builtinId="9" hidden="1"/>
    <cellStyle name="Hiperlink Visitado" xfId="132" builtinId="9" hidden="1"/>
    <cellStyle name="Hiperlink Visitado" xfId="137" builtinId="9" hidden="1"/>
    <cellStyle name="Hiperlink Visitado" xfId="186" builtinId="9" hidden="1"/>
    <cellStyle name="Hiperlink Visitado" xfId="36" builtinId="9" hidden="1"/>
    <cellStyle name="Hiperlink Visitado" xfId="145" builtinId="9" hidden="1"/>
    <cellStyle name="Hiperlink Visitado" xfId="143" builtinId="9" hidden="1"/>
    <cellStyle name="Hiperlink Visitado" xfId="77" builtinId="9" hidden="1"/>
    <cellStyle name="Hiperlink Visitado" xfId="262" builtinId="9" hidden="1"/>
    <cellStyle name="Hiperlink Visitado" xfId="106" builtinId="9" hidden="1"/>
    <cellStyle name="Hiperlink Visitado" xfId="41" builtinId="9" hidden="1"/>
    <cellStyle name="Hiperlink Visitado" xfId="320" builtinId="9" hidden="1"/>
    <cellStyle name="Hiperlink Visitado" xfId="261" builtinId="9" hidden="1"/>
    <cellStyle name="Hiperlink Visitado" xfId="312" builtinId="9" hidden="1"/>
    <cellStyle name="Hiperlink Visitado" xfId="97" builtinId="9" hidden="1"/>
    <cellStyle name="Hiperlink Visitado" xfId="27" builtinId="9" hidden="1"/>
    <cellStyle name="Hiperlink Visitado" xfId="233" builtinId="9" hidden="1"/>
    <cellStyle name="Hiperlink Visitado" xfId="305" builtinId="9" hidden="1"/>
    <cellStyle name="Hiperlink Visitado" xfId="44" builtinId="9" hidden="1"/>
    <cellStyle name="Hiperlink Visitado" xfId="279" builtinId="9" hidden="1"/>
    <cellStyle name="Hiperlink Visitado" xfId="241" builtinId="9" hidden="1"/>
    <cellStyle name="Hiperlink Visitado" xfId="4" builtinId="9" hidden="1"/>
    <cellStyle name="Hiperlink Visitado" xfId="271" builtinId="9" hidden="1"/>
    <cellStyle name="Hiperlink Visitado" xfId="175" builtinId="9" hidden="1"/>
    <cellStyle name="Hiperlink Visitado" xfId="210" builtinId="9" hidden="1"/>
    <cellStyle name="Hiperlink Visitado" xfId="299" builtinId="9" hidden="1"/>
    <cellStyle name="Hiperlink Visitado" xfId="332" builtinId="9" hidden="1"/>
    <cellStyle name="Hiperlink Visitado" xfId="296" builtinId="9" hidden="1"/>
    <cellStyle name="Hiperlink Visitado" xfId="161" builtinId="9" hidden="1"/>
    <cellStyle name="Hiperlink Visitado" xfId="89" builtinId="9" hidden="1"/>
    <cellStyle name="Hiperlink Visitado" xfId="234" builtinId="9" hidden="1"/>
    <cellStyle name="Hiperlink Visitado" xfId="160" builtinId="9" hidden="1"/>
    <cellStyle name="Hiperlink Visitado" xfId="8" builtinId="9" hidden="1"/>
    <cellStyle name="Hiperlink Visitado" xfId="165" builtinId="9" hidden="1"/>
    <cellStyle name="Hiperlink Visitado" xfId="6" builtinId="9" hidden="1"/>
    <cellStyle name="Hiperlink Visitado" xfId="288" builtinId="9" hidden="1"/>
    <cellStyle name="Hiperlink Visitado" xfId="80" builtinId="9" hidden="1"/>
    <cellStyle name="Hiperlink Visitado" xfId="123" builtinId="9" hidden="1"/>
    <cellStyle name="Hiperlink Visitado" xfId="266" builtinId="9" hidden="1"/>
    <cellStyle name="Hiperlink Visitado" xfId="18" builtinId="9" hidden="1"/>
    <cellStyle name="Hiperlink Visitado" xfId="45" builtinId="9" hidden="1"/>
    <cellStyle name="Hiperlink Visitado" xfId="226" builtinId="9" hidden="1"/>
    <cellStyle name="Hiperlink Visitado" xfId="69" builtinId="9" hidden="1"/>
    <cellStyle name="Hiperlink Visitado" xfId="103" builtinId="9" hidden="1"/>
    <cellStyle name="Hiperlink Visitado" xfId="67" builtinId="9" hidden="1"/>
    <cellStyle name="Hiperlink Visitado" xfId="76" builtinId="9" hidden="1"/>
    <cellStyle name="Hiperlink Visitado" xfId="134" builtinId="9" hidden="1"/>
    <cellStyle name="Hiperlink Visitado" xfId="39" builtinId="9" hidden="1"/>
    <cellStyle name="Hiperlink Visitado" xfId="257" builtinId="9" hidden="1"/>
    <cellStyle name="Hiperlink Visitado" xfId="144" builtinId="9" hidden="1"/>
    <cellStyle name="Hiperlink Visitado" xfId="224" builtinId="9" hidden="1"/>
    <cellStyle name="Hiperlink Visitado" xfId="322" builtinId="9" hidden="1"/>
    <cellStyle name="Hiperlink Visitado" xfId="107" builtinId="9" hidden="1"/>
    <cellStyle name="Hiperlink Visitado" xfId="216" builtinId="9" hidden="1"/>
    <cellStyle name="Hiperlink Visitado" xfId="49" builtinId="9" hidden="1"/>
    <cellStyle name="Hiperlink Visitado" xfId="200" builtinId="9" hidden="1"/>
    <cellStyle name="Hiperlink Visitado" xfId="275" builtinId="9" hidden="1"/>
    <cellStyle name="Hiperlink Visitado" xfId="114" builtinId="9" hidden="1"/>
    <cellStyle name="Hiperlink Visitado" xfId="122" builtinId="9" hidden="1"/>
    <cellStyle name="Hiperlink Visitado" xfId="83" builtinId="9" hidden="1"/>
    <cellStyle name="Hiperlink Visitado" xfId="228" builtinId="9" hidden="1"/>
    <cellStyle name="Hiperlink Visitado" xfId="284" builtinId="9" hidden="1"/>
    <cellStyle name="Hiperlink Visitado" xfId="310" builtinId="9" hidden="1"/>
    <cellStyle name="Hiperlink Visitado" xfId="238" builtinId="9" hidden="1"/>
    <cellStyle name="Hiperlink Visitado" xfId="127" builtinId="9" hidden="1"/>
    <cellStyle name="Hiperlink Visitado" xfId="267" builtinId="9" hidden="1"/>
    <cellStyle name="Hiperlink Visitado" xfId="104" builtinId="9" hidden="1"/>
    <cellStyle name="Hiperlink Visitado" xfId="88" builtinId="9" hidden="1"/>
    <cellStyle name="Hiperlink Visitado" xfId="53" builtinId="9" hidden="1"/>
    <cellStyle name="Hiperlink Visitado" xfId="158" builtinId="9" hidden="1"/>
    <cellStyle name="Hiperlink Visitado" xfId="124" builtinId="9" hidden="1"/>
    <cellStyle name="Hiperlink Visitado" xfId="179" builtinId="9" hidden="1"/>
    <cellStyle name="Hiperlink Visitado" xfId="166" builtinId="9" hidden="1"/>
    <cellStyle name="Hiperlink Visitado" xfId="149" builtinId="9" hidden="1"/>
    <cellStyle name="Hiperlink Visitado" xfId="303" builtinId="9" hidden="1"/>
    <cellStyle name="Hiperlink Visitado" xfId="174" builtinId="9" hidden="1"/>
    <cellStyle name="Hiperlink Visitado" xfId="328" builtinId="9" hidden="1"/>
    <cellStyle name="Hiperlink Visitado" xfId="254" builtinId="9" hidden="1"/>
    <cellStyle name="Hiperlink Visitado" xfId="300" builtinId="9" hidden="1"/>
    <cellStyle name="Hiperlink Visitado" xfId="316" builtinId="9" hidden="1"/>
    <cellStyle name="Hiperlink Visitado" xfId="87" builtinId="9" hidden="1"/>
    <cellStyle name="Hiperlink Visitado" xfId="25" builtinId="9" hidden="1"/>
    <cellStyle name="Hiperlink Visitado" xfId="215" builtinId="9" hidden="1"/>
    <cellStyle name="Hiperlink Visitado" xfId="204" builtinId="9" hidden="1"/>
    <cellStyle name="Hiperlink Visitado" xfId="191" builtinId="9" hidden="1"/>
    <cellStyle name="Hiperlink Visitado" xfId="220" builtinId="9" hidden="1"/>
    <cellStyle name="Hiperlink Visitado" xfId="223" builtinId="9" hidden="1"/>
    <cellStyle name="Hiperlink Visitado" xfId="62" builtinId="9" hidden="1"/>
    <cellStyle name="Hiperlink Visitado" xfId="46" builtinId="9" hidden="1"/>
    <cellStyle name="Hiperlink Visitado" xfId="61" builtinId="9" hidden="1"/>
    <cellStyle name="Hiperlink Visitado" xfId="336" builtinId="9" hidden="1"/>
    <cellStyle name="Hiperlink Visitado" xfId="5" builtinId="9" hidden="1"/>
    <cellStyle name="Hiperlink Visitado" xfId="29" builtinId="9" hidden="1"/>
    <cellStyle name="Hiperlink Visitado" xfId="150" builtinId="9" hidden="1"/>
    <cellStyle name="Hiperlink Visitado" xfId="54" builtinId="9" hidden="1"/>
    <cellStyle name="Hiperlink Visitado" xfId="209" builtinId="9" hidden="1"/>
    <cellStyle name="Hiperlink Visitado" xfId="286" builtinId="9" hidden="1"/>
    <cellStyle name="Hiperlink Visitado" xfId="68" builtinId="9" hidden="1"/>
    <cellStyle name="Hiperlink Visitado" xfId="9" builtinId="9" hidden="1"/>
    <cellStyle name="Hyperlink" xfId="337" xr:uid="{00000000-000B-0000-0000-000008000000}"/>
    <cellStyle name="Moeda 2" xfId="64" xr:uid="{00000000-0005-0000-0000-00004D010000}"/>
    <cellStyle name="Normal" xfId="0" builtinId="0"/>
    <cellStyle name="Normal 2" xfId="63" xr:uid="{00000000-0005-0000-0000-00004F010000}"/>
    <cellStyle name="Porcentagem" xfId="318" builtinId="5"/>
    <cellStyle name="Porcentagem 2" xfId="66" xr:uid="{00000000-0005-0000-0000-000051010000}"/>
    <cellStyle name="Separador de milhares 2" xfId="65" xr:uid="{00000000-0005-0000-0000-000052010000}"/>
  </cellStyles>
  <dxfs count="4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name val="Calibri"/>
        <scheme val="minor"/>
      </font>
      <numFmt numFmtId="167" formatCode="_-[$R$-416]\ * #,##0.00_-;\-[$R$-416]\ * #,##0.00_-;_-[$R$-416]\ * &quot;-&quot;??_-;_-@_-"/>
      <alignment horizontal="right"/>
    </dxf>
    <dxf>
      <font>
        <sz val="11"/>
        <name val="Calibri"/>
        <scheme val="minor"/>
      </font>
      <alignment horizontal="right"/>
    </dxf>
    <dxf>
      <font>
        <sz val="11"/>
        <name val="Calibri"/>
        <scheme val="minor"/>
      </font>
      <alignment horizontal="right"/>
    </dxf>
    <dxf>
      <font>
        <sz val="11"/>
        <name val="Calibri"/>
        <scheme val="minor"/>
      </font>
      <alignment horizontal="right"/>
    </dxf>
    <dxf>
      <font>
        <sz val="11"/>
        <name val="Calibri"/>
        <scheme val="minor"/>
      </font>
      <numFmt numFmtId="19" formatCode="dd/mm/yyyy"/>
      <alignment horizontal="right"/>
    </dxf>
    <dxf>
      <font>
        <sz val="11"/>
        <name val="Calibri"/>
        <scheme val="minor"/>
      </font>
      <alignment horizontal="left"/>
    </dxf>
    <dxf>
      <font>
        <sz val="11"/>
        <name val="Calibri"/>
        <scheme val="minor"/>
      </font>
      <alignment horizontal="left"/>
    </dxf>
    <dxf>
      <font>
        <sz val="11"/>
        <name val="Calibri"/>
        <scheme val="minor"/>
      </font>
      <alignment horizontal="center"/>
    </dxf>
    <dxf>
      <font>
        <sz val="11"/>
        <name val="Calibri"/>
        <scheme val="minor"/>
      </font>
      <alignment horizontal="left"/>
    </dxf>
    <dxf>
      <font>
        <sz val="11"/>
        <name val="Calibri"/>
        <scheme val="minor"/>
      </font>
      <alignment horizontal="left"/>
    </dxf>
    <dxf>
      <font>
        <sz val="11"/>
        <name val="Calibri"/>
        <scheme val="minor"/>
      </font>
      <alignment horizontal="left"/>
    </dxf>
    <dxf>
      <font>
        <sz val="11"/>
        <name val="Calibri"/>
        <scheme val="minor"/>
      </font>
    </dxf>
    <dxf>
      <font>
        <sz val="1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34998626667073579"/>
        </left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0" tint="-0.34998626667073579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43651"/>
        <name val="Calibri"/>
        <family val="2"/>
        <scheme val="minor"/>
      </font>
      <fill>
        <patternFill patternType="solid">
          <fgColor indexed="64"/>
          <bgColor rgb="FFF76B1C"/>
        </patternFill>
      </fill>
      <alignment horizontal="center" vertical="center" textRotation="0" wrapText="1" indent="0" justifyLastLine="0" shrinkToFit="0" readingOrder="0"/>
    </dxf>
    <dxf>
      <font>
        <color rgb="FF343651"/>
      </font>
      <border>
        <bottom style="thin">
          <color theme="9"/>
        </bottom>
        <vertical/>
        <horizontal/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fgColor rgb="FF343651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patternFill>
          <bgColor theme="0" tint="-4.9989318521683403E-2"/>
        </patternFill>
      </fill>
    </dxf>
    <dxf>
      <font>
        <b/>
        <i val="0"/>
        <color rgb="FF343651"/>
      </font>
      <fill>
        <patternFill>
          <bgColor rgb="FFF76B1C"/>
        </patternFill>
      </fill>
    </dxf>
    <dxf>
      <border>
        <vertical style="thin">
          <color theme="0" tint="-0.34998626667073579"/>
        </vertical>
      </border>
    </dxf>
  </dxfs>
  <tableStyles count="4" defaultTableStyle="TableStyleMedium2" defaultPivotStyle="PivotStyleLight16">
    <tableStyle name="Estilo de Tabela 1" pivot="0" count="0" xr9:uid="{654D21FB-2D7D-4910-835E-ECCF84504847}"/>
    <tableStyle name="Estilo de Tabela 2" pivot="0" count="3" xr9:uid="{EE9A5D4A-3BBD-412C-A5B4-8794CA7ACB93}">
      <tableStyleElement type="wholeTable" dxfId="47"/>
      <tableStyleElement type="headerRow" dxfId="46"/>
      <tableStyleElement type="secondRowStripe" dxfId="45"/>
    </tableStyle>
    <tableStyle name="SlicerStyleDark6 2" pivot="0" table="0" count="10" xr9:uid="{72667DD1-FBC5-4965-9185-F1F0D1672BFD}">
      <tableStyleElement type="wholeTable" dxfId="44"/>
      <tableStyleElement type="headerRow" dxfId="43"/>
    </tableStyle>
    <tableStyle name="SlicerStyleDark6 3" pivot="0" table="0" count="10" xr9:uid="{A38F7F80-5D3B-4D23-9B20-25CD7C24B46D}">
      <tableStyleElement type="wholeTable" dxfId="42"/>
      <tableStyleElement type="headerRow" dxfId="41"/>
    </tableStyle>
  </tableStyles>
  <colors>
    <mruColors>
      <color rgb="FF343651"/>
      <color rgb="FF9F041B"/>
      <color rgb="FFF76B1C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76B1C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343651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auto="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auto="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0" tint="-0.499984740745262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343651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343651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Dark6 3">
        <x14:slicerStyle name="SlicerStyleDark6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RE!A1"/><Relationship Id="rId1" Type="http://schemas.openxmlformats.org/officeDocument/2006/relationships/hyperlink" Target="#'Contas a Pagar e Receber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DRE!A1"/><Relationship Id="rId1" Type="http://schemas.openxmlformats.org/officeDocument/2006/relationships/hyperlink" Target="#Lan&#231;amento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Contas a Pagar e Receber'!A1"/><Relationship Id="rId1" Type="http://schemas.openxmlformats.org/officeDocument/2006/relationships/hyperlink" Target="#Lan&#231;ament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92075</xdr:colOff>
      <xdr:row>0</xdr:row>
      <xdr:rowOff>180975</xdr:rowOff>
    </xdr:from>
    <xdr:to>
      <xdr:col>2</xdr:col>
      <xdr:colOff>1273175</xdr:colOff>
      <xdr:row>2</xdr:row>
      <xdr:rowOff>9525</xdr:rowOff>
    </xdr:to>
    <xdr:sp macro="" textlink="">
      <xdr:nvSpPr>
        <xdr:cNvPr id="4" name="Fluxograma: Process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79CAD-4B61-42BA-8C00-709A26C7339A}"/>
            </a:ext>
            <a:ext uri="{147F2762-F138-4A5C-976F-8EAC2B608ADB}">
              <a16:predDERef xmlns:a16="http://schemas.microsoft.com/office/drawing/2014/main" pred="{8C145771-9E75-430C-AE9C-224FB9A93C76}"/>
            </a:ext>
          </a:extLst>
        </xdr:cNvPr>
        <xdr:cNvSpPr/>
      </xdr:nvSpPr>
      <xdr:spPr>
        <a:xfrm>
          <a:off x="2320925" y="180975"/>
          <a:ext cx="1181100" cy="209550"/>
        </a:xfrm>
        <a:prstGeom prst="flowChartProcess">
          <a:avLst/>
        </a:prstGeom>
        <a:solidFill>
          <a:srgbClr val="F76B1C"/>
        </a:solidFill>
        <a:ln>
          <a:solidFill>
            <a:srgbClr val="9F041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343651"/>
              </a:solidFill>
            </a:rPr>
            <a:t>FLUXO</a:t>
          </a:r>
          <a:r>
            <a:rPr lang="pt-BR" sz="1100" b="1" baseline="0">
              <a:solidFill>
                <a:srgbClr val="343651"/>
              </a:solidFill>
            </a:rPr>
            <a:t> MENSAL</a:t>
          </a:r>
          <a:endParaRPr lang="pt-BR" sz="1100" b="1">
            <a:solidFill>
              <a:srgbClr val="343651"/>
            </a:solidFill>
          </a:endParaRPr>
        </a:p>
      </xdr:txBody>
    </xdr:sp>
    <xdr:clientData/>
  </xdr:twoCellAnchor>
  <xdr:twoCellAnchor>
    <xdr:from>
      <xdr:col>2</xdr:col>
      <xdr:colOff>1282700</xdr:colOff>
      <xdr:row>1</xdr:row>
      <xdr:rowOff>0</xdr:rowOff>
    </xdr:from>
    <xdr:to>
      <xdr:col>4</xdr:col>
      <xdr:colOff>434975</xdr:colOff>
      <xdr:row>2</xdr:row>
      <xdr:rowOff>19050</xdr:rowOff>
    </xdr:to>
    <xdr:sp macro="" textlink="">
      <xdr:nvSpPr>
        <xdr:cNvPr id="6" name="Fluxograma: Process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9D3328-B26A-4B33-937F-82D9C7DB21FE}"/>
            </a:ext>
            <a:ext uri="{147F2762-F138-4A5C-976F-8EAC2B608ADB}">
              <a16:predDERef xmlns:a16="http://schemas.microsoft.com/office/drawing/2014/main" pred="{42379CAD-4B61-42BA-8C00-709A26C7339A}"/>
            </a:ext>
          </a:extLst>
        </xdr:cNvPr>
        <xdr:cNvSpPr/>
      </xdr:nvSpPr>
      <xdr:spPr>
        <a:xfrm>
          <a:off x="3511550" y="190500"/>
          <a:ext cx="1295400" cy="209550"/>
        </a:xfrm>
        <a:prstGeom prst="flowChartProcess">
          <a:avLst/>
        </a:prstGeom>
        <a:solidFill>
          <a:srgbClr val="F76B1C"/>
        </a:solidFill>
        <a:ln>
          <a:solidFill>
            <a:srgbClr val="9F041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343651"/>
              </a:solidFill>
            </a:rPr>
            <a:t>DRE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</xdr:row>
      <xdr:rowOff>19050</xdr:rowOff>
    </xdr:from>
    <xdr:to>
      <xdr:col>2</xdr:col>
      <xdr:colOff>800966</xdr:colOff>
      <xdr:row>2</xdr:row>
      <xdr:rowOff>35791</xdr:rowOff>
    </xdr:to>
    <xdr:sp macro="" textlink="">
      <xdr:nvSpPr>
        <xdr:cNvPr id="12" name="Fluxograma: Processo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177F9-BFBE-4F01-A7D1-FF8E3F8DE40B}"/>
            </a:ext>
          </a:extLst>
        </xdr:cNvPr>
        <xdr:cNvSpPr/>
      </xdr:nvSpPr>
      <xdr:spPr>
        <a:xfrm>
          <a:off x="1047750" y="200025"/>
          <a:ext cx="1191491" cy="197716"/>
        </a:xfrm>
        <a:prstGeom prst="flowChartProcess">
          <a:avLst/>
        </a:prstGeom>
        <a:solidFill>
          <a:srgbClr val="F76B1C"/>
        </a:solidFill>
        <a:ln>
          <a:solidFill>
            <a:srgbClr val="9F041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343651"/>
              </a:solidFill>
            </a:rPr>
            <a:t>LANÇAMENTOS</a:t>
          </a:r>
        </a:p>
      </xdr:txBody>
    </xdr:sp>
    <xdr:clientData/>
  </xdr:twoCellAnchor>
  <xdr:twoCellAnchor>
    <xdr:from>
      <xdr:col>2</xdr:col>
      <xdr:colOff>804430</xdr:colOff>
      <xdr:row>1</xdr:row>
      <xdr:rowOff>19050</xdr:rowOff>
    </xdr:from>
    <xdr:to>
      <xdr:col>3</xdr:col>
      <xdr:colOff>629516</xdr:colOff>
      <xdr:row>2</xdr:row>
      <xdr:rowOff>35791</xdr:rowOff>
    </xdr:to>
    <xdr:sp macro="" textlink="">
      <xdr:nvSpPr>
        <xdr:cNvPr id="15" name="Fluxograma: Processo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7C9D8A-671C-4EE3-953A-ECF0DDF5FC98}"/>
            </a:ext>
            <a:ext uri="{147F2762-F138-4A5C-976F-8EAC2B608ADB}">
              <a16:predDERef xmlns:a16="http://schemas.microsoft.com/office/drawing/2014/main" pred="{283177F9-BFBE-4F01-A7D1-FF8E3F8DE40B}"/>
            </a:ext>
          </a:extLst>
        </xdr:cNvPr>
        <xdr:cNvSpPr/>
      </xdr:nvSpPr>
      <xdr:spPr>
        <a:xfrm>
          <a:off x="2242705" y="200025"/>
          <a:ext cx="1482436" cy="197716"/>
        </a:xfrm>
        <a:prstGeom prst="flowChartProcess">
          <a:avLst/>
        </a:prstGeom>
        <a:solidFill>
          <a:srgbClr val="F76B1C"/>
        </a:solidFill>
        <a:ln>
          <a:solidFill>
            <a:srgbClr val="9F041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343651"/>
              </a:solidFill>
            </a:rPr>
            <a:t>DRE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1219200</xdr:colOff>
      <xdr:row>1</xdr:row>
      <xdr:rowOff>0</xdr:rowOff>
    </xdr:from>
    <xdr:to>
      <xdr:col>2</xdr:col>
      <xdr:colOff>349956</xdr:colOff>
      <xdr:row>2</xdr:row>
      <xdr:rowOff>21872</xdr:rowOff>
    </xdr:to>
    <xdr:sp macro="" textlink="">
      <xdr:nvSpPr>
        <xdr:cNvPr id="3" name="Fluxograma: Process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57288-04F7-4B78-8A0E-139618B8ADED}"/>
            </a:ext>
          </a:extLst>
        </xdr:cNvPr>
        <xdr:cNvSpPr/>
      </xdr:nvSpPr>
      <xdr:spPr>
        <a:xfrm>
          <a:off x="1332089" y="162278"/>
          <a:ext cx="1219200" cy="184150"/>
        </a:xfrm>
        <a:prstGeom prst="flowChartProcess">
          <a:avLst/>
        </a:prstGeom>
        <a:solidFill>
          <a:srgbClr val="F76B1C"/>
        </a:solidFill>
        <a:ln>
          <a:solidFill>
            <a:srgbClr val="9F041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343651"/>
              </a:solidFill>
            </a:rPr>
            <a:t>LANÇAMENTOS</a:t>
          </a:r>
        </a:p>
      </xdr:txBody>
    </xdr:sp>
    <xdr:clientData/>
  </xdr:twoCellAnchor>
  <xdr:twoCellAnchor>
    <xdr:from>
      <xdr:col>2</xdr:col>
      <xdr:colOff>340783</xdr:colOff>
      <xdr:row>1</xdr:row>
      <xdr:rowOff>0</xdr:rowOff>
    </xdr:from>
    <xdr:to>
      <xdr:col>3</xdr:col>
      <xdr:colOff>717197</xdr:colOff>
      <xdr:row>2</xdr:row>
      <xdr:rowOff>21872</xdr:rowOff>
    </xdr:to>
    <xdr:sp macro="" textlink="">
      <xdr:nvSpPr>
        <xdr:cNvPr id="4" name="Fluxograma: Process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A8918E-AADD-45AE-A43F-B134DE8761AA}"/>
            </a:ext>
            <a:ext uri="{147F2762-F138-4A5C-976F-8EAC2B608ADB}">
              <a16:predDERef xmlns:a16="http://schemas.microsoft.com/office/drawing/2014/main" pred="{FB157288-04F7-4B78-8A0E-139618B8ADED}"/>
            </a:ext>
          </a:extLst>
        </xdr:cNvPr>
        <xdr:cNvSpPr/>
      </xdr:nvSpPr>
      <xdr:spPr>
        <a:xfrm>
          <a:off x="2436283" y="180975"/>
          <a:ext cx="1281289" cy="202847"/>
        </a:xfrm>
        <a:prstGeom prst="flowChartProcess">
          <a:avLst/>
        </a:prstGeom>
        <a:solidFill>
          <a:srgbClr val="F76B1C"/>
        </a:solidFill>
        <a:ln>
          <a:solidFill>
            <a:srgbClr val="9F041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343651"/>
              </a:solidFill>
            </a:rPr>
            <a:t>FLUXO</a:t>
          </a:r>
          <a:r>
            <a:rPr lang="pt-BR" sz="1100" b="1" baseline="0">
              <a:solidFill>
                <a:srgbClr val="343651"/>
              </a:solidFill>
            </a:rPr>
            <a:t> MENSAL</a:t>
          </a:r>
          <a:endParaRPr lang="pt-BR" sz="1100" b="1">
            <a:solidFill>
              <a:srgbClr val="34365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1B71E-6D82-431B-9FF8-976CA2AA2EE3}" name="FONTE_CÓDIGOS" displayName="FONTE_CÓDIGOS" ref="A32:C70" totalsRowShown="0" headerRowDxfId="40">
  <autoFilter ref="A32:C70" xr:uid="{6A91B71E-6D82-431B-9FF8-976CA2AA2EE3}"/>
  <tableColumns count="3">
    <tableColumn id="1" xr3:uid="{C5CBA74E-4207-430F-A406-F24219389C94}" name="FONTE" dataDxfId="39"/>
    <tableColumn id="2" xr3:uid="{58035E66-9D7B-48AB-AA95-B470082036BF}" name="CÓDIGO" dataDxfId="38"/>
    <tableColumn id="3" xr3:uid="{4AFC06BB-8830-4EBB-9452-49308305DF80}" name="DESCRIÇÃO" dataDxfId="37">
      <calculatedColumnFormula>K3</calculatedColumnFormula>
    </tableColumn>
  </tableColumns>
  <tableStyleInfo name="Estilo de Tabela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869F04-7AF1-44DB-8C67-63A405820D85}" name="BASE" displayName="BASE" ref="A4:K2278" totalsRowShown="0" headerRowDxfId="36" dataDxfId="35">
  <autoFilter ref="A4:K2278" xr:uid="{9F4BC36C-F2D0-40E6-8B8A-2F637463C6A5}"/>
  <sortState xmlns:xlrd2="http://schemas.microsoft.com/office/spreadsheetml/2017/richdata2" ref="A5:K2278">
    <sortCondition ref="G4:G2278"/>
  </sortState>
  <tableColumns count="11">
    <tableColumn id="1" xr3:uid="{8C06F378-3230-4D29-9DE4-C7DC33663E10}" name="Coluna1" dataDxfId="34"/>
    <tableColumn id="2" xr3:uid="{8E706BC5-7957-406E-AFE8-900A2FF2C70E}" name="Classificação" dataDxfId="33"/>
    <tableColumn id="29" xr3:uid="{CF3A4085-070F-47AC-8F37-C699A39270E7}" name="Contas" dataDxfId="32"/>
    <tableColumn id="4" xr3:uid="{0BA35022-3725-4A4A-8E3F-1E6C4CB56F77}" name="Código" dataDxfId="31">
      <calculatedColumnFormula array="1">INDEX(FONTE_CÓDIGOS[CÓDIGO],MATCH(1,(FONTE_CÓDIGOS[FONTE]=BASE[[#This Row],[Coluna1]])*(FONTE_CÓDIGOS[DESCRIÇÃO]=BASE[[#This Row],[Classificação]]),0))</calculatedColumnFormula>
    </tableColumn>
    <tableColumn id="5" xr3:uid="{D03FCD7B-3957-40B8-A965-6C893DA10DF5}" name="Responsável" dataDxfId="30"/>
    <tableColumn id="6" xr3:uid="{5003A3A2-2112-4349-83D8-F059DC532D23}" name="Detalhe" dataDxfId="29"/>
    <tableColumn id="15" xr3:uid="{D9E17E19-B435-4963-9A09-88279CEF3497}" name="Data de Pagamento" dataDxfId="28"/>
    <tableColumn id="19" xr3:uid="{6B415A71-C44E-4B0F-BEDB-88D51EB8A8FF}" name="Dia Pagamento" dataDxfId="27">
      <calculatedColumnFormula>DAY(BASE[[#This Row],[Data de Pagamento]])</calculatedColumnFormula>
    </tableColumn>
    <tableColumn id="20" xr3:uid="{DE9621DD-7289-4D6D-BB1F-51E62CF4F35A}" name="Mês Pagamento" dataDxfId="26">
      <calculatedColumnFormula>TEXT(BASE[[#This Row],[Data de Pagamento]],"mmmm")</calculatedColumnFormula>
    </tableColumn>
    <tableColumn id="21" xr3:uid="{086B57D9-CE2F-49CA-9DBD-4438509908AC}" name="Ano Pagamento" dataDxfId="25">
      <calculatedColumnFormula>YEAR(BASE[[#This Row],[Data de Pagamento]])</calculatedColumnFormula>
    </tableColumn>
    <tableColumn id="31" xr3:uid="{0E8C724E-F68B-426E-987D-0DDF00A82B25}" name="Valor Pago" dataDxfId="24">
      <calculatedColumnFormula>SUM(#REF!)</calculatedColumnFormula>
    </tableColumn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7C8A-237F-4024-9FA1-8760E1091FD2}">
  <sheetPr codeName="Planilha1"/>
  <dimension ref="A1:I70"/>
  <sheetViews>
    <sheetView showGridLines="0" zoomScale="90" zoomScaleNormal="90" workbookViewId="0">
      <selection activeCell="D2" sqref="D2:D3"/>
    </sheetView>
  </sheetViews>
  <sheetFormatPr defaultColWidth="47.109375" defaultRowHeight="13.8"/>
  <cols>
    <col min="1" max="1" width="26.109375" style="4" bestFit="1" customWidth="1"/>
    <col min="2" max="2" width="11.5546875" style="4" bestFit="1" customWidth="1"/>
    <col min="3" max="3" width="27.88671875" style="4" bestFit="1" customWidth="1"/>
    <col min="4" max="4" width="15.5546875" style="17" bestFit="1" customWidth="1"/>
    <col min="5" max="5" width="15.109375" style="18" bestFit="1" customWidth="1"/>
    <col min="6" max="6" width="23.6640625" style="17" bestFit="1" customWidth="1"/>
    <col min="7" max="7" width="26.109375" style="17" bestFit="1" customWidth="1"/>
    <col min="8" max="8" width="20.5546875" style="17" bestFit="1" customWidth="1"/>
    <col min="9" max="9" width="24" style="19" bestFit="1" customWidth="1"/>
    <col min="10" max="16384" width="47.109375" style="4"/>
  </cols>
  <sheetData>
    <row r="1" spans="1:9" s="19" customFormat="1" ht="14.4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ht="14.4">
      <c r="A2" s="25">
        <v>2020</v>
      </c>
      <c r="B2" s="26" t="s">
        <v>9</v>
      </c>
      <c r="C2" s="26" t="s">
        <v>10</v>
      </c>
      <c r="D2" s="26" t="s">
        <v>11</v>
      </c>
      <c r="E2" s="26" t="s">
        <v>6</v>
      </c>
      <c r="F2" s="26" t="s">
        <v>12</v>
      </c>
      <c r="G2" s="26" t="s">
        <v>13</v>
      </c>
      <c r="H2" s="26" t="s">
        <v>14</v>
      </c>
      <c r="I2" s="26" t="s">
        <v>15</v>
      </c>
    </row>
    <row r="3" spans="1:9" ht="14.4">
      <c r="A3" s="28">
        <v>2021</v>
      </c>
      <c r="B3" s="29" t="s">
        <v>16</v>
      </c>
      <c r="C3" s="29" t="s">
        <v>17</v>
      </c>
      <c r="D3" s="29" t="s">
        <v>18</v>
      </c>
      <c r="E3" s="29" t="s">
        <v>8</v>
      </c>
      <c r="F3" s="29" t="s">
        <v>19</v>
      </c>
      <c r="G3" s="29" t="s">
        <v>20</v>
      </c>
      <c r="H3" s="29" t="s">
        <v>21</v>
      </c>
      <c r="I3" s="29" t="s">
        <v>22</v>
      </c>
    </row>
    <row r="4" spans="1:9" ht="14.4">
      <c r="A4" s="25">
        <v>2022</v>
      </c>
      <c r="B4" s="26" t="s">
        <v>23</v>
      </c>
      <c r="C4" s="26" t="s">
        <v>24</v>
      </c>
      <c r="D4" s="26" t="s">
        <v>25</v>
      </c>
      <c r="E4" s="26"/>
      <c r="F4" s="26" t="s">
        <v>26</v>
      </c>
      <c r="G4" s="26" t="s">
        <v>27</v>
      </c>
      <c r="H4" s="26" t="s">
        <v>28</v>
      </c>
      <c r="I4" s="26" t="s">
        <v>29</v>
      </c>
    </row>
    <row r="5" spans="1:9" ht="14.4">
      <c r="A5" s="28">
        <v>2023</v>
      </c>
      <c r="B5" s="29" t="s">
        <v>30</v>
      </c>
      <c r="C5" s="29" t="s">
        <v>31</v>
      </c>
      <c r="D5" s="29"/>
      <c r="E5" s="29"/>
      <c r="F5" s="29" t="s">
        <v>32</v>
      </c>
      <c r="G5" s="29" t="s">
        <v>33</v>
      </c>
      <c r="H5" s="29" t="s">
        <v>34</v>
      </c>
      <c r="I5" s="29" t="s">
        <v>35</v>
      </c>
    </row>
    <row r="6" spans="1:9" ht="14.4">
      <c r="A6" s="25">
        <v>2024</v>
      </c>
      <c r="B6" s="26" t="s">
        <v>36</v>
      </c>
      <c r="C6" s="26" t="s">
        <v>37</v>
      </c>
      <c r="D6" s="26"/>
      <c r="E6" s="26"/>
      <c r="F6" s="26" t="s">
        <v>38</v>
      </c>
      <c r="G6" s="26" t="s">
        <v>39</v>
      </c>
      <c r="H6" s="26" t="s">
        <v>40</v>
      </c>
      <c r="I6" s="26" t="s">
        <v>41</v>
      </c>
    </row>
    <row r="7" spans="1:9" ht="14.4">
      <c r="A7" s="28">
        <v>2025</v>
      </c>
      <c r="B7" s="29" t="s">
        <v>42</v>
      </c>
      <c r="C7" s="29" t="s">
        <v>43</v>
      </c>
      <c r="D7" s="29"/>
      <c r="E7" s="29"/>
      <c r="F7" s="29" t="s">
        <v>44</v>
      </c>
      <c r="G7" s="29" t="s">
        <v>45</v>
      </c>
      <c r="H7" s="29" t="s">
        <v>46</v>
      </c>
      <c r="I7" s="29" t="s">
        <v>47</v>
      </c>
    </row>
    <row r="8" spans="1:9" ht="14.4">
      <c r="A8" s="25">
        <v>2026</v>
      </c>
      <c r="B8" s="26" t="s">
        <v>48</v>
      </c>
      <c r="C8" s="26" t="s">
        <v>49</v>
      </c>
      <c r="D8" s="26"/>
      <c r="E8" s="26"/>
      <c r="F8" s="26" t="s">
        <v>50</v>
      </c>
      <c r="G8" s="26" t="s">
        <v>51</v>
      </c>
      <c r="H8" s="26" t="s">
        <v>52</v>
      </c>
      <c r="I8" s="26" t="s">
        <v>53</v>
      </c>
    </row>
    <row r="9" spans="1:9" ht="14.4">
      <c r="A9" s="28">
        <v>2027</v>
      </c>
      <c r="B9" s="29" t="s">
        <v>54</v>
      </c>
      <c r="C9" s="29"/>
      <c r="D9" s="29"/>
      <c r="E9" s="29"/>
      <c r="F9" s="29" t="s">
        <v>55</v>
      </c>
      <c r="G9" s="29" t="s">
        <v>56</v>
      </c>
      <c r="H9" s="29" t="s">
        <v>57</v>
      </c>
      <c r="I9" s="29" t="s">
        <v>58</v>
      </c>
    </row>
    <row r="10" spans="1:9" ht="14.4">
      <c r="A10" s="25">
        <v>2028</v>
      </c>
      <c r="B10" s="26" t="s">
        <v>59</v>
      </c>
      <c r="C10" s="26"/>
      <c r="D10" s="26"/>
      <c r="E10" s="26"/>
      <c r="F10" s="26" t="s">
        <v>60</v>
      </c>
      <c r="G10" s="26" t="s">
        <v>61</v>
      </c>
      <c r="H10" s="26" t="s">
        <v>62</v>
      </c>
      <c r="I10" s="26" t="s">
        <v>63</v>
      </c>
    </row>
    <row r="11" spans="1:9" ht="14.4">
      <c r="A11" s="28">
        <v>2029</v>
      </c>
      <c r="B11" s="29" t="s">
        <v>64</v>
      </c>
      <c r="C11" s="29"/>
      <c r="D11" s="29"/>
      <c r="E11" s="29"/>
      <c r="F11" s="29" t="s">
        <v>65</v>
      </c>
      <c r="G11" s="29" t="s">
        <v>66</v>
      </c>
      <c r="H11" s="29" t="s">
        <v>67</v>
      </c>
      <c r="I11" s="29" t="s">
        <v>68</v>
      </c>
    </row>
    <row r="12" spans="1:9" ht="14.4">
      <c r="A12" s="25">
        <v>2030</v>
      </c>
      <c r="B12" s="26" t="s">
        <v>69</v>
      </c>
      <c r="C12" s="26"/>
      <c r="D12" s="26"/>
      <c r="E12" s="26"/>
      <c r="F12" s="26" t="s">
        <v>70</v>
      </c>
      <c r="G12" s="26" t="s">
        <v>71</v>
      </c>
      <c r="H12" s="26" t="s">
        <v>72</v>
      </c>
      <c r="I12" s="26" t="s">
        <v>73</v>
      </c>
    </row>
    <row r="13" spans="1:9" ht="14.4">
      <c r="A13" s="28">
        <v>2031</v>
      </c>
      <c r="B13" s="29" t="s">
        <v>74</v>
      </c>
      <c r="C13" s="29"/>
      <c r="D13" s="29"/>
      <c r="E13" s="29"/>
      <c r="F13" s="29"/>
      <c r="G13" s="29"/>
      <c r="H13" s="29" t="s">
        <v>75</v>
      </c>
      <c r="I13" s="29" t="s">
        <v>76</v>
      </c>
    </row>
    <row r="14" spans="1:9" ht="14.4">
      <c r="A14" s="25"/>
      <c r="B14" s="26"/>
      <c r="C14" s="26"/>
      <c r="D14" s="26"/>
      <c r="E14" s="26"/>
      <c r="F14" s="26"/>
      <c r="G14" s="26"/>
      <c r="H14" s="26" t="s">
        <v>77</v>
      </c>
      <c r="I14" s="26" t="s">
        <v>78</v>
      </c>
    </row>
    <row r="15" spans="1:9" ht="14.4">
      <c r="A15" s="28"/>
      <c r="B15" s="29"/>
      <c r="C15" s="29"/>
      <c r="D15" s="29"/>
      <c r="E15" s="29"/>
      <c r="F15" s="29"/>
      <c r="G15" s="29"/>
      <c r="H15" s="29" t="s">
        <v>79</v>
      </c>
      <c r="I15" s="29" t="s">
        <v>80</v>
      </c>
    </row>
    <row r="16" spans="1:9" ht="14.4">
      <c r="A16" s="25"/>
      <c r="B16" s="26"/>
      <c r="C16" s="26"/>
      <c r="D16" s="26"/>
      <c r="E16" s="26"/>
      <c r="F16" s="26"/>
      <c r="G16" s="26"/>
      <c r="H16" s="26" t="s">
        <v>81</v>
      </c>
      <c r="I16" s="26" t="s">
        <v>82</v>
      </c>
    </row>
    <row r="17" spans="1:9" ht="14.4">
      <c r="A17" s="28"/>
      <c r="B17" s="29"/>
      <c r="C17" s="29"/>
      <c r="D17" s="29"/>
      <c r="E17" s="29"/>
      <c r="F17" s="29"/>
      <c r="G17" s="29"/>
      <c r="H17" s="29" t="s">
        <v>83</v>
      </c>
      <c r="I17" s="29" t="s">
        <v>84</v>
      </c>
    </row>
    <row r="18" spans="1:9" ht="14.4">
      <c r="A18" s="25"/>
      <c r="B18" s="26"/>
      <c r="C18" s="26"/>
      <c r="D18" s="26"/>
      <c r="E18" s="26"/>
      <c r="F18" s="26"/>
      <c r="G18" s="26"/>
      <c r="H18" s="26" t="s">
        <v>85</v>
      </c>
      <c r="I18" s="26" t="s">
        <v>86</v>
      </c>
    </row>
    <row r="19" spans="1:9" ht="14.4">
      <c r="A19" s="28"/>
      <c r="B19" s="29"/>
      <c r="C19" s="29"/>
      <c r="D19" s="29"/>
      <c r="E19" s="29"/>
      <c r="F19" s="29"/>
      <c r="G19" s="29"/>
      <c r="H19" s="29" t="s">
        <v>87</v>
      </c>
      <c r="I19" s="29" t="s">
        <v>88</v>
      </c>
    </row>
    <row r="20" spans="1:9" ht="14.4">
      <c r="A20" s="25"/>
      <c r="B20" s="26"/>
      <c r="C20" s="26"/>
      <c r="D20" s="26"/>
      <c r="E20" s="26"/>
      <c r="F20" s="26"/>
      <c r="G20" s="26"/>
      <c r="H20" s="26" t="s">
        <v>89</v>
      </c>
      <c r="I20" s="26" t="s">
        <v>90</v>
      </c>
    </row>
    <row r="21" spans="1:9" ht="14.4">
      <c r="A21" s="28"/>
      <c r="B21" s="29"/>
      <c r="C21" s="29"/>
      <c r="D21" s="29"/>
      <c r="E21" s="29"/>
      <c r="F21" s="29"/>
      <c r="G21" s="29"/>
      <c r="H21" s="29" t="s">
        <v>91</v>
      </c>
      <c r="I21" s="29" t="s">
        <v>92</v>
      </c>
    </row>
    <row r="22" spans="1:9" ht="14.4">
      <c r="A22" s="25"/>
      <c r="B22" s="26"/>
      <c r="C22" s="26"/>
      <c r="D22" s="26"/>
      <c r="E22" s="26"/>
      <c r="F22" s="26"/>
      <c r="G22" s="26"/>
      <c r="H22" s="26" t="s">
        <v>93</v>
      </c>
      <c r="I22" s="26" t="s">
        <v>94</v>
      </c>
    </row>
    <row r="23" spans="1:9" ht="14.4">
      <c r="A23" s="28"/>
      <c r="B23" s="29"/>
      <c r="C23" s="29"/>
      <c r="D23" s="29"/>
      <c r="E23" s="29"/>
      <c r="F23" s="29"/>
      <c r="G23" s="29"/>
      <c r="H23" s="29" t="s">
        <v>95</v>
      </c>
      <c r="I23" s="29" t="s">
        <v>96</v>
      </c>
    </row>
    <row r="24" spans="1:9" ht="14.4">
      <c r="A24" s="25"/>
      <c r="B24" s="26"/>
      <c r="C24" s="26"/>
      <c r="D24" s="26"/>
      <c r="E24" s="26"/>
      <c r="F24" s="26"/>
      <c r="G24" s="26"/>
      <c r="H24" s="26" t="s">
        <v>97</v>
      </c>
      <c r="I24" s="26" t="s">
        <v>98</v>
      </c>
    </row>
    <row r="25" spans="1:9" ht="14.4">
      <c r="A25" s="28"/>
      <c r="B25" s="29"/>
      <c r="C25" s="29"/>
      <c r="D25" s="29"/>
      <c r="E25" s="29"/>
      <c r="F25" s="29"/>
      <c r="G25" s="29"/>
      <c r="H25" s="29" t="s">
        <v>99</v>
      </c>
      <c r="I25" s="29" t="s">
        <v>31</v>
      </c>
    </row>
    <row r="26" spans="1:9" ht="14.4">
      <c r="H26" s="26" t="s">
        <v>100</v>
      </c>
      <c r="I26" s="26" t="s">
        <v>37</v>
      </c>
    </row>
    <row r="27" spans="1:9" ht="14.4">
      <c r="H27" s="29" t="s">
        <v>101</v>
      </c>
      <c r="I27" s="29" t="s">
        <v>102</v>
      </c>
    </row>
    <row r="28" spans="1:9" ht="14.4">
      <c r="H28" s="26" t="s">
        <v>103</v>
      </c>
      <c r="I28" s="26" t="s">
        <v>104</v>
      </c>
    </row>
    <row r="29" spans="1:9" ht="14.4">
      <c r="H29" s="26"/>
    </row>
    <row r="30" spans="1:9" ht="14.4">
      <c r="H30" s="26"/>
    </row>
    <row r="31" spans="1:9" ht="14.4">
      <c r="H31" s="26"/>
    </row>
    <row r="32" spans="1:9" ht="14.4">
      <c r="A32" s="23" t="s">
        <v>105</v>
      </c>
      <c r="B32" s="24" t="s">
        <v>106</v>
      </c>
      <c r="C32" s="24" t="s">
        <v>107</v>
      </c>
    </row>
    <row r="33" spans="1:3" ht="14.4">
      <c r="A33" s="27" t="s">
        <v>6</v>
      </c>
      <c r="B33" s="30" t="s">
        <v>12</v>
      </c>
      <c r="C33" s="27" t="s">
        <v>13</v>
      </c>
    </row>
    <row r="34" spans="1:3" ht="14.4">
      <c r="A34" s="27" t="s">
        <v>6</v>
      </c>
      <c r="B34" s="31" t="s">
        <v>19</v>
      </c>
      <c r="C34" s="32" t="s">
        <v>20</v>
      </c>
    </row>
    <row r="35" spans="1:3" ht="14.4">
      <c r="A35" s="27" t="s">
        <v>6</v>
      </c>
      <c r="B35" s="30" t="s">
        <v>26</v>
      </c>
      <c r="C35" s="27" t="s">
        <v>27</v>
      </c>
    </row>
    <row r="36" spans="1:3" ht="14.4">
      <c r="A36" s="27" t="s">
        <v>6</v>
      </c>
      <c r="B36" s="31" t="s">
        <v>32</v>
      </c>
      <c r="C36" s="32" t="s">
        <v>33</v>
      </c>
    </row>
    <row r="37" spans="1:3" ht="14.4">
      <c r="A37" s="27" t="s">
        <v>6</v>
      </c>
      <c r="B37" s="30" t="s">
        <v>38</v>
      </c>
      <c r="C37" s="27" t="s">
        <v>39</v>
      </c>
    </row>
    <row r="38" spans="1:3" ht="14.4">
      <c r="A38" s="27" t="s">
        <v>6</v>
      </c>
      <c r="B38" s="31" t="s">
        <v>44</v>
      </c>
      <c r="C38" s="32" t="s">
        <v>45</v>
      </c>
    </row>
    <row r="39" spans="1:3" ht="14.4">
      <c r="A39" s="27" t="s">
        <v>6</v>
      </c>
      <c r="B39" s="30" t="s">
        <v>50</v>
      </c>
      <c r="C39" s="27" t="s">
        <v>51</v>
      </c>
    </row>
    <row r="40" spans="1:3" ht="14.4">
      <c r="A40" s="27" t="s">
        <v>6</v>
      </c>
      <c r="B40" s="31" t="s">
        <v>55</v>
      </c>
      <c r="C40" s="32" t="s">
        <v>56</v>
      </c>
    </row>
    <row r="41" spans="1:3" ht="14.4">
      <c r="A41" s="27" t="s">
        <v>6</v>
      </c>
      <c r="B41" s="30" t="s">
        <v>60</v>
      </c>
      <c r="C41" s="27" t="s">
        <v>61</v>
      </c>
    </row>
    <row r="42" spans="1:3" ht="14.4">
      <c r="A42" s="27" t="s">
        <v>6</v>
      </c>
      <c r="B42" s="31" t="s">
        <v>65</v>
      </c>
      <c r="C42" s="32" t="s">
        <v>66</v>
      </c>
    </row>
    <row r="43" spans="1:3" ht="14.4">
      <c r="A43" s="27" t="s">
        <v>6</v>
      </c>
      <c r="B43" s="30" t="s">
        <v>70</v>
      </c>
      <c r="C43" s="27" t="s">
        <v>71</v>
      </c>
    </row>
    <row r="44" spans="1:3" ht="14.4">
      <c r="A44" s="27" t="s">
        <v>8</v>
      </c>
      <c r="B44" s="31" t="s">
        <v>14</v>
      </c>
      <c r="C44" s="32" t="s">
        <v>15</v>
      </c>
    </row>
    <row r="45" spans="1:3" ht="14.4">
      <c r="A45" s="27" t="s">
        <v>8</v>
      </c>
      <c r="B45" s="30" t="s">
        <v>21</v>
      </c>
      <c r="C45" s="27" t="s">
        <v>22</v>
      </c>
    </row>
    <row r="46" spans="1:3" ht="14.4">
      <c r="A46" s="27" t="s">
        <v>8</v>
      </c>
      <c r="B46" s="31" t="s">
        <v>28</v>
      </c>
      <c r="C46" s="32" t="s">
        <v>29</v>
      </c>
    </row>
    <row r="47" spans="1:3" ht="14.4">
      <c r="A47" s="27" t="s">
        <v>8</v>
      </c>
      <c r="B47" s="30" t="s">
        <v>34</v>
      </c>
      <c r="C47" s="27" t="s">
        <v>35</v>
      </c>
    </row>
    <row r="48" spans="1:3" ht="14.4">
      <c r="A48" s="27" t="s">
        <v>8</v>
      </c>
      <c r="B48" s="31" t="s">
        <v>40</v>
      </c>
      <c r="C48" s="32" t="s">
        <v>41</v>
      </c>
    </row>
    <row r="49" spans="1:3" ht="14.4">
      <c r="A49" s="27" t="s">
        <v>8</v>
      </c>
      <c r="B49" s="30" t="s">
        <v>46</v>
      </c>
      <c r="C49" s="27" t="s">
        <v>47</v>
      </c>
    </row>
    <row r="50" spans="1:3" ht="14.4">
      <c r="A50" s="27" t="s">
        <v>8</v>
      </c>
      <c r="B50" s="31" t="s">
        <v>52</v>
      </c>
      <c r="C50" s="32" t="s">
        <v>53</v>
      </c>
    </row>
    <row r="51" spans="1:3" ht="14.4">
      <c r="A51" s="27" t="s">
        <v>8</v>
      </c>
      <c r="B51" s="30" t="s">
        <v>57</v>
      </c>
      <c r="C51" s="27" t="s">
        <v>58</v>
      </c>
    </row>
    <row r="52" spans="1:3" ht="14.4">
      <c r="A52" s="27" t="s">
        <v>8</v>
      </c>
      <c r="B52" s="31" t="s">
        <v>62</v>
      </c>
      <c r="C52" s="32" t="s">
        <v>63</v>
      </c>
    </row>
    <row r="53" spans="1:3" ht="14.4">
      <c r="A53" s="27" t="s">
        <v>8</v>
      </c>
      <c r="B53" s="30" t="s">
        <v>67</v>
      </c>
      <c r="C53" s="27" t="s">
        <v>68</v>
      </c>
    </row>
    <row r="54" spans="1:3" ht="14.4">
      <c r="A54" s="27" t="s">
        <v>8</v>
      </c>
      <c r="B54" s="31" t="s">
        <v>72</v>
      </c>
      <c r="C54" s="32" t="s">
        <v>73</v>
      </c>
    </row>
    <row r="55" spans="1:3" ht="14.4">
      <c r="A55" s="27" t="s">
        <v>8</v>
      </c>
      <c r="B55" s="30" t="s">
        <v>75</v>
      </c>
      <c r="C55" s="27" t="s">
        <v>76</v>
      </c>
    </row>
    <row r="56" spans="1:3" ht="14.4">
      <c r="A56" s="27" t="s">
        <v>8</v>
      </c>
      <c r="B56" s="31" t="s">
        <v>77</v>
      </c>
      <c r="C56" s="32" t="s">
        <v>78</v>
      </c>
    </row>
    <row r="57" spans="1:3" ht="14.4">
      <c r="A57" s="27" t="s">
        <v>8</v>
      </c>
      <c r="B57" s="30" t="s">
        <v>79</v>
      </c>
      <c r="C57" s="27" t="s">
        <v>80</v>
      </c>
    </row>
    <row r="58" spans="1:3" ht="14.4">
      <c r="A58" s="27" t="s">
        <v>8</v>
      </c>
      <c r="B58" s="31" t="s">
        <v>81</v>
      </c>
      <c r="C58" s="32" t="s">
        <v>82</v>
      </c>
    </row>
    <row r="59" spans="1:3" ht="14.4">
      <c r="A59" s="27" t="s">
        <v>8</v>
      </c>
      <c r="B59" s="30" t="s">
        <v>83</v>
      </c>
      <c r="C59" s="27" t="s">
        <v>84</v>
      </c>
    </row>
    <row r="60" spans="1:3" ht="14.4">
      <c r="A60" s="27" t="s">
        <v>8</v>
      </c>
      <c r="B60" s="31" t="s">
        <v>85</v>
      </c>
      <c r="C60" s="32" t="s">
        <v>86</v>
      </c>
    </row>
    <row r="61" spans="1:3" ht="14.4">
      <c r="A61" s="27" t="s">
        <v>8</v>
      </c>
      <c r="B61" s="30" t="s">
        <v>87</v>
      </c>
      <c r="C61" s="27" t="s">
        <v>88</v>
      </c>
    </row>
    <row r="62" spans="1:3" ht="14.4">
      <c r="A62" s="27" t="s">
        <v>8</v>
      </c>
      <c r="B62" s="31" t="s">
        <v>89</v>
      </c>
      <c r="C62" s="32" t="s">
        <v>90</v>
      </c>
    </row>
    <row r="63" spans="1:3" ht="14.4">
      <c r="A63" s="27" t="s">
        <v>8</v>
      </c>
      <c r="B63" s="30" t="s">
        <v>91</v>
      </c>
      <c r="C63" s="27" t="s">
        <v>92</v>
      </c>
    </row>
    <row r="64" spans="1:3" ht="14.4">
      <c r="A64" s="27" t="s">
        <v>8</v>
      </c>
      <c r="B64" s="31" t="s">
        <v>93</v>
      </c>
      <c r="C64" s="32" t="s">
        <v>94</v>
      </c>
    </row>
    <row r="65" spans="1:3" ht="14.4">
      <c r="A65" s="27" t="s">
        <v>8</v>
      </c>
      <c r="B65" s="30" t="s">
        <v>95</v>
      </c>
      <c r="C65" s="27" t="s">
        <v>96</v>
      </c>
    </row>
    <row r="66" spans="1:3" ht="14.4">
      <c r="A66" s="27" t="s">
        <v>8</v>
      </c>
      <c r="B66" s="31" t="s">
        <v>97</v>
      </c>
      <c r="C66" s="32" t="s">
        <v>98</v>
      </c>
    </row>
    <row r="67" spans="1:3" ht="14.4">
      <c r="A67" s="27" t="s">
        <v>8</v>
      </c>
      <c r="B67" s="30" t="s">
        <v>99</v>
      </c>
      <c r="C67" s="27" t="s">
        <v>31</v>
      </c>
    </row>
    <row r="68" spans="1:3" ht="14.4">
      <c r="A68" s="27" t="s">
        <v>8</v>
      </c>
      <c r="B68" s="31" t="s">
        <v>100</v>
      </c>
      <c r="C68" s="32" t="s">
        <v>37</v>
      </c>
    </row>
    <row r="69" spans="1:3" ht="14.4">
      <c r="A69" s="27" t="s">
        <v>8</v>
      </c>
      <c r="B69" s="30" t="s">
        <v>101</v>
      </c>
      <c r="C69" s="27" t="s">
        <v>102</v>
      </c>
    </row>
    <row r="70" spans="1:3" ht="14.4">
      <c r="A70" s="27" t="s">
        <v>8</v>
      </c>
      <c r="B70" s="31" t="s">
        <v>103</v>
      </c>
      <c r="C70" s="32" t="s">
        <v>104</v>
      </c>
    </row>
  </sheetData>
  <sortState xmlns:xlrd2="http://schemas.microsoft.com/office/spreadsheetml/2017/richdata2" ref="I3:I28">
    <sortCondition ref="I3:I28"/>
  </sortState>
  <phoneticPr fontId="10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C8D4-B6FF-472B-AEFD-C3F46150CCEE}">
  <sheetPr codeName="Planilha4"/>
  <dimension ref="A4:M2278"/>
  <sheetViews>
    <sheetView showGridLines="0" workbookViewId="0">
      <selection activeCell="C7" sqref="C7"/>
    </sheetView>
  </sheetViews>
  <sheetFormatPr defaultColWidth="8.6640625" defaultRowHeight="14.4"/>
  <cols>
    <col min="1" max="1" width="9.33203125" style="33" bestFit="1" customWidth="1"/>
    <col min="2" max="2" width="24.5546875" style="33" bestFit="1" customWidth="1"/>
    <col min="3" max="3" width="21.5546875" style="33" bestFit="1" customWidth="1"/>
    <col min="4" max="4" width="10.5546875" style="34" bestFit="1" customWidth="1"/>
    <col min="5" max="5" width="10.5546875" style="33" bestFit="1" customWidth="1"/>
    <col min="6" max="6" width="24.88671875" style="33" bestFit="1" customWidth="1"/>
    <col min="7" max="7" width="21" style="39" bestFit="1" customWidth="1"/>
    <col min="8" max="8" width="19" style="35" customWidth="1"/>
    <col min="9" max="9" width="20" style="35" customWidth="1"/>
    <col min="10" max="10" width="17.5546875" style="35" customWidth="1"/>
    <col min="11" max="11" width="17.5546875" style="36" customWidth="1"/>
    <col min="12" max="12" width="15.5546875" style="44" bestFit="1" customWidth="1"/>
    <col min="13" max="13" width="10" style="44" bestFit="1" customWidth="1"/>
    <col min="14" max="16384" width="8.6640625" style="44"/>
  </cols>
  <sheetData>
    <row r="4" spans="1:11" s="25" customFormat="1">
      <c r="A4" s="33" t="s">
        <v>108</v>
      </c>
      <c r="B4" s="33" t="s">
        <v>109</v>
      </c>
      <c r="C4" s="33" t="s">
        <v>110</v>
      </c>
      <c r="D4" s="34" t="s">
        <v>111</v>
      </c>
      <c r="E4" s="33" t="s">
        <v>112</v>
      </c>
      <c r="F4" s="33" t="s">
        <v>113</v>
      </c>
      <c r="G4" s="39" t="s">
        <v>114</v>
      </c>
      <c r="H4" s="35" t="s">
        <v>115</v>
      </c>
      <c r="I4" s="35" t="s">
        <v>116</v>
      </c>
      <c r="J4" s="35" t="s">
        <v>117</v>
      </c>
      <c r="K4" s="36" t="s">
        <v>118</v>
      </c>
    </row>
    <row r="5" spans="1:11">
      <c r="A5" s="37" t="s">
        <v>6</v>
      </c>
      <c r="B5" s="37" t="s">
        <v>27</v>
      </c>
      <c r="C5" s="37" t="s">
        <v>11</v>
      </c>
      <c r="D5" s="38" t="str" cm="1">
        <f t="array" ref="D5">INDEX(FONTE_CÓDIGOS[CÓDIGO],MATCH(1,(FONTE_CÓDIGOS[FONTE]=BASE[[#This Row],[Coluna1]])*(FONTE_CÓDIGOS[DESCRIÇÃO]=BASE[[#This Row],[Classificação]]),0))</f>
        <v>1.3</v>
      </c>
      <c r="E5" s="33" t="s">
        <v>10</v>
      </c>
      <c r="G5" s="39">
        <v>44196</v>
      </c>
      <c r="H5" s="35">
        <f>DAY(BASE[[#This Row],[Data de Pagamento]])</f>
        <v>31</v>
      </c>
      <c r="I5" s="35" t="str">
        <f>TEXT(BASE[[#This Row],[Data de Pagamento]],"mmmm")</f>
        <v>dezembro</v>
      </c>
      <c r="J5" s="35">
        <f>YEAR(BASE[[#This Row],[Data de Pagamento]])</f>
        <v>2020</v>
      </c>
      <c r="K5" s="36">
        <v>1</v>
      </c>
    </row>
    <row r="6" spans="1:11">
      <c r="A6" s="37" t="s">
        <v>6</v>
      </c>
      <c r="B6" s="37" t="s">
        <v>27</v>
      </c>
      <c r="C6" s="37" t="s">
        <v>11</v>
      </c>
      <c r="D6" s="40" t="str" cm="1">
        <f t="array" ref="D6">INDEX(FONTE_CÓDIGOS[CÓDIGO],MATCH(1,(FONTE_CÓDIGOS[FONTE]=BASE[[#This Row],[Coluna1]])*(FONTE_CÓDIGOS[DESCRIÇÃO]=BASE[[#This Row],[Classificação]]),0))</f>
        <v>1.3</v>
      </c>
      <c r="E6" s="33" t="s">
        <v>24</v>
      </c>
      <c r="G6" s="39">
        <v>44201</v>
      </c>
      <c r="H6" s="35">
        <f>DAY(BASE[[#This Row],[Data de Pagamento]])</f>
        <v>5</v>
      </c>
      <c r="I6" s="35" t="str">
        <f>TEXT(BASE[[#This Row],[Data de Pagamento]],"mmmm")</f>
        <v>janeiro</v>
      </c>
      <c r="J6" s="35">
        <f>YEAR(BASE[[#This Row],[Data de Pagamento]])</f>
        <v>2021</v>
      </c>
      <c r="K6" s="36">
        <v>2</v>
      </c>
    </row>
    <row r="7" spans="1:11">
      <c r="A7" s="37" t="s">
        <v>6</v>
      </c>
      <c r="B7" s="37" t="s">
        <v>27</v>
      </c>
      <c r="C7" s="37" t="s">
        <v>11</v>
      </c>
      <c r="D7" s="40" t="str" cm="1">
        <f t="array" ref="D7">INDEX(FONTE_CÓDIGOS[CÓDIGO],MATCH(1,(FONTE_CÓDIGOS[FONTE]=BASE[[#This Row],[Coluna1]])*(FONTE_CÓDIGOS[DESCRIÇÃO]=BASE[[#This Row],[Classificação]]),0))</f>
        <v>1.3</v>
      </c>
      <c r="E7" s="33" t="s">
        <v>43</v>
      </c>
      <c r="G7" s="39">
        <v>44202</v>
      </c>
      <c r="H7" s="35">
        <f>DAY(BASE[[#This Row],[Data de Pagamento]])</f>
        <v>6</v>
      </c>
      <c r="I7" s="35" t="str">
        <f>TEXT(BASE[[#This Row],[Data de Pagamento]],"mmmm")</f>
        <v>janeiro</v>
      </c>
      <c r="J7" s="35">
        <f>YEAR(BASE[[#This Row],[Data de Pagamento]])</f>
        <v>2021</v>
      </c>
      <c r="K7" s="36">
        <v>3</v>
      </c>
    </row>
    <row r="8" spans="1:11">
      <c r="A8" s="37" t="s">
        <v>8</v>
      </c>
      <c r="B8" s="37" t="s">
        <v>84</v>
      </c>
      <c r="C8" s="37" t="s">
        <v>11</v>
      </c>
      <c r="D8" s="40" t="str" cm="1">
        <f t="array" ref="D8">INDEX(FONTE_CÓDIGOS[CÓDIGO],MATCH(1,(FONTE_CÓDIGOS[FONTE]=BASE[[#This Row],[Coluna1]])*(FONTE_CÓDIGOS[DESCRIÇÃO]=BASE[[#This Row],[Classificação]]),0))</f>
        <v>2.16</v>
      </c>
      <c r="E8" s="33" t="s">
        <v>10</v>
      </c>
      <c r="G8" s="39">
        <v>44203</v>
      </c>
      <c r="H8" s="35">
        <f>DAY(BASE[[#This Row],[Data de Pagamento]])</f>
        <v>7</v>
      </c>
      <c r="I8" s="35" t="str">
        <f>TEXT(BASE[[#This Row],[Data de Pagamento]],"mmmm")</f>
        <v>janeiro</v>
      </c>
      <c r="J8" s="35">
        <f>YEAR(BASE[[#This Row],[Data de Pagamento]])</f>
        <v>2021</v>
      </c>
      <c r="K8" s="36">
        <v>-1</v>
      </c>
    </row>
    <row r="9" spans="1:11">
      <c r="A9" s="37" t="s">
        <v>8</v>
      </c>
      <c r="B9" s="37" t="s">
        <v>29</v>
      </c>
      <c r="C9" s="37" t="s">
        <v>11</v>
      </c>
      <c r="D9" s="40" t="str" cm="1">
        <f t="array" ref="D9">INDEX(FONTE_CÓDIGOS[CÓDIGO],MATCH(1,(FONTE_CÓDIGOS[FONTE]=BASE[[#This Row],[Coluna1]])*(FONTE_CÓDIGOS[DESCRIÇÃO]=BASE[[#This Row],[Classificação]]),0))</f>
        <v>2.3</v>
      </c>
      <c r="E9" s="33" t="s">
        <v>10</v>
      </c>
      <c r="G9" s="39">
        <v>44203</v>
      </c>
      <c r="H9" s="35">
        <f>DAY(BASE[[#This Row],[Data de Pagamento]])</f>
        <v>7</v>
      </c>
      <c r="I9" s="35" t="str">
        <f>TEXT(BASE[[#This Row],[Data de Pagamento]],"mmmm")</f>
        <v>janeiro</v>
      </c>
      <c r="J9" s="35">
        <f>YEAR(BASE[[#This Row],[Data de Pagamento]])</f>
        <v>2021</v>
      </c>
      <c r="K9" s="36">
        <v>-2</v>
      </c>
    </row>
    <row r="10" spans="1:11">
      <c r="A10" s="37" t="s">
        <v>8</v>
      </c>
      <c r="B10" s="37" t="s">
        <v>29</v>
      </c>
      <c r="C10" s="37" t="s">
        <v>11</v>
      </c>
      <c r="D10" s="40" t="str" cm="1">
        <f t="array" ref="D10">INDEX(FONTE_CÓDIGOS[CÓDIGO],MATCH(1,(FONTE_CÓDIGOS[FONTE]=BASE[[#This Row],[Coluna1]])*(FONTE_CÓDIGOS[DESCRIÇÃO]=BASE[[#This Row],[Classificação]]),0))</f>
        <v>2.3</v>
      </c>
      <c r="E10" s="33" t="s">
        <v>10</v>
      </c>
      <c r="G10" s="39">
        <v>44203</v>
      </c>
      <c r="H10" s="35">
        <f>DAY(BASE[[#This Row],[Data de Pagamento]])</f>
        <v>7</v>
      </c>
      <c r="I10" s="35" t="str">
        <f>TEXT(BASE[[#This Row],[Data de Pagamento]],"mmmm")</f>
        <v>janeiro</v>
      </c>
      <c r="J10" s="35">
        <f>YEAR(BASE[[#This Row],[Data de Pagamento]])</f>
        <v>2021</v>
      </c>
      <c r="K10" s="36">
        <v>-3</v>
      </c>
    </row>
    <row r="11" spans="1:11">
      <c r="A11" s="37" t="s">
        <v>8</v>
      </c>
      <c r="B11" s="37" t="s">
        <v>90</v>
      </c>
      <c r="C11" s="37" t="s">
        <v>11</v>
      </c>
      <c r="D11" s="40" t="str" cm="1">
        <f t="array" ref="D11">INDEX(FONTE_CÓDIGOS[CÓDIGO],MATCH(1,(FONTE_CÓDIGOS[FONTE]=BASE[[#This Row],[Coluna1]])*(FONTE_CÓDIGOS[DESCRIÇÃO]=BASE[[#This Row],[Classificação]]),0))</f>
        <v>2.19</v>
      </c>
      <c r="E11" s="33" t="s">
        <v>24</v>
      </c>
      <c r="G11" s="39">
        <v>44203</v>
      </c>
      <c r="H11" s="35">
        <f>DAY(BASE[[#This Row],[Data de Pagamento]])</f>
        <v>7</v>
      </c>
      <c r="I11" s="35" t="str">
        <f>TEXT(BASE[[#This Row],[Data de Pagamento]],"mmmm")</f>
        <v>janeiro</v>
      </c>
      <c r="J11" s="35">
        <f>YEAR(BASE[[#This Row],[Data de Pagamento]])</f>
        <v>2021</v>
      </c>
      <c r="K11" s="36">
        <v>-4</v>
      </c>
    </row>
    <row r="12" spans="1:11">
      <c r="A12" s="37" t="s">
        <v>8</v>
      </c>
      <c r="B12" s="37" t="s">
        <v>90</v>
      </c>
      <c r="C12" s="37" t="s">
        <v>11</v>
      </c>
      <c r="D12" s="40" t="str" cm="1">
        <f t="array" ref="D12">INDEX(FONTE_CÓDIGOS[CÓDIGO],MATCH(1,(FONTE_CÓDIGOS[FONTE]=BASE[[#This Row],[Coluna1]])*(FONTE_CÓDIGOS[DESCRIÇÃO]=BASE[[#This Row],[Classificação]]),0))</f>
        <v>2.19</v>
      </c>
      <c r="E12" s="33" t="s">
        <v>24</v>
      </c>
      <c r="G12" s="39">
        <v>44203</v>
      </c>
      <c r="H12" s="35">
        <f>DAY(BASE[[#This Row],[Data de Pagamento]])</f>
        <v>7</v>
      </c>
      <c r="I12" s="35" t="str">
        <f>TEXT(BASE[[#This Row],[Data de Pagamento]],"mmmm")</f>
        <v>janeiro</v>
      </c>
      <c r="J12" s="35">
        <f>YEAR(BASE[[#This Row],[Data de Pagamento]])</f>
        <v>2021</v>
      </c>
      <c r="K12" s="36">
        <v>-5</v>
      </c>
    </row>
    <row r="13" spans="1:11">
      <c r="A13" s="37" t="s">
        <v>8</v>
      </c>
      <c r="B13" s="37" t="s">
        <v>104</v>
      </c>
      <c r="C13" s="37" t="s">
        <v>11</v>
      </c>
      <c r="D13" s="40" t="str" cm="1">
        <f t="array" ref="D13">INDEX(FONTE_CÓDIGOS[CÓDIGO],MATCH(1,(FONTE_CÓDIGOS[FONTE]=BASE[[#This Row],[Coluna1]])*(FONTE_CÓDIGOS[DESCRIÇÃO]=BASE[[#This Row],[Classificação]]),0))</f>
        <v>2.27</v>
      </c>
      <c r="E13" s="33" t="s">
        <v>10</v>
      </c>
      <c r="G13" s="39">
        <v>44204</v>
      </c>
      <c r="H13" s="35">
        <f>DAY(BASE[[#This Row],[Data de Pagamento]])</f>
        <v>8</v>
      </c>
      <c r="I13" s="35" t="str">
        <f>TEXT(BASE[[#This Row],[Data de Pagamento]],"mmmm")</f>
        <v>janeiro</v>
      </c>
      <c r="J13" s="35">
        <f>YEAR(BASE[[#This Row],[Data de Pagamento]])</f>
        <v>2021</v>
      </c>
      <c r="K13" s="36">
        <v>-6</v>
      </c>
    </row>
    <row r="14" spans="1:11">
      <c r="A14" s="37" t="s">
        <v>6</v>
      </c>
      <c r="B14" s="37" t="s">
        <v>27</v>
      </c>
      <c r="C14" s="37" t="s">
        <v>11</v>
      </c>
      <c r="D14" s="40" t="str" cm="1">
        <f t="array" ref="D14">INDEX(FONTE_CÓDIGOS[CÓDIGO],MATCH(1,(FONTE_CÓDIGOS[FONTE]=BASE[[#This Row],[Coluna1]])*(FONTE_CÓDIGOS[DESCRIÇÃO]=BASE[[#This Row],[Classificação]]),0))</f>
        <v>1.3</v>
      </c>
      <c r="E14" s="33" t="s">
        <v>43</v>
      </c>
      <c r="G14" s="39">
        <v>44207</v>
      </c>
      <c r="H14" s="35">
        <f>DAY(BASE[[#This Row],[Data de Pagamento]])</f>
        <v>11</v>
      </c>
      <c r="I14" s="35" t="str">
        <f>TEXT(BASE[[#This Row],[Data de Pagamento]],"mmmm")</f>
        <v>janeiro</v>
      </c>
      <c r="J14" s="35">
        <f>YEAR(BASE[[#This Row],[Data de Pagamento]])</f>
        <v>2021</v>
      </c>
      <c r="K14" s="36">
        <v>4</v>
      </c>
    </row>
    <row r="15" spans="1:11">
      <c r="A15" s="37" t="s">
        <v>8</v>
      </c>
      <c r="B15" s="37" t="s">
        <v>47</v>
      </c>
      <c r="C15" s="37" t="s">
        <v>11</v>
      </c>
      <c r="D15" s="40" t="str" cm="1">
        <f t="array" ref="D15">INDEX(FONTE_CÓDIGOS[CÓDIGO],MATCH(1,(FONTE_CÓDIGOS[FONTE]=BASE[[#This Row],[Coluna1]])*(FONTE_CÓDIGOS[DESCRIÇÃO]=BASE[[#This Row],[Classificação]]),0))</f>
        <v>2.6</v>
      </c>
      <c r="E15" s="33" t="s">
        <v>10</v>
      </c>
      <c r="G15" s="39">
        <v>44207</v>
      </c>
      <c r="H15" s="35">
        <f>DAY(BASE[[#This Row],[Data de Pagamento]])</f>
        <v>11</v>
      </c>
      <c r="I15" s="35" t="str">
        <f>TEXT(BASE[[#This Row],[Data de Pagamento]],"mmmm")</f>
        <v>janeiro</v>
      </c>
      <c r="J15" s="35">
        <f>YEAR(BASE[[#This Row],[Data de Pagamento]])</f>
        <v>2021</v>
      </c>
      <c r="K15" s="36">
        <v>-7</v>
      </c>
    </row>
    <row r="16" spans="1:11">
      <c r="A16" s="37" t="s">
        <v>8</v>
      </c>
      <c r="B16" s="37" t="s">
        <v>92</v>
      </c>
      <c r="C16" s="37" t="s">
        <v>11</v>
      </c>
      <c r="D16" s="40" t="str" cm="1">
        <f t="array" ref="D16">INDEX(FONTE_CÓDIGOS[CÓDIGO],MATCH(1,(FONTE_CÓDIGOS[FONTE]=BASE[[#This Row],[Coluna1]])*(FONTE_CÓDIGOS[DESCRIÇÃO]=BASE[[#This Row],[Classificação]]),0))</f>
        <v>2.20</v>
      </c>
      <c r="E16" s="33" t="s">
        <v>24</v>
      </c>
      <c r="G16" s="39">
        <v>44207</v>
      </c>
      <c r="H16" s="35">
        <f>DAY(BASE[[#This Row],[Data de Pagamento]])</f>
        <v>11</v>
      </c>
      <c r="I16" s="35" t="str">
        <f>TEXT(BASE[[#This Row],[Data de Pagamento]],"mmmm")</f>
        <v>janeiro</v>
      </c>
      <c r="J16" s="35">
        <f>YEAR(BASE[[#This Row],[Data de Pagamento]])</f>
        <v>2021</v>
      </c>
      <c r="K16" s="36">
        <v>-8</v>
      </c>
    </row>
    <row r="17" spans="1:11">
      <c r="A17" s="37" t="s">
        <v>8</v>
      </c>
      <c r="B17" s="37" t="s">
        <v>58</v>
      </c>
      <c r="C17" s="37" t="s">
        <v>11</v>
      </c>
      <c r="D17" s="40" t="str" cm="1">
        <f t="array" ref="D17">INDEX(FONTE_CÓDIGOS[CÓDIGO],MATCH(1,(FONTE_CÓDIGOS[FONTE]=BASE[[#This Row],[Coluna1]])*(FONTE_CÓDIGOS[DESCRIÇÃO]=BASE[[#This Row],[Classificação]]),0))</f>
        <v>2.8</v>
      </c>
      <c r="E17" s="33" t="s">
        <v>10</v>
      </c>
      <c r="G17" s="39">
        <v>44207</v>
      </c>
      <c r="H17" s="35">
        <f>DAY(BASE[[#This Row],[Data de Pagamento]])</f>
        <v>11</v>
      </c>
      <c r="I17" s="35" t="str">
        <f>TEXT(BASE[[#This Row],[Data de Pagamento]],"mmmm")</f>
        <v>janeiro</v>
      </c>
      <c r="J17" s="35">
        <f>YEAR(BASE[[#This Row],[Data de Pagamento]])</f>
        <v>2021</v>
      </c>
      <c r="K17" s="36">
        <v>-9</v>
      </c>
    </row>
    <row r="18" spans="1:11">
      <c r="A18" s="37" t="s">
        <v>8</v>
      </c>
      <c r="B18" s="37" t="s">
        <v>58</v>
      </c>
      <c r="C18" s="37" t="s">
        <v>11</v>
      </c>
      <c r="D18" s="40" t="str" cm="1">
        <f t="array" ref="D18">INDEX(FONTE_CÓDIGOS[CÓDIGO],MATCH(1,(FONTE_CÓDIGOS[FONTE]=BASE[[#This Row],[Coluna1]])*(FONTE_CÓDIGOS[DESCRIÇÃO]=BASE[[#This Row],[Classificação]]),0))</f>
        <v>2.8</v>
      </c>
      <c r="E18" s="33" t="s">
        <v>10</v>
      </c>
      <c r="G18" s="39">
        <v>44207</v>
      </c>
      <c r="H18" s="35">
        <f>DAY(BASE[[#This Row],[Data de Pagamento]])</f>
        <v>11</v>
      </c>
      <c r="I18" s="35" t="str">
        <f>TEXT(BASE[[#This Row],[Data de Pagamento]],"mmmm")</f>
        <v>janeiro</v>
      </c>
      <c r="J18" s="35">
        <f>YEAR(BASE[[#This Row],[Data de Pagamento]])</f>
        <v>2021</v>
      </c>
      <c r="K18" s="36">
        <v>-10</v>
      </c>
    </row>
    <row r="19" spans="1:11">
      <c r="A19" s="37" t="s">
        <v>8</v>
      </c>
      <c r="B19" s="37" t="s">
        <v>104</v>
      </c>
      <c r="C19" s="37" t="s">
        <v>11</v>
      </c>
      <c r="D19" s="40" t="str" cm="1">
        <f t="array" ref="D19">INDEX(FONTE_CÓDIGOS[CÓDIGO],MATCH(1,(FONTE_CÓDIGOS[FONTE]=BASE[[#This Row],[Coluna1]])*(FONTE_CÓDIGOS[DESCRIÇÃO]=BASE[[#This Row],[Classificação]]),0))</f>
        <v>2.27</v>
      </c>
      <c r="E19" s="33" t="s">
        <v>10</v>
      </c>
      <c r="G19" s="39">
        <v>44207</v>
      </c>
      <c r="H19" s="35">
        <f>DAY(BASE[[#This Row],[Data de Pagamento]])</f>
        <v>11</v>
      </c>
      <c r="I19" s="35" t="str">
        <f>TEXT(BASE[[#This Row],[Data de Pagamento]],"mmmm")</f>
        <v>janeiro</v>
      </c>
      <c r="J19" s="35">
        <f>YEAR(BASE[[#This Row],[Data de Pagamento]])</f>
        <v>2021</v>
      </c>
      <c r="K19" s="36">
        <v>-11</v>
      </c>
    </row>
    <row r="20" spans="1:11">
      <c r="A20" s="37" t="s">
        <v>8</v>
      </c>
      <c r="B20" s="37" t="s">
        <v>98</v>
      </c>
      <c r="C20" s="37" t="s">
        <v>11</v>
      </c>
      <c r="D20" s="40" t="str" cm="1">
        <f t="array" ref="D20">INDEX(FONTE_CÓDIGOS[CÓDIGO],MATCH(1,(FONTE_CÓDIGOS[FONTE]=BASE[[#This Row],[Coluna1]])*(FONTE_CÓDIGOS[DESCRIÇÃO]=BASE[[#This Row],[Classificação]]),0))</f>
        <v>2.23</v>
      </c>
      <c r="E20" s="33" t="s">
        <v>24</v>
      </c>
      <c r="G20" s="39">
        <v>44208</v>
      </c>
      <c r="H20" s="35">
        <f>DAY(BASE[[#This Row],[Data de Pagamento]])</f>
        <v>12</v>
      </c>
      <c r="I20" s="35" t="str">
        <f>TEXT(BASE[[#This Row],[Data de Pagamento]],"mmmm")</f>
        <v>janeiro</v>
      </c>
      <c r="J20" s="35">
        <f>YEAR(BASE[[#This Row],[Data de Pagamento]])</f>
        <v>2021</v>
      </c>
      <c r="K20" s="36">
        <v>-12</v>
      </c>
    </row>
    <row r="21" spans="1:11">
      <c r="A21" s="37" t="s">
        <v>8</v>
      </c>
      <c r="B21" s="37" t="s">
        <v>73</v>
      </c>
      <c r="C21" s="37" t="s">
        <v>11</v>
      </c>
      <c r="D21" s="40" t="str" cm="1">
        <f t="array" ref="D21">INDEX(FONTE_CÓDIGOS[CÓDIGO],MATCH(1,(FONTE_CÓDIGOS[FONTE]=BASE[[#This Row],[Coluna1]])*(FONTE_CÓDIGOS[DESCRIÇÃO]=BASE[[#This Row],[Classificação]]),0))</f>
        <v>2.11</v>
      </c>
      <c r="E21" s="33" t="s">
        <v>31</v>
      </c>
      <c r="G21" s="39">
        <v>44210</v>
      </c>
      <c r="H21" s="35">
        <f>DAY(BASE[[#This Row],[Data de Pagamento]])</f>
        <v>14</v>
      </c>
      <c r="I21" s="35" t="str">
        <f>TEXT(BASE[[#This Row],[Data de Pagamento]],"mmmm")</f>
        <v>janeiro</v>
      </c>
      <c r="J21" s="35">
        <f>YEAR(BASE[[#This Row],[Data de Pagamento]])</f>
        <v>2021</v>
      </c>
      <c r="K21" s="36">
        <v>-13</v>
      </c>
    </row>
    <row r="22" spans="1:11">
      <c r="A22" s="37" t="s">
        <v>8</v>
      </c>
      <c r="B22" s="37" t="s">
        <v>88</v>
      </c>
      <c r="C22" s="37" t="s">
        <v>11</v>
      </c>
      <c r="D22" s="40" t="str" cm="1">
        <f t="array" ref="D22">INDEX(FONTE_CÓDIGOS[CÓDIGO],MATCH(1,(FONTE_CÓDIGOS[FONTE]=BASE[[#This Row],[Coluna1]])*(FONTE_CÓDIGOS[DESCRIÇÃO]=BASE[[#This Row],[Classificação]]),0))</f>
        <v>2.18</v>
      </c>
      <c r="E22" s="33" t="s">
        <v>10</v>
      </c>
      <c r="G22" s="39">
        <v>44210</v>
      </c>
      <c r="H22" s="35">
        <f>DAY(BASE[[#This Row],[Data de Pagamento]])</f>
        <v>14</v>
      </c>
      <c r="I22" s="35" t="str">
        <f>TEXT(BASE[[#This Row],[Data de Pagamento]],"mmmm")</f>
        <v>janeiro</v>
      </c>
      <c r="J22" s="35">
        <f>YEAR(BASE[[#This Row],[Data de Pagamento]])</f>
        <v>2021</v>
      </c>
      <c r="K22" s="36">
        <v>-14</v>
      </c>
    </row>
    <row r="23" spans="1:11">
      <c r="A23" s="37" t="s">
        <v>6</v>
      </c>
      <c r="B23" s="37" t="s">
        <v>27</v>
      </c>
      <c r="C23" s="37" t="s">
        <v>11</v>
      </c>
      <c r="D23" s="40" t="str" cm="1">
        <f t="array" ref="D23">INDEX(FONTE_CÓDIGOS[CÓDIGO],MATCH(1,(FONTE_CÓDIGOS[FONTE]=BASE[[#This Row],[Coluna1]])*(FONTE_CÓDIGOS[DESCRIÇÃO]=BASE[[#This Row],[Classificação]]),0))</f>
        <v>1.3</v>
      </c>
      <c r="E23" s="33" t="s">
        <v>24</v>
      </c>
      <c r="G23" s="39">
        <v>44215</v>
      </c>
      <c r="H23" s="35">
        <f>DAY(BASE[[#This Row],[Data de Pagamento]])</f>
        <v>19</v>
      </c>
      <c r="I23" s="35" t="str">
        <f>TEXT(BASE[[#This Row],[Data de Pagamento]],"mmmm")</f>
        <v>janeiro</v>
      </c>
      <c r="J23" s="35">
        <f>YEAR(BASE[[#This Row],[Data de Pagamento]])</f>
        <v>2021</v>
      </c>
      <c r="K23" s="36">
        <v>5</v>
      </c>
    </row>
    <row r="24" spans="1:11">
      <c r="A24" s="37" t="s">
        <v>8</v>
      </c>
      <c r="B24" s="37" t="s">
        <v>78</v>
      </c>
      <c r="C24" s="37" t="s">
        <v>11</v>
      </c>
      <c r="D24" s="40" t="str" cm="1">
        <f t="array" ref="D24">INDEX(FONTE_CÓDIGOS[CÓDIGO],MATCH(1,(FONTE_CÓDIGOS[FONTE]=BASE[[#This Row],[Coluna1]])*(FONTE_CÓDIGOS[DESCRIÇÃO]=BASE[[#This Row],[Classificação]]),0))</f>
        <v>2.13</v>
      </c>
      <c r="E24" s="33" t="s">
        <v>10</v>
      </c>
      <c r="G24" s="39">
        <v>44215</v>
      </c>
      <c r="H24" s="35">
        <f>DAY(BASE[[#This Row],[Data de Pagamento]])</f>
        <v>19</v>
      </c>
      <c r="I24" s="35" t="str">
        <f>TEXT(BASE[[#This Row],[Data de Pagamento]],"mmmm")</f>
        <v>janeiro</v>
      </c>
      <c r="J24" s="35">
        <f>YEAR(BASE[[#This Row],[Data de Pagamento]])</f>
        <v>2021</v>
      </c>
      <c r="K24" s="36">
        <v>-15</v>
      </c>
    </row>
    <row r="25" spans="1:11">
      <c r="A25" s="33" t="s">
        <v>8</v>
      </c>
      <c r="B25" s="37" t="s">
        <v>98</v>
      </c>
      <c r="C25" s="37" t="s">
        <v>11</v>
      </c>
      <c r="D25" s="40" t="str" cm="1">
        <f t="array" ref="D25">INDEX(FONTE_CÓDIGOS[CÓDIGO],MATCH(1,(FONTE_CÓDIGOS[FONTE]=BASE[[#This Row],[Coluna1]])*(FONTE_CÓDIGOS[DESCRIÇÃO]=BASE[[#This Row],[Classificação]]),0))</f>
        <v>2.23</v>
      </c>
      <c r="E25" s="33" t="s">
        <v>10</v>
      </c>
      <c r="G25" s="39">
        <v>44215</v>
      </c>
      <c r="H25" s="35">
        <f>DAY(BASE[[#This Row],[Data de Pagamento]])</f>
        <v>19</v>
      </c>
      <c r="I25" s="35" t="str">
        <f>TEXT(BASE[[#This Row],[Data de Pagamento]],"mmmm")</f>
        <v>janeiro</v>
      </c>
      <c r="J25" s="35">
        <f>YEAR(BASE[[#This Row],[Data de Pagamento]])</f>
        <v>2021</v>
      </c>
      <c r="K25" s="36">
        <v>-16</v>
      </c>
    </row>
    <row r="26" spans="1:11">
      <c r="A26" s="37" t="s">
        <v>8</v>
      </c>
      <c r="B26" s="37" t="s">
        <v>82</v>
      </c>
      <c r="C26" s="37" t="s">
        <v>11</v>
      </c>
      <c r="D26" s="40" t="str" cm="1">
        <f t="array" ref="D26">INDEX(FONTE_CÓDIGOS[CÓDIGO],MATCH(1,(FONTE_CÓDIGOS[FONTE]=BASE[[#This Row],[Coluna1]])*(FONTE_CÓDIGOS[DESCRIÇÃO]=BASE[[#This Row],[Classificação]]),0))</f>
        <v>2.15</v>
      </c>
      <c r="E26" s="33" t="s">
        <v>10</v>
      </c>
      <c r="G26" s="39">
        <v>44216</v>
      </c>
      <c r="H26" s="35">
        <f>DAY(BASE[[#This Row],[Data de Pagamento]])</f>
        <v>20</v>
      </c>
      <c r="I26" s="35" t="str">
        <f>TEXT(BASE[[#This Row],[Data de Pagamento]],"mmmm")</f>
        <v>janeiro</v>
      </c>
      <c r="J26" s="35">
        <f>YEAR(BASE[[#This Row],[Data de Pagamento]])</f>
        <v>2021</v>
      </c>
      <c r="K26" s="36">
        <v>-17</v>
      </c>
    </row>
    <row r="27" spans="1:11">
      <c r="A27" s="37" t="s">
        <v>8</v>
      </c>
      <c r="B27" s="37" t="s">
        <v>58</v>
      </c>
      <c r="C27" s="37" t="s">
        <v>11</v>
      </c>
      <c r="D27" s="40" t="str" cm="1">
        <f t="array" ref="D27">INDEX(FONTE_CÓDIGOS[CÓDIGO],MATCH(1,(FONTE_CÓDIGOS[FONTE]=BASE[[#This Row],[Coluna1]])*(FONTE_CÓDIGOS[DESCRIÇÃO]=BASE[[#This Row],[Classificação]]),0))</f>
        <v>2.8</v>
      </c>
      <c r="E27" s="33" t="s">
        <v>10</v>
      </c>
      <c r="G27" s="39">
        <v>44217</v>
      </c>
      <c r="H27" s="35">
        <f>DAY(BASE[[#This Row],[Data de Pagamento]])</f>
        <v>21</v>
      </c>
      <c r="I27" s="35" t="str">
        <f>TEXT(BASE[[#This Row],[Data de Pagamento]],"mmmm")</f>
        <v>janeiro</v>
      </c>
      <c r="J27" s="35">
        <f>YEAR(BASE[[#This Row],[Data de Pagamento]])</f>
        <v>2021</v>
      </c>
      <c r="K27" s="36">
        <v>-18</v>
      </c>
    </row>
    <row r="28" spans="1:11">
      <c r="A28" s="37" t="s">
        <v>6</v>
      </c>
      <c r="B28" s="37" t="s">
        <v>27</v>
      </c>
      <c r="C28" s="37" t="s">
        <v>11</v>
      </c>
      <c r="D28" s="40" t="str" cm="1">
        <f t="array" ref="D28">INDEX(FONTE_CÓDIGOS[CÓDIGO],MATCH(1,(FONTE_CÓDIGOS[FONTE]=BASE[[#This Row],[Coluna1]])*(FONTE_CÓDIGOS[DESCRIÇÃO]=BASE[[#This Row],[Classificação]]),0))</f>
        <v>1.3</v>
      </c>
      <c r="E28" s="33" t="s">
        <v>24</v>
      </c>
      <c r="G28" s="39">
        <v>44225</v>
      </c>
      <c r="H28" s="35">
        <f>DAY(BASE[[#This Row],[Data de Pagamento]])</f>
        <v>29</v>
      </c>
      <c r="I28" s="35" t="str">
        <f>TEXT(BASE[[#This Row],[Data de Pagamento]],"mmmm")</f>
        <v>janeiro</v>
      </c>
      <c r="J28" s="35">
        <f>YEAR(BASE[[#This Row],[Data de Pagamento]])</f>
        <v>2021</v>
      </c>
      <c r="K28" s="36">
        <v>6</v>
      </c>
    </row>
    <row r="29" spans="1:11">
      <c r="A29" s="37" t="s">
        <v>6</v>
      </c>
      <c r="B29" s="37" t="s">
        <v>27</v>
      </c>
      <c r="C29" s="37" t="s">
        <v>11</v>
      </c>
      <c r="D29" s="40" t="str" cm="1">
        <f t="array" ref="D29">INDEX(FONTE_CÓDIGOS[CÓDIGO],MATCH(1,(FONTE_CÓDIGOS[FONTE]=BASE[[#This Row],[Coluna1]])*(FONTE_CÓDIGOS[DESCRIÇÃO]=BASE[[#This Row],[Classificação]]),0))</f>
        <v>1.3</v>
      </c>
      <c r="E29" s="33" t="s">
        <v>24</v>
      </c>
      <c r="G29" s="39">
        <v>44225</v>
      </c>
      <c r="H29" s="35">
        <f>DAY(BASE[[#This Row],[Data de Pagamento]])</f>
        <v>29</v>
      </c>
      <c r="I29" s="35" t="str">
        <f>TEXT(BASE[[#This Row],[Data de Pagamento]],"mmmm")</f>
        <v>janeiro</v>
      </c>
      <c r="J29" s="35">
        <f>YEAR(BASE[[#This Row],[Data de Pagamento]])</f>
        <v>2021</v>
      </c>
      <c r="K29" s="36">
        <v>7</v>
      </c>
    </row>
    <row r="30" spans="1:11">
      <c r="A30" s="37" t="s">
        <v>8</v>
      </c>
      <c r="B30" s="37" t="s">
        <v>29</v>
      </c>
      <c r="C30" s="37" t="s">
        <v>11</v>
      </c>
      <c r="D30" s="40" t="str" cm="1">
        <f t="array" ref="D30">INDEX(FONTE_CÓDIGOS[CÓDIGO],MATCH(1,(FONTE_CÓDIGOS[FONTE]=BASE[[#This Row],[Coluna1]])*(FONTE_CÓDIGOS[DESCRIÇÃO]=BASE[[#This Row],[Classificação]]),0))</f>
        <v>2.3</v>
      </c>
      <c r="E30" s="33" t="s">
        <v>10</v>
      </c>
      <c r="G30" s="39">
        <v>44225</v>
      </c>
      <c r="H30" s="35">
        <f>DAY(BASE[[#This Row],[Data de Pagamento]])</f>
        <v>29</v>
      </c>
      <c r="I30" s="35" t="str">
        <f>TEXT(BASE[[#This Row],[Data de Pagamento]],"mmmm")</f>
        <v>janeiro</v>
      </c>
      <c r="J30" s="35">
        <f>YEAR(BASE[[#This Row],[Data de Pagamento]])</f>
        <v>2021</v>
      </c>
      <c r="K30" s="36">
        <v>-19</v>
      </c>
    </row>
    <row r="31" spans="1:11">
      <c r="A31" s="37" t="s">
        <v>8</v>
      </c>
      <c r="B31" s="37" t="s">
        <v>29</v>
      </c>
      <c r="C31" s="37" t="s">
        <v>11</v>
      </c>
      <c r="D31" s="40" t="str" cm="1">
        <f t="array" ref="D31">INDEX(FONTE_CÓDIGOS[CÓDIGO],MATCH(1,(FONTE_CÓDIGOS[FONTE]=BASE[[#This Row],[Coluna1]])*(FONTE_CÓDIGOS[DESCRIÇÃO]=BASE[[#This Row],[Classificação]]),0))</f>
        <v>2.3</v>
      </c>
      <c r="E31" s="33" t="s">
        <v>10</v>
      </c>
      <c r="G31" s="39">
        <v>44225</v>
      </c>
      <c r="H31" s="35">
        <f>DAY(BASE[[#This Row],[Data de Pagamento]])</f>
        <v>29</v>
      </c>
      <c r="I31" s="35" t="str">
        <f>TEXT(BASE[[#This Row],[Data de Pagamento]],"mmmm")</f>
        <v>janeiro</v>
      </c>
      <c r="J31" s="35">
        <f>YEAR(BASE[[#This Row],[Data de Pagamento]])</f>
        <v>2021</v>
      </c>
      <c r="K31" s="36">
        <v>-20</v>
      </c>
    </row>
    <row r="32" spans="1:11">
      <c r="A32" s="37" t="s">
        <v>8</v>
      </c>
      <c r="B32" s="37" t="s">
        <v>98</v>
      </c>
      <c r="C32" s="37" t="s">
        <v>11</v>
      </c>
      <c r="D32" s="40" t="str" cm="1">
        <f t="array" ref="D32">INDEX(FONTE_CÓDIGOS[CÓDIGO],MATCH(1,(FONTE_CÓDIGOS[FONTE]=BASE[[#This Row],[Coluna1]])*(FONTE_CÓDIGOS[DESCRIÇÃO]=BASE[[#This Row],[Classificação]]),0))</f>
        <v>2.23</v>
      </c>
      <c r="E32" s="33" t="s">
        <v>31</v>
      </c>
      <c r="G32" s="39">
        <v>44225</v>
      </c>
      <c r="H32" s="35">
        <f>DAY(BASE[[#This Row],[Data de Pagamento]])</f>
        <v>29</v>
      </c>
      <c r="I32" s="35" t="str">
        <f>TEXT(BASE[[#This Row],[Data de Pagamento]],"mmmm")</f>
        <v>janeiro</v>
      </c>
      <c r="J32" s="35">
        <f>YEAR(BASE[[#This Row],[Data de Pagamento]])</f>
        <v>2021</v>
      </c>
      <c r="K32" s="36">
        <v>-21</v>
      </c>
    </row>
    <row r="33" spans="1:11">
      <c r="A33" s="33" t="s">
        <v>8</v>
      </c>
      <c r="B33" s="37" t="s">
        <v>98</v>
      </c>
      <c r="C33" s="37" t="s">
        <v>11</v>
      </c>
      <c r="D33" s="40" t="str" cm="1">
        <f t="array" ref="D33">INDEX(FONTE_CÓDIGOS[CÓDIGO],MATCH(1,(FONTE_CÓDIGOS[FONTE]=BASE[[#This Row],[Coluna1]])*(FONTE_CÓDIGOS[DESCRIÇÃO]=BASE[[#This Row],[Classificação]]),0))</f>
        <v>2.23</v>
      </c>
      <c r="E33" s="33" t="s">
        <v>10</v>
      </c>
      <c r="G33" s="39">
        <v>44225</v>
      </c>
      <c r="H33" s="35">
        <f>DAY(BASE[[#This Row],[Data de Pagamento]])</f>
        <v>29</v>
      </c>
      <c r="I33" s="35" t="str">
        <f>TEXT(BASE[[#This Row],[Data de Pagamento]],"mmmm")</f>
        <v>janeiro</v>
      </c>
      <c r="J33" s="35">
        <f>YEAR(BASE[[#This Row],[Data de Pagamento]])</f>
        <v>2021</v>
      </c>
      <c r="K33" s="36">
        <v>-22</v>
      </c>
    </row>
    <row r="34" spans="1:11">
      <c r="A34" s="37" t="s">
        <v>8</v>
      </c>
      <c r="B34" s="37" t="s">
        <v>73</v>
      </c>
      <c r="C34" s="37" t="s">
        <v>11</v>
      </c>
      <c r="D34" s="41" t="str" cm="1">
        <f t="array" ref="D34">INDEX(FONTE_CÓDIGOS[CÓDIGO],MATCH(1,(FONTE_CÓDIGOS[FONTE]=BASE[[#This Row],[Coluna1]])*(FONTE_CÓDIGOS[DESCRIÇÃO]=BASE[[#This Row],[Classificação]]),0))</f>
        <v>2.11</v>
      </c>
      <c r="E34" s="33" t="s">
        <v>31</v>
      </c>
      <c r="G34" s="39">
        <v>44228</v>
      </c>
      <c r="H34" s="35">
        <f>DAY(BASE[[#This Row],[Data de Pagamento]])</f>
        <v>1</v>
      </c>
      <c r="I34" s="35" t="str">
        <f>TEXT(BASE[[#This Row],[Data de Pagamento]],"mmmm")</f>
        <v>fevereiro</v>
      </c>
      <c r="J34" s="35">
        <f>YEAR(BASE[[#This Row],[Data de Pagamento]])</f>
        <v>2021</v>
      </c>
      <c r="K34" s="36">
        <v>-23</v>
      </c>
    </row>
    <row r="35" spans="1:11">
      <c r="A35" s="37" t="s">
        <v>6</v>
      </c>
      <c r="B35" s="37" t="s">
        <v>27</v>
      </c>
      <c r="C35" s="37" t="s">
        <v>11</v>
      </c>
      <c r="D35" s="40" t="str" cm="1">
        <f t="array" ref="D35">INDEX(FONTE_CÓDIGOS[CÓDIGO],MATCH(1,(FONTE_CÓDIGOS[FONTE]=BASE[[#This Row],[Coluna1]])*(FONTE_CÓDIGOS[DESCRIÇÃO]=BASE[[#This Row],[Classificação]]),0))</f>
        <v>1.3</v>
      </c>
      <c r="E35" s="33" t="s">
        <v>43</v>
      </c>
      <c r="G35" s="39">
        <v>44232</v>
      </c>
      <c r="H35" s="35">
        <f>DAY(BASE[[#This Row],[Data de Pagamento]])</f>
        <v>5</v>
      </c>
      <c r="I35" s="35" t="str">
        <f>TEXT(BASE[[#This Row],[Data de Pagamento]],"mmmm")</f>
        <v>fevereiro</v>
      </c>
      <c r="J35" s="35">
        <f>YEAR(BASE[[#This Row],[Data de Pagamento]])</f>
        <v>2021</v>
      </c>
      <c r="K35" s="36">
        <v>8</v>
      </c>
    </row>
    <row r="36" spans="1:11">
      <c r="A36" s="37" t="s">
        <v>8</v>
      </c>
      <c r="B36" s="37" t="s">
        <v>98</v>
      </c>
      <c r="C36" s="37" t="s">
        <v>11</v>
      </c>
      <c r="D36" s="40" t="str" cm="1">
        <f t="array" ref="D36">INDEX(FONTE_CÓDIGOS[CÓDIGO],MATCH(1,(FONTE_CÓDIGOS[FONTE]=BASE[[#This Row],[Coluna1]])*(FONTE_CÓDIGOS[DESCRIÇÃO]=BASE[[#This Row],[Classificação]]),0))</f>
        <v>2.23</v>
      </c>
      <c r="E36" s="33" t="s">
        <v>24</v>
      </c>
      <c r="G36" s="39">
        <v>44232</v>
      </c>
      <c r="H36" s="35">
        <f>DAY(BASE[[#This Row],[Data de Pagamento]])</f>
        <v>5</v>
      </c>
      <c r="I36" s="35" t="str">
        <f>TEXT(BASE[[#This Row],[Data de Pagamento]],"mmmm")</f>
        <v>fevereiro</v>
      </c>
      <c r="J36" s="35">
        <f>YEAR(BASE[[#This Row],[Data de Pagamento]])</f>
        <v>2021</v>
      </c>
      <c r="K36" s="36">
        <v>-24</v>
      </c>
    </row>
    <row r="37" spans="1:11">
      <c r="A37" s="37" t="s">
        <v>8</v>
      </c>
      <c r="B37" s="37" t="s">
        <v>84</v>
      </c>
      <c r="C37" s="37" t="s">
        <v>11</v>
      </c>
      <c r="D37" s="40" t="str" cm="1">
        <f t="array" ref="D37">INDEX(FONTE_CÓDIGOS[CÓDIGO],MATCH(1,(FONTE_CÓDIGOS[FONTE]=BASE[[#This Row],[Coluna1]])*(FONTE_CÓDIGOS[DESCRIÇÃO]=BASE[[#This Row],[Classificação]]),0))</f>
        <v>2.16</v>
      </c>
      <c r="E37" s="33" t="s">
        <v>10</v>
      </c>
      <c r="G37" s="39">
        <v>44235</v>
      </c>
      <c r="H37" s="35">
        <f>DAY(BASE[[#This Row],[Data de Pagamento]])</f>
        <v>8</v>
      </c>
      <c r="I37" s="35" t="str">
        <f>TEXT(BASE[[#This Row],[Data de Pagamento]],"mmmm")</f>
        <v>fevereiro</v>
      </c>
      <c r="J37" s="35">
        <f>YEAR(BASE[[#This Row],[Data de Pagamento]])</f>
        <v>2021</v>
      </c>
      <c r="K37" s="36">
        <v>-25</v>
      </c>
    </row>
    <row r="38" spans="1:11">
      <c r="A38" s="37" t="s">
        <v>8</v>
      </c>
      <c r="B38" s="37" t="s">
        <v>104</v>
      </c>
      <c r="C38" s="37" t="s">
        <v>11</v>
      </c>
      <c r="D38" s="40" t="str" cm="1">
        <f t="array" ref="D38">INDEX(FONTE_CÓDIGOS[CÓDIGO],MATCH(1,(FONTE_CÓDIGOS[FONTE]=BASE[[#This Row],[Coluna1]])*(FONTE_CÓDIGOS[DESCRIÇÃO]=BASE[[#This Row],[Classificação]]),0))</f>
        <v>2.27</v>
      </c>
      <c r="E38" s="33" t="s">
        <v>10</v>
      </c>
      <c r="G38" s="39">
        <v>44235</v>
      </c>
      <c r="H38" s="35">
        <f>DAY(BASE[[#This Row],[Data de Pagamento]])</f>
        <v>8</v>
      </c>
      <c r="I38" s="35" t="str">
        <f>TEXT(BASE[[#This Row],[Data de Pagamento]],"mmmm")</f>
        <v>fevereiro</v>
      </c>
      <c r="J38" s="35">
        <f>YEAR(BASE[[#This Row],[Data de Pagamento]])</f>
        <v>2021</v>
      </c>
      <c r="K38" s="36">
        <v>-26</v>
      </c>
    </row>
    <row r="39" spans="1:11">
      <c r="A39" s="37" t="s">
        <v>6</v>
      </c>
      <c r="B39" s="37" t="s">
        <v>27</v>
      </c>
      <c r="C39" s="37" t="s">
        <v>11</v>
      </c>
      <c r="D39" s="40" t="str" cm="1">
        <f t="array" ref="D39">INDEX(FONTE_CÓDIGOS[CÓDIGO],MATCH(1,(FONTE_CÓDIGOS[FONTE]=BASE[[#This Row],[Coluna1]])*(FONTE_CÓDIGOS[DESCRIÇÃO]=BASE[[#This Row],[Classificação]]),0))</f>
        <v>1.3</v>
      </c>
      <c r="E39" s="33" t="s">
        <v>24</v>
      </c>
      <c r="G39" s="39">
        <v>44236</v>
      </c>
      <c r="H39" s="35">
        <f>DAY(BASE[[#This Row],[Data de Pagamento]])</f>
        <v>9</v>
      </c>
      <c r="I39" s="35" t="str">
        <f>TEXT(BASE[[#This Row],[Data de Pagamento]],"mmmm")</f>
        <v>fevereiro</v>
      </c>
      <c r="J39" s="35">
        <f>YEAR(BASE[[#This Row],[Data de Pagamento]])</f>
        <v>2021</v>
      </c>
      <c r="K39" s="36">
        <v>9</v>
      </c>
    </row>
    <row r="40" spans="1:11">
      <c r="A40" s="37" t="s">
        <v>8</v>
      </c>
      <c r="B40" s="37" t="s">
        <v>47</v>
      </c>
      <c r="C40" s="37" t="s">
        <v>11</v>
      </c>
      <c r="D40" s="40" t="str" cm="1">
        <f t="array" ref="D40">INDEX(FONTE_CÓDIGOS[CÓDIGO],MATCH(1,(FONTE_CÓDIGOS[FONTE]=BASE[[#This Row],[Coluna1]])*(FONTE_CÓDIGOS[DESCRIÇÃO]=BASE[[#This Row],[Classificação]]),0))</f>
        <v>2.6</v>
      </c>
      <c r="E40" s="33" t="s">
        <v>10</v>
      </c>
      <c r="G40" s="39">
        <v>44237</v>
      </c>
      <c r="H40" s="35">
        <f>DAY(BASE[[#This Row],[Data de Pagamento]])</f>
        <v>10</v>
      </c>
      <c r="I40" s="35" t="str">
        <f>TEXT(BASE[[#This Row],[Data de Pagamento]],"mmmm")</f>
        <v>fevereiro</v>
      </c>
      <c r="J40" s="35">
        <f>YEAR(BASE[[#This Row],[Data de Pagamento]])</f>
        <v>2021</v>
      </c>
      <c r="K40" s="36">
        <v>-27</v>
      </c>
    </row>
    <row r="41" spans="1:11">
      <c r="A41" s="37" t="s">
        <v>8</v>
      </c>
      <c r="B41" s="37" t="s">
        <v>84</v>
      </c>
      <c r="C41" s="37" t="s">
        <v>11</v>
      </c>
      <c r="D41" s="40" t="str" cm="1">
        <f t="array" ref="D41">INDEX(FONTE_CÓDIGOS[CÓDIGO],MATCH(1,(FONTE_CÓDIGOS[FONTE]=BASE[[#This Row],[Coluna1]])*(FONTE_CÓDIGOS[DESCRIÇÃO]=BASE[[#This Row],[Classificação]]),0))</f>
        <v>2.16</v>
      </c>
      <c r="E41" s="33" t="s">
        <v>10</v>
      </c>
      <c r="G41" s="39">
        <v>44237</v>
      </c>
      <c r="H41" s="35">
        <f>DAY(BASE[[#This Row],[Data de Pagamento]])</f>
        <v>10</v>
      </c>
      <c r="I41" s="35" t="str">
        <f>TEXT(BASE[[#This Row],[Data de Pagamento]],"mmmm")</f>
        <v>fevereiro</v>
      </c>
      <c r="J41" s="35">
        <f>YEAR(BASE[[#This Row],[Data de Pagamento]])</f>
        <v>2021</v>
      </c>
      <c r="K41" s="36">
        <v>-28</v>
      </c>
    </row>
    <row r="42" spans="1:11">
      <c r="A42" s="37" t="s">
        <v>8</v>
      </c>
      <c r="B42" s="37" t="s">
        <v>84</v>
      </c>
      <c r="C42" s="37" t="s">
        <v>11</v>
      </c>
      <c r="D42" s="40" t="str" cm="1">
        <f t="array" ref="D42">INDEX(FONTE_CÓDIGOS[CÓDIGO],MATCH(1,(FONTE_CÓDIGOS[FONTE]=BASE[[#This Row],[Coluna1]])*(FONTE_CÓDIGOS[DESCRIÇÃO]=BASE[[#This Row],[Classificação]]),0))</f>
        <v>2.16</v>
      </c>
      <c r="E42" s="33" t="s">
        <v>10</v>
      </c>
      <c r="G42" s="39">
        <v>44237</v>
      </c>
      <c r="H42" s="35">
        <f>DAY(BASE[[#This Row],[Data de Pagamento]])</f>
        <v>10</v>
      </c>
      <c r="I42" s="35" t="str">
        <f>TEXT(BASE[[#This Row],[Data de Pagamento]],"mmmm")</f>
        <v>fevereiro</v>
      </c>
      <c r="J42" s="35">
        <f>YEAR(BASE[[#This Row],[Data de Pagamento]])</f>
        <v>2021</v>
      </c>
      <c r="K42" s="36">
        <v>-29</v>
      </c>
    </row>
    <row r="43" spans="1:11">
      <c r="A43" s="37" t="s">
        <v>8</v>
      </c>
      <c r="B43" s="37" t="s">
        <v>84</v>
      </c>
      <c r="C43" s="37" t="s">
        <v>11</v>
      </c>
      <c r="D43" s="40" t="str" cm="1">
        <f t="array" ref="D43">INDEX(FONTE_CÓDIGOS[CÓDIGO],MATCH(1,(FONTE_CÓDIGOS[FONTE]=BASE[[#This Row],[Coluna1]])*(FONTE_CÓDIGOS[DESCRIÇÃO]=BASE[[#This Row],[Classificação]]),0))</f>
        <v>2.16</v>
      </c>
      <c r="E43" s="33" t="s">
        <v>10</v>
      </c>
      <c r="G43" s="39">
        <v>44237</v>
      </c>
      <c r="H43" s="35">
        <f>DAY(BASE[[#This Row],[Data de Pagamento]])</f>
        <v>10</v>
      </c>
      <c r="I43" s="35" t="str">
        <f>TEXT(BASE[[#This Row],[Data de Pagamento]],"mmmm")</f>
        <v>fevereiro</v>
      </c>
      <c r="J43" s="35">
        <f>YEAR(BASE[[#This Row],[Data de Pagamento]])</f>
        <v>2021</v>
      </c>
      <c r="K43" s="36">
        <v>-30</v>
      </c>
    </row>
    <row r="44" spans="1:11">
      <c r="A44" s="37" t="s">
        <v>8</v>
      </c>
      <c r="B44" s="37" t="s">
        <v>104</v>
      </c>
      <c r="C44" s="37" t="s">
        <v>11</v>
      </c>
      <c r="D44" s="40" t="str" cm="1">
        <f t="array" ref="D44">INDEX(FONTE_CÓDIGOS[CÓDIGO],MATCH(1,(FONTE_CÓDIGOS[FONTE]=BASE[[#This Row],[Coluna1]])*(FONTE_CÓDIGOS[DESCRIÇÃO]=BASE[[#This Row],[Classificação]]),0))</f>
        <v>2.27</v>
      </c>
      <c r="E44" s="33" t="s">
        <v>10</v>
      </c>
      <c r="G44" s="39">
        <v>44237</v>
      </c>
      <c r="H44" s="35">
        <f>DAY(BASE[[#This Row],[Data de Pagamento]])</f>
        <v>10</v>
      </c>
      <c r="I44" s="35" t="str">
        <f>TEXT(BASE[[#This Row],[Data de Pagamento]],"mmmm")</f>
        <v>fevereiro</v>
      </c>
      <c r="J44" s="35">
        <f>YEAR(BASE[[#This Row],[Data de Pagamento]])</f>
        <v>2021</v>
      </c>
      <c r="K44" s="36">
        <v>-31</v>
      </c>
    </row>
    <row r="45" spans="1:11">
      <c r="A45" s="37" t="s">
        <v>6</v>
      </c>
      <c r="B45" s="37" t="s">
        <v>27</v>
      </c>
      <c r="C45" s="37" t="s">
        <v>11</v>
      </c>
      <c r="D45" s="40" t="str" cm="1">
        <f t="array" ref="D45">INDEX(FONTE_CÓDIGOS[CÓDIGO],MATCH(1,(FONTE_CÓDIGOS[FONTE]=BASE[[#This Row],[Coluna1]])*(FONTE_CÓDIGOS[DESCRIÇÃO]=BASE[[#This Row],[Classificação]]),0))</f>
        <v>1.3</v>
      </c>
      <c r="E45" s="33" t="s">
        <v>24</v>
      </c>
      <c r="G45" s="39">
        <v>44238</v>
      </c>
      <c r="H45" s="35">
        <f>DAY(BASE[[#This Row],[Data de Pagamento]])</f>
        <v>11</v>
      </c>
      <c r="I45" s="35" t="str">
        <f>TEXT(BASE[[#This Row],[Data de Pagamento]],"mmmm")</f>
        <v>fevereiro</v>
      </c>
      <c r="J45" s="35">
        <f>YEAR(BASE[[#This Row],[Data de Pagamento]])</f>
        <v>2021</v>
      </c>
      <c r="K45" s="36">
        <v>10</v>
      </c>
    </row>
    <row r="46" spans="1:11">
      <c r="A46" s="37" t="s">
        <v>8</v>
      </c>
      <c r="B46" s="37" t="s">
        <v>88</v>
      </c>
      <c r="C46" s="37" t="s">
        <v>11</v>
      </c>
      <c r="D46" s="40" t="str" cm="1">
        <f t="array" ref="D46">INDEX(FONTE_CÓDIGOS[CÓDIGO],MATCH(1,(FONTE_CÓDIGOS[FONTE]=BASE[[#This Row],[Coluna1]])*(FONTE_CÓDIGOS[DESCRIÇÃO]=BASE[[#This Row],[Classificação]]),0))</f>
        <v>2.18</v>
      </c>
      <c r="E46" s="33" t="s">
        <v>10</v>
      </c>
      <c r="G46" s="39">
        <v>44244</v>
      </c>
      <c r="H46" s="35">
        <f>DAY(BASE[[#This Row],[Data de Pagamento]])</f>
        <v>17</v>
      </c>
      <c r="I46" s="35" t="str">
        <f>TEXT(BASE[[#This Row],[Data de Pagamento]],"mmmm")</f>
        <v>fevereiro</v>
      </c>
      <c r="J46" s="35">
        <f>YEAR(BASE[[#This Row],[Data de Pagamento]])</f>
        <v>2021</v>
      </c>
      <c r="K46" s="36">
        <v>-32</v>
      </c>
    </row>
    <row r="47" spans="1:11">
      <c r="A47" s="37" t="s">
        <v>8</v>
      </c>
      <c r="B47" s="37" t="s">
        <v>82</v>
      </c>
      <c r="C47" s="37" t="s">
        <v>11</v>
      </c>
      <c r="D47" s="40" t="str" cm="1">
        <f t="array" ref="D47">INDEX(FONTE_CÓDIGOS[CÓDIGO],MATCH(1,(FONTE_CÓDIGOS[FONTE]=BASE[[#This Row],[Coluna1]])*(FONTE_CÓDIGOS[DESCRIÇÃO]=BASE[[#This Row],[Classificação]]),0))</f>
        <v>2.15</v>
      </c>
      <c r="E47" s="33" t="s">
        <v>10</v>
      </c>
      <c r="G47" s="39">
        <v>44244</v>
      </c>
      <c r="H47" s="35">
        <f>DAY(BASE[[#This Row],[Data de Pagamento]])</f>
        <v>17</v>
      </c>
      <c r="I47" s="35" t="str">
        <f>TEXT(BASE[[#This Row],[Data de Pagamento]],"mmmm")</f>
        <v>fevereiro</v>
      </c>
      <c r="J47" s="35">
        <f>YEAR(BASE[[#This Row],[Data de Pagamento]])</f>
        <v>2021</v>
      </c>
      <c r="K47" s="36">
        <v>-33</v>
      </c>
    </row>
    <row r="48" spans="1:11">
      <c r="A48" s="37" t="s">
        <v>6</v>
      </c>
      <c r="B48" s="37" t="s">
        <v>27</v>
      </c>
      <c r="C48" s="37" t="s">
        <v>11</v>
      </c>
      <c r="D48" s="40" t="str" cm="1">
        <f t="array" ref="D48">INDEX(FONTE_CÓDIGOS[CÓDIGO],MATCH(1,(FONTE_CÓDIGOS[FONTE]=BASE[[#This Row],[Coluna1]])*(FONTE_CÓDIGOS[DESCRIÇÃO]=BASE[[#This Row],[Classificação]]),0))</f>
        <v>1.3</v>
      </c>
      <c r="E48" s="33" t="s">
        <v>24</v>
      </c>
      <c r="G48" s="39">
        <v>44249</v>
      </c>
      <c r="H48" s="35">
        <f>DAY(BASE[[#This Row],[Data de Pagamento]])</f>
        <v>22</v>
      </c>
      <c r="I48" s="35" t="str">
        <f>TEXT(BASE[[#This Row],[Data de Pagamento]],"mmmm")</f>
        <v>fevereiro</v>
      </c>
      <c r="J48" s="35">
        <f>YEAR(BASE[[#This Row],[Data de Pagamento]])</f>
        <v>2021</v>
      </c>
      <c r="K48" s="36">
        <v>11</v>
      </c>
    </row>
    <row r="49" spans="1:11">
      <c r="A49" s="37" t="s">
        <v>6</v>
      </c>
      <c r="B49" s="37" t="s">
        <v>27</v>
      </c>
      <c r="C49" s="37" t="s">
        <v>11</v>
      </c>
      <c r="D49" s="40" t="str" cm="1">
        <f t="array" ref="D49">INDEX(FONTE_CÓDIGOS[CÓDIGO],MATCH(1,(FONTE_CÓDIGOS[FONTE]=BASE[[#This Row],[Coluna1]])*(FONTE_CÓDIGOS[DESCRIÇÃO]=BASE[[#This Row],[Classificação]]),0))</f>
        <v>1.3</v>
      </c>
      <c r="E49" s="33" t="s">
        <v>24</v>
      </c>
      <c r="G49" s="39">
        <v>44253</v>
      </c>
      <c r="H49" s="35">
        <f>DAY(BASE[[#This Row],[Data de Pagamento]])</f>
        <v>26</v>
      </c>
      <c r="I49" s="35" t="str">
        <f>TEXT(BASE[[#This Row],[Data de Pagamento]],"mmmm")</f>
        <v>fevereiro</v>
      </c>
      <c r="J49" s="35">
        <f>YEAR(BASE[[#This Row],[Data de Pagamento]])</f>
        <v>2021</v>
      </c>
      <c r="K49" s="36">
        <v>12</v>
      </c>
    </row>
    <row r="50" spans="1:11">
      <c r="A50" s="37" t="s">
        <v>6</v>
      </c>
      <c r="B50" s="37" t="s">
        <v>27</v>
      </c>
      <c r="C50" s="37" t="s">
        <v>11</v>
      </c>
      <c r="D50" s="40" t="str" cm="1">
        <f t="array" ref="D50">INDEX(FONTE_CÓDIGOS[CÓDIGO],MATCH(1,(FONTE_CÓDIGOS[FONTE]=BASE[[#This Row],[Coluna1]])*(FONTE_CÓDIGOS[DESCRIÇÃO]=BASE[[#This Row],[Classificação]]),0))</f>
        <v>1.3</v>
      </c>
      <c r="E50" s="33" t="s">
        <v>24</v>
      </c>
      <c r="G50" s="39">
        <v>44253</v>
      </c>
      <c r="H50" s="35">
        <f>DAY(BASE[[#This Row],[Data de Pagamento]])</f>
        <v>26</v>
      </c>
      <c r="I50" s="35" t="str">
        <f>TEXT(BASE[[#This Row],[Data de Pagamento]],"mmmm")</f>
        <v>fevereiro</v>
      </c>
      <c r="J50" s="35">
        <f>YEAR(BASE[[#This Row],[Data de Pagamento]])</f>
        <v>2021</v>
      </c>
      <c r="K50" s="36">
        <v>13</v>
      </c>
    </row>
    <row r="51" spans="1:11">
      <c r="A51" s="37" t="s">
        <v>8</v>
      </c>
      <c r="B51" s="37" t="s">
        <v>29</v>
      </c>
      <c r="C51" s="37" t="s">
        <v>11</v>
      </c>
      <c r="D51" s="40" t="str" cm="1">
        <f t="array" ref="D51">INDEX(FONTE_CÓDIGOS[CÓDIGO],MATCH(1,(FONTE_CÓDIGOS[FONTE]=BASE[[#This Row],[Coluna1]])*(FONTE_CÓDIGOS[DESCRIÇÃO]=BASE[[#This Row],[Classificação]]),0))</f>
        <v>2.3</v>
      </c>
      <c r="E51" s="33" t="s">
        <v>10</v>
      </c>
      <c r="G51" s="39">
        <v>44253</v>
      </c>
      <c r="H51" s="35">
        <f>DAY(BASE[[#This Row],[Data de Pagamento]])</f>
        <v>26</v>
      </c>
      <c r="I51" s="35" t="str">
        <f>TEXT(BASE[[#This Row],[Data de Pagamento]],"mmmm")</f>
        <v>fevereiro</v>
      </c>
      <c r="J51" s="35">
        <f>YEAR(BASE[[#This Row],[Data de Pagamento]])</f>
        <v>2021</v>
      </c>
      <c r="K51" s="36">
        <v>-34</v>
      </c>
    </row>
    <row r="52" spans="1:11">
      <c r="A52" s="37" t="s">
        <v>8</v>
      </c>
      <c r="B52" s="42" t="s">
        <v>90</v>
      </c>
      <c r="C52" s="37" t="s">
        <v>11</v>
      </c>
      <c r="D52" s="38" t="str" cm="1">
        <f t="array" ref="D52">INDEX(FONTE_CÓDIGOS[CÓDIGO],MATCH(1,(FONTE_CÓDIGOS[FONTE]=BASE[[#This Row],[Coluna1]])*(FONTE_CÓDIGOS[DESCRIÇÃO]=BASE[[#This Row],[Classificação]]),0))</f>
        <v>2.19</v>
      </c>
      <c r="E52" s="33" t="s">
        <v>10</v>
      </c>
      <c r="G52" s="39">
        <v>44256</v>
      </c>
      <c r="H52" s="35">
        <f>DAY(BASE[[#This Row],[Data de Pagamento]])</f>
        <v>1</v>
      </c>
      <c r="I52" s="35" t="str">
        <f>TEXT(BASE[[#This Row],[Data de Pagamento]],"mmmm")</f>
        <v>março</v>
      </c>
      <c r="J52" s="35">
        <f>YEAR(BASE[[#This Row],[Data de Pagamento]])</f>
        <v>2021</v>
      </c>
      <c r="K52" s="36">
        <v>-35</v>
      </c>
    </row>
    <row r="53" spans="1:11">
      <c r="A53" s="37" t="s">
        <v>6</v>
      </c>
      <c r="B53" s="37" t="s">
        <v>27</v>
      </c>
      <c r="C53" s="37" t="s">
        <v>11</v>
      </c>
      <c r="D53" s="40" t="str" cm="1">
        <f t="array" ref="D53">INDEX(FONTE_CÓDIGOS[CÓDIGO],MATCH(1,(FONTE_CÓDIGOS[FONTE]=BASE[[#This Row],[Coluna1]])*(FONTE_CÓDIGOS[DESCRIÇÃO]=BASE[[#This Row],[Classificação]]),0))</f>
        <v>1.3</v>
      </c>
      <c r="E53" s="33" t="s">
        <v>24</v>
      </c>
      <c r="G53" s="39">
        <v>44257</v>
      </c>
      <c r="H53" s="35">
        <f>DAY(BASE[[#This Row],[Data de Pagamento]])</f>
        <v>2</v>
      </c>
      <c r="I53" s="35" t="str">
        <f>TEXT(BASE[[#This Row],[Data de Pagamento]],"mmmm")</f>
        <v>março</v>
      </c>
      <c r="J53" s="35">
        <f>YEAR(BASE[[#This Row],[Data de Pagamento]])</f>
        <v>2021</v>
      </c>
      <c r="K53" s="36">
        <v>14</v>
      </c>
    </row>
    <row r="54" spans="1:11">
      <c r="A54" s="37" t="s">
        <v>6</v>
      </c>
      <c r="B54" s="37" t="s">
        <v>27</v>
      </c>
      <c r="C54" s="37" t="s">
        <v>11</v>
      </c>
      <c r="D54" s="40" t="str" cm="1">
        <f t="array" ref="D54">INDEX(FONTE_CÓDIGOS[CÓDIGO],MATCH(1,(FONTE_CÓDIGOS[FONTE]=BASE[[#This Row],[Coluna1]])*(FONTE_CÓDIGOS[DESCRIÇÃO]=BASE[[#This Row],[Classificação]]),0))</f>
        <v>1.3</v>
      </c>
      <c r="E54" s="33" t="s">
        <v>43</v>
      </c>
      <c r="G54" s="39">
        <v>44259</v>
      </c>
      <c r="H54" s="35">
        <f>DAY(BASE[[#This Row],[Data de Pagamento]])</f>
        <v>4</v>
      </c>
      <c r="I54" s="35" t="str">
        <f>TEXT(BASE[[#This Row],[Data de Pagamento]],"mmmm")</f>
        <v>março</v>
      </c>
      <c r="J54" s="35">
        <f>YEAR(BASE[[#This Row],[Data de Pagamento]])</f>
        <v>2021</v>
      </c>
      <c r="K54" s="36">
        <v>15</v>
      </c>
    </row>
    <row r="55" spans="1:11">
      <c r="A55" s="37" t="s">
        <v>8</v>
      </c>
      <c r="B55" s="37" t="s">
        <v>98</v>
      </c>
      <c r="C55" s="37" t="s">
        <v>11</v>
      </c>
      <c r="D55" s="38" t="str" cm="1">
        <f t="array" ref="D55">INDEX(FONTE_CÓDIGOS[CÓDIGO],MATCH(1,(FONTE_CÓDIGOS[FONTE]=BASE[[#This Row],[Coluna1]])*(FONTE_CÓDIGOS[DESCRIÇÃO]=BASE[[#This Row],[Classificação]]),0))</f>
        <v>2.23</v>
      </c>
      <c r="E55" s="33" t="s">
        <v>24</v>
      </c>
      <c r="G55" s="39">
        <v>44260</v>
      </c>
      <c r="H55" s="35">
        <f>DAY(BASE[[#This Row],[Data de Pagamento]])</f>
        <v>5</v>
      </c>
      <c r="I55" s="35" t="str">
        <f>TEXT(BASE[[#This Row],[Data de Pagamento]],"mmmm")</f>
        <v>março</v>
      </c>
      <c r="J55" s="35">
        <f>YEAR(BASE[[#This Row],[Data de Pagamento]])</f>
        <v>2021</v>
      </c>
      <c r="K55" s="36">
        <v>-36</v>
      </c>
    </row>
    <row r="56" spans="1:11">
      <c r="A56" s="37" t="s">
        <v>8</v>
      </c>
      <c r="B56" s="37" t="s">
        <v>29</v>
      </c>
      <c r="C56" s="37" t="s">
        <v>11</v>
      </c>
      <c r="D56" s="40" t="str" cm="1">
        <f t="array" ref="D56">INDEX(FONTE_CÓDIGOS[CÓDIGO],MATCH(1,(FONTE_CÓDIGOS[FONTE]=BASE[[#This Row],[Coluna1]])*(FONTE_CÓDIGOS[DESCRIÇÃO]=BASE[[#This Row],[Classificação]]),0))</f>
        <v>2.3</v>
      </c>
      <c r="E56" s="33" t="s">
        <v>10</v>
      </c>
      <c r="G56" s="39">
        <v>44260</v>
      </c>
      <c r="H56" s="35">
        <f>DAY(BASE[[#This Row],[Data de Pagamento]])</f>
        <v>5</v>
      </c>
      <c r="I56" s="35" t="str">
        <f>TEXT(BASE[[#This Row],[Data de Pagamento]],"mmmm")</f>
        <v>março</v>
      </c>
      <c r="J56" s="35">
        <f>YEAR(BASE[[#This Row],[Data de Pagamento]])</f>
        <v>2021</v>
      </c>
      <c r="K56" s="36">
        <v>-37</v>
      </c>
    </row>
    <row r="57" spans="1:11">
      <c r="A57" s="37" t="s">
        <v>6</v>
      </c>
      <c r="B57" s="37" t="s">
        <v>27</v>
      </c>
      <c r="C57" s="37" t="s">
        <v>11</v>
      </c>
      <c r="D57" s="40" t="str" cm="1">
        <f t="array" ref="D57">INDEX(FONTE_CÓDIGOS[CÓDIGO],MATCH(1,(FONTE_CÓDIGOS[FONTE]=BASE[[#This Row],[Coluna1]])*(FONTE_CÓDIGOS[DESCRIÇÃO]=BASE[[#This Row],[Classificação]]),0))</f>
        <v>1.3</v>
      </c>
      <c r="E57" s="33" t="s">
        <v>43</v>
      </c>
      <c r="G57" s="39">
        <v>44263</v>
      </c>
      <c r="H57" s="35">
        <f>DAY(BASE[[#This Row],[Data de Pagamento]])</f>
        <v>8</v>
      </c>
      <c r="I57" s="35" t="str">
        <f>TEXT(BASE[[#This Row],[Data de Pagamento]],"mmmm")</f>
        <v>março</v>
      </c>
      <c r="J57" s="35">
        <f>YEAR(BASE[[#This Row],[Data de Pagamento]])</f>
        <v>2021</v>
      </c>
      <c r="K57" s="36">
        <v>16</v>
      </c>
    </row>
    <row r="58" spans="1:11">
      <c r="A58" s="37" t="s">
        <v>8</v>
      </c>
      <c r="B58" s="37" t="s">
        <v>84</v>
      </c>
      <c r="C58" s="37" t="s">
        <v>11</v>
      </c>
      <c r="D58" s="40" t="str" cm="1">
        <f t="array" ref="D58">INDEX(FONTE_CÓDIGOS[CÓDIGO],MATCH(1,(FONTE_CÓDIGOS[FONTE]=BASE[[#This Row],[Coluna1]])*(FONTE_CÓDIGOS[DESCRIÇÃO]=BASE[[#This Row],[Classificação]]),0))</f>
        <v>2.16</v>
      </c>
      <c r="E58" s="33" t="s">
        <v>10</v>
      </c>
      <c r="G58" s="39">
        <v>44263</v>
      </c>
      <c r="H58" s="35">
        <f>DAY(BASE[[#This Row],[Data de Pagamento]])</f>
        <v>8</v>
      </c>
      <c r="I58" s="35" t="str">
        <f>TEXT(BASE[[#This Row],[Data de Pagamento]],"mmmm")</f>
        <v>março</v>
      </c>
      <c r="J58" s="35">
        <f>YEAR(BASE[[#This Row],[Data de Pagamento]])</f>
        <v>2021</v>
      </c>
      <c r="K58" s="36">
        <v>-38</v>
      </c>
    </row>
    <row r="59" spans="1:11">
      <c r="A59" s="37" t="s">
        <v>8</v>
      </c>
      <c r="B59" s="37" t="s">
        <v>104</v>
      </c>
      <c r="C59" s="37" t="s">
        <v>11</v>
      </c>
      <c r="D59" s="40" t="str" cm="1">
        <f t="array" ref="D59">INDEX(FONTE_CÓDIGOS[CÓDIGO],MATCH(1,(FONTE_CÓDIGOS[FONTE]=BASE[[#This Row],[Coluna1]])*(FONTE_CÓDIGOS[DESCRIÇÃO]=BASE[[#This Row],[Classificação]]),0))</f>
        <v>2.27</v>
      </c>
      <c r="E59" s="33" t="s">
        <v>10</v>
      </c>
      <c r="G59" s="39">
        <v>44263</v>
      </c>
      <c r="H59" s="35">
        <f>DAY(BASE[[#This Row],[Data de Pagamento]])</f>
        <v>8</v>
      </c>
      <c r="I59" s="35" t="str">
        <f>TEXT(BASE[[#This Row],[Data de Pagamento]],"mmmm")</f>
        <v>março</v>
      </c>
      <c r="J59" s="35">
        <f>YEAR(BASE[[#This Row],[Data de Pagamento]])</f>
        <v>2021</v>
      </c>
      <c r="K59" s="36">
        <v>-39</v>
      </c>
    </row>
    <row r="60" spans="1:11">
      <c r="A60" s="37" t="s">
        <v>8</v>
      </c>
      <c r="B60" s="42" t="s">
        <v>94</v>
      </c>
      <c r="C60" s="37" t="s">
        <v>11</v>
      </c>
      <c r="D60" s="38" t="str" cm="1">
        <f t="array" ref="D60">INDEX(FONTE_CÓDIGOS[CÓDIGO],MATCH(1,(FONTE_CÓDIGOS[FONTE]=BASE[[#This Row],[Coluna1]])*(FONTE_CÓDIGOS[DESCRIÇÃO]=BASE[[#This Row],[Classificação]]),0))</f>
        <v>2.21</v>
      </c>
      <c r="E60" s="33" t="s">
        <v>10</v>
      </c>
      <c r="G60" s="39">
        <v>44263</v>
      </c>
      <c r="H60" s="35">
        <f>DAY(BASE[[#This Row],[Data de Pagamento]])</f>
        <v>8</v>
      </c>
      <c r="I60" s="35" t="str">
        <f>TEXT(BASE[[#This Row],[Data de Pagamento]],"mmmm")</f>
        <v>março</v>
      </c>
      <c r="J60" s="35">
        <f>YEAR(BASE[[#This Row],[Data de Pagamento]])</f>
        <v>2021</v>
      </c>
      <c r="K60" s="36">
        <v>-40</v>
      </c>
    </row>
    <row r="61" spans="1:11">
      <c r="A61" s="37" t="s">
        <v>8</v>
      </c>
      <c r="B61" s="37" t="s">
        <v>47</v>
      </c>
      <c r="C61" s="37" t="s">
        <v>11</v>
      </c>
      <c r="D61" s="40" t="str" cm="1">
        <f t="array" ref="D61">INDEX(FONTE_CÓDIGOS[CÓDIGO],MATCH(1,(FONTE_CÓDIGOS[FONTE]=BASE[[#This Row],[Coluna1]])*(FONTE_CÓDIGOS[DESCRIÇÃO]=BASE[[#This Row],[Classificação]]),0))</f>
        <v>2.6</v>
      </c>
      <c r="E61" s="33" t="s">
        <v>10</v>
      </c>
      <c r="G61" s="39">
        <v>44265</v>
      </c>
      <c r="H61" s="35">
        <f>DAY(BASE[[#This Row],[Data de Pagamento]])</f>
        <v>10</v>
      </c>
      <c r="I61" s="35" t="str">
        <f>TEXT(BASE[[#This Row],[Data de Pagamento]],"mmmm")</f>
        <v>março</v>
      </c>
      <c r="J61" s="35">
        <f>YEAR(BASE[[#This Row],[Data de Pagamento]])</f>
        <v>2021</v>
      </c>
      <c r="K61" s="36">
        <v>-41</v>
      </c>
    </row>
    <row r="62" spans="1:11">
      <c r="A62" s="37" t="s">
        <v>8</v>
      </c>
      <c r="B62" s="37" t="s">
        <v>73</v>
      </c>
      <c r="C62" s="37" t="s">
        <v>11</v>
      </c>
      <c r="D62" s="41" t="str" cm="1">
        <f t="array" ref="D62">INDEX(FONTE_CÓDIGOS[CÓDIGO],MATCH(1,(FONTE_CÓDIGOS[FONTE]=BASE[[#This Row],[Coluna1]])*(FONTE_CÓDIGOS[DESCRIÇÃO]=BASE[[#This Row],[Classificação]]),0))</f>
        <v>2.11</v>
      </c>
      <c r="E62" s="33" t="s">
        <v>31</v>
      </c>
      <c r="G62" s="39">
        <v>44265</v>
      </c>
      <c r="H62" s="35">
        <f>DAY(BASE[[#This Row],[Data de Pagamento]])</f>
        <v>10</v>
      </c>
      <c r="I62" s="35" t="str">
        <f>TEXT(BASE[[#This Row],[Data de Pagamento]],"mmmm")</f>
        <v>março</v>
      </c>
      <c r="J62" s="35">
        <f>YEAR(BASE[[#This Row],[Data de Pagamento]])</f>
        <v>2021</v>
      </c>
      <c r="K62" s="36">
        <v>-42</v>
      </c>
    </row>
    <row r="63" spans="1:11">
      <c r="A63" s="37" t="s">
        <v>8</v>
      </c>
      <c r="B63" s="37" t="s">
        <v>104</v>
      </c>
      <c r="C63" s="37" t="s">
        <v>11</v>
      </c>
      <c r="D63" s="40" t="str" cm="1">
        <f t="array" ref="D63">INDEX(FONTE_CÓDIGOS[CÓDIGO],MATCH(1,(FONTE_CÓDIGOS[FONTE]=BASE[[#This Row],[Coluna1]])*(FONTE_CÓDIGOS[DESCRIÇÃO]=BASE[[#This Row],[Classificação]]),0))</f>
        <v>2.27</v>
      </c>
      <c r="E63" s="33" t="s">
        <v>10</v>
      </c>
      <c r="G63" s="39">
        <v>44265</v>
      </c>
      <c r="H63" s="35">
        <f>DAY(BASE[[#This Row],[Data de Pagamento]])</f>
        <v>10</v>
      </c>
      <c r="I63" s="35" t="str">
        <f>TEXT(BASE[[#This Row],[Data de Pagamento]],"mmmm")</f>
        <v>março</v>
      </c>
      <c r="J63" s="35">
        <f>YEAR(BASE[[#This Row],[Data de Pagamento]])</f>
        <v>2021</v>
      </c>
      <c r="K63" s="36">
        <v>-43</v>
      </c>
    </row>
    <row r="64" spans="1:11">
      <c r="A64" s="37" t="s">
        <v>8</v>
      </c>
      <c r="B64" s="37" t="s">
        <v>98</v>
      </c>
      <c r="C64" s="37" t="s">
        <v>11</v>
      </c>
      <c r="D64" s="38" t="str" cm="1">
        <f t="array" ref="D64">INDEX(FONTE_CÓDIGOS[CÓDIGO],MATCH(1,(FONTE_CÓDIGOS[FONTE]=BASE[[#This Row],[Coluna1]])*(FONTE_CÓDIGOS[DESCRIÇÃO]=BASE[[#This Row],[Classificação]]),0))</f>
        <v>2.23</v>
      </c>
      <c r="E64" s="33" t="s">
        <v>37</v>
      </c>
      <c r="G64" s="39">
        <v>44267</v>
      </c>
      <c r="H64" s="35">
        <f>DAY(BASE[[#This Row],[Data de Pagamento]])</f>
        <v>12</v>
      </c>
      <c r="I64" s="35" t="str">
        <f>TEXT(BASE[[#This Row],[Data de Pagamento]],"mmmm")</f>
        <v>março</v>
      </c>
      <c r="J64" s="35">
        <f>YEAR(BASE[[#This Row],[Data de Pagamento]])</f>
        <v>2021</v>
      </c>
      <c r="K64" s="36">
        <v>-44</v>
      </c>
    </row>
    <row r="65" spans="1:11">
      <c r="A65" s="37" t="s">
        <v>8</v>
      </c>
      <c r="B65" s="37" t="s">
        <v>88</v>
      </c>
      <c r="C65" s="37" t="s">
        <v>11</v>
      </c>
      <c r="D65" s="40" t="str" cm="1">
        <f t="array" ref="D65">INDEX(FONTE_CÓDIGOS[CÓDIGO],MATCH(1,(FONTE_CÓDIGOS[FONTE]=BASE[[#This Row],[Coluna1]])*(FONTE_CÓDIGOS[DESCRIÇÃO]=BASE[[#This Row],[Classificação]]),0))</f>
        <v>2.18</v>
      </c>
      <c r="E65" s="33" t="s">
        <v>10</v>
      </c>
      <c r="G65" s="39">
        <v>44270</v>
      </c>
      <c r="H65" s="35">
        <f>DAY(BASE[[#This Row],[Data de Pagamento]])</f>
        <v>15</v>
      </c>
      <c r="I65" s="35" t="str">
        <f>TEXT(BASE[[#This Row],[Data de Pagamento]],"mmmm")</f>
        <v>março</v>
      </c>
      <c r="J65" s="35">
        <f>YEAR(BASE[[#This Row],[Data de Pagamento]])</f>
        <v>2021</v>
      </c>
      <c r="K65" s="36">
        <v>-45</v>
      </c>
    </row>
    <row r="66" spans="1:11">
      <c r="A66" s="37" t="s">
        <v>6</v>
      </c>
      <c r="B66" s="37" t="s">
        <v>27</v>
      </c>
      <c r="C66" s="37" t="s">
        <v>11</v>
      </c>
      <c r="D66" s="40" t="str" cm="1">
        <f t="array" ref="D66">INDEX(FONTE_CÓDIGOS[CÓDIGO],MATCH(1,(FONTE_CÓDIGOS[FONTE]=BASE[[#This Row],[Coluna1]])*(FONTE_CÓDIGOS[DESCRIÇÃO]=BASE[[#This Row],[Classificação]]),0))</f>
        <v>1.3</v>
      </c>
      <c r="E66" s="33" t="s">
        <v>24</v>
      </c>
      <c r="G66" s="39">
        <v>44272</v>
      </c>
      <c r="H66" s="35">
        <f>DAY(BASE[[#This Row],[Data de Pagamento]])</f>
        <v>17</v>
      </c>
      <c r="I66" s="35" t="str">
        <f>TEXT(BASE[[#This Row],[Data de Pagamento]],"mmmm")</f>
        <v>março</v>
      </c>
      <c r="J66" s="35">
        <f>YEAR(BASE[[#This Row],[Data de Pagamento]])</f>
        <v>2021</v>
      </c>
      <c r="K66" s="36">
        <v>17</v>
      </c>
    </row>
    <row r="67" spans="1:11">
      <c r="A67" s="37" t="s">
        <v>8</v>
      </c>
      <c r="B67" s="37" t="s">
        <v>82</v>
      </c>
      <c r="C67" s="37" t="s">
        <v>11</v>
      </c>
      <c r="D67" s="40" t="str" cm="1">
        <f t="array" ref="D67">INDEX(FONTE_CÓDIGOS[CÓDIGO],MATCH(1,(FONTE_CÓDIGOS[FONTE]=BASE[[#This Row],[Coluna1]])*(FONTE_CÓDIGOS[DESCRIÇÃO]=BASE[[#This Row],[Classificação]]),0))</f>
        <v>2.15</v>
      </c>
      <c r="E67" s="33" t="s">
        <v>10</v>
      </c>
      <c r="G67" s="39">
        <v>44272</v>
      </c>
      <c r="H67" s="35">
        <f>DAY(BASE[[#This Row],[Data de Pagamento]])</f>
        <v>17</v>
      </c>
      <c r="I67" s="35" t="str">
        <f>TEXT(BASE[[#This Row],[Data de Pagamento]],"mmmm")</f>
        <v>março</v>
      </c>
      <c r="J67" s="35">
        <f>YEAR(BASE[[#This Row],[Data de Pagamento]])</f>
        <v>2021</v>
      </c>
      <c r="K67" s="36">
        <v>-46</v>
      </c>
    </row>
    <row r="68" spans="1:11">
      <c r="A68" s="37" t="s">
        <v>6</v>
      </c>
      <c r="B68" s="37" t="s">
        <v>27</v>
      </c>
      <c r="C68" s="37" t="s">
        <v>11</v>
      </c>
      <c r="D68" s="40" t="str" cm="1">
        <f t="array" ref="D68">INDEX(FONTE_CÓDIGOS[CÓDIGO],MATCH(1,(FONTE_CÓDIGOS[FONTE]=BASE[[#This Row],[Coluna1]])*(FONTE_CÓDIGOS[DESCRIÇÃO]=BASE[[#This Row],[Classificação]]),0))</f>
        <v>1.3</v>
      </c>
      <c r="E68" s="33" t="s">
        <v>43</v>
      </c>
      <c r="G68" s="39">
        <v>44277</v>
      </c>
      <c r="H68" s="35">
        <f>DAY(BASE[[#This Row],[Data de Pagamento]])</f>
        <v>22</v>
      </c>
      <c r="I68" s="35" t="str">
        <f>TEXT(BASE[[#This Row],[Data de Pagamento]],"mmmm")</f>
        <v>março</v>
      </c>
      <c r="J68" s="35">
        <f>YEAR(BASE[[#This Row],[Data de Pagamento]])</f>
        <v>2021</v>
      </c>
      <c r="K68" s="36">
        <v>18</v>
      </c>
    </row>
    <row r="69" spans="1:11">
      <c r="A69" s="37" t="s">
        <v>8</v>
      </c>
      <c r="B69" s="37" t="s">
        <v>98</v>
      </c>
      <c r="C69" s="37" t="s">
        <v>11</v>
      </c>
      <c r="D69" s="38" t="str" cm="1">
        <f t="array" ref="D69">INDEX(FONTE_CÓDIGOS[CÓDIGO],MATCH(1,(FONTE_CÓDIGOS[FONTE]=BASE[[#This Row],[Coluna1]])*(FONTE_CÓDIGOS[DESCRIÇÃO]=BASE[[#This Row],[Classificação]]),0))</f>
        <v>2.23</v>
      </c>
      <c r="E69" s="33" t="s">
        <v>37</v>
      </c>
      <c r="G69" s="39">
        <v>44277</v>
      </c>
      <c r="H69" s="35">
        <f>DAY(BASE[[#This Row],[Data de Pagamento]])</f>
        <v>22</v>
      </c>
      <c r="I69" s="35" t="str">
        <f>TEXT(BASE[[#This Row],[Data de Pagamento]],"mmmm")</f>
        <v>março</v>
      </c>
      <c r="J69" s="35">
        <f>YEAR(BASE[[#This Row],[Data de Pagamento]])</f>
        <v>2021</v>
      </c>
      <c r="K69" s="36">
        <v>-47</v>
      </c>
    </row>
    <row r="70" spans="1:11">
      <c r="A70" s="37" t="s">
        <v>8</v>
      </c>
      <c r="B70" s="37" t="s">
        <v>98</v>
      </c>
      <c r="C70" s="37" t="s">
        <v>11</v>
      </c>
      <c r="D70" s="38" t="str" cm="1">
        <f t="array" ref="D70">INDEX(FONTE_CÓDIGOS[CÓDIGO],MATCH(1,(FONTE_CÓDIGOS[FONTE]=BASE[[#This Row],[Coluna1]])*(FONTE_CÓDIGOS[DESCRIÇÃO]=BASE[[#This Row],[Classificação]]),0))</f>
        <v>2.23</v>
      </c>
      <c r="E70" s="33" t="s">
        <v>37</v>
      </c>
      <c r="G70" s="39">
        <v>44277</v>
      </c>
      <c r="H70" s="35">
        <f>DAY(BASE[[#This Row],[Data de Pagamento]])</f>
        <v>22</v>
      </c>
      <c r="I70" s="35" t="str">
        <f>TEXT(BASE[[#This Row],[Data de Pagamento]],"mmmm")</f>
        <v>março</v>
      </c>
      <c r="J70" s="35">
        <f>YEAR(BASE[[#This Row],[Data de Pagamento]])</f>
        <v>2021</v>
      </c>
      <c r="K70" s="36">
        <v>-48</v>
      </c>
    </row>
    <row r="71" spans="1:11">
      <c r="A71" s="37" t="s">
        <v>8</v>
      </c>
      <c r="B71" s="37" t="s">
        <v>98</v>
      </c>
      <c r="C71" s="37" t="s">
        <v>11</v>
      </c>
      <c r="D71" s="38" t="str" cm="1">
        <f t="array" ref="D71">INDEX(FONTE_CÓDIGOS[CÓDIGO],MATCH(1,(FONTE_CÓDIGOS[FONTE]=BASE[[#This Row],[Coluna1]])*(FONTE_CÓDIGOS[DESCRIÇÃO]=BASE[[#This Row],[Classificação]]),0))</f>
        <v>2.23</v>
      </c>
      <c r="E71" s="33" t="s">
        <v>37</v>
      </c>
      <c r="G71" s="39">
        <v>44277</v>
      </c>
      <c r="H71" s="35">
        <f>DAY(BASE[[#This Row],[Data de Pagamento]])</f>
        <v>22</v>
      </c>
      <c r="I71" s="35" t="str">
        <f>TEXT(BASE[[#This Row],[Data de Pagamento]],"mmmm")</f>
        <v>março</v>
      </c>
      <c r="J71" s="35">
        <f>YEAR(BASE[[#This Row],[Data de Pagamento]])</f>
        <v>2021</v>
      </c>
      <c r="K71" s="36">
        <v>-49</v>
      </c>
    </row>
    <row r="72" spans="1:11">
      <c r="A72" s="37" t="s">
        <v>8</v>
      </c>
      <c r="B72" s="37" t="s">
        <v>98</v>
      </c>
      <c r="C72" s="37" t="s">
        <v>11</v>
      </c>
      <c r="D72" s="38" t="str" cm="1">
        <f t="array" ref="D72">INDEX(FONTE_CÓDIGOS[CÓDIGO],MATCH(1,(FONTE_CÓDIGOS[FONTE]=BASE[[#This Row],[Coluna1]])*(FONTE_CÓDIGOS[DESCRIÇÃO]=BASE[[#This Row],[Classificação]]),0))</f>
        <v>2.23</v>
      </c>
      <c r="E72" s="33" t="s">
        <v>37</v>
      </c>
      <c r="G72" s="39">
        <v>44277</v>
      </c>
      <c r="H72" s="35">
        <f>DAY(BASE[[#This Row],[Data de Pagamento]])</f>
        <v>22</v>
      </c>
      <c r="I72" s="35" t="str">
        <f>TEXT(BASE[[#This Row],[Data de Pagamento]],"mmmm")</f>
        <v>março</v>
      </c>
      <c r="J72" s="35">
        <f>YEAR(BASE[[#This Row],[Data de Pagamento]])</f>
        <v>2021</v>
      </c>
      <c r="K72" s="36">
        <v>-50</v>
      </c>
    </row>
    <row r="73" spans="1:11">
      <c r="A73" s="37" t="s">
        <v>8</v>
      </c>
      <c r="B73" s="37" t="s">
        <v>73</v>
      </c>
      <c r="C73" s="37" t="s">
        <v>11</v>
      </c>
      <c r="D73" s="41" t="str" cm="1">
        <f t="array" ref="D73">INDEX(FONTE_CÓDIGOS[CÓDIGO],MATCH(1,(FONTE_CÓDIGOS[FONTE]=BASE[[#This Row],[Coluna1]])*(FONTE_CÓDIGOS[DESCRIÇÃO]=BASE[[#This Row],[Classificação]]),0))</f>
        <v>2.11</v>
      </c>
      <c r="E73" s="33" t="s">
        <v>31</v>
      </c>
      <c r="G73" s="39">
        <v>44277</v>
      </c>
      <c r="H73" s="35">
        <f>DAY(BASE[[#This Row],[Data de Pagamento]])</f>
        <v>22</v>
      </c>
      <c r="I73" s="35" t="str">
        <f>TEXT(BASE[[#This Row],[Data de Pagamento]],"mmmm")</f>
        <v>março</v>
      </c>
      <c r="J73" s="35">
        <f>YEAR(BASE[[#This Row],[Data de Pagamento]])</f>
        <v>2021</v>
      </c>
      <c r="K73" s="36">
        <v>-51</v>
      </c>
    </row>
    <row r="74" spans="1:11">
      <c r="A74" s="37" t="s">
        <v>6</v>
      </c>
      <c r="B74" s="37" t="s">
        <v>27</v>
      </c>
      <c r="C74" s="37" t="s">
        <v>11</v>
      </c>
      <c r="D74" s="40" t="str" cm="1">
        <f t="array" ref="D74">INDEX(FONTE_CÓDIGOS[CÓDIGO],MATCH(1,(FONTE_CÓDIGOS[FONTE]=BASE[[#This Row],[Coluna1]])*(FONTE_CÓDIGOS[DESCRIÇÃO]=BASE[[#This Row],[Classificação]]),0))</f>
        <v>1.3</v>
      </c>
      <c r="E74" s="33" t="s">
        <v>24</v>
      </c>
      <c r="G74" s="39">
        <v>44278</v>
      </c>
      <c r="H74" s="35">
        <f>DAY(BASE[[#This Row],[Data de Pagamento]])</f>
        <v>23</v>
      </c>
      <c r="I74" s="35" t="str">
        <f>TEXT(BASE[[#This Row],[Data de Pagamento]],"mmmm")</f>
        <v>março</v>
      </c>
      <c r="J74" s="35">
        <f>YEAR(BASE[[#This Row],[Data de Pagamento]])</f>
        <v>2021</v>
      </c>
      <c r="K74" s="36">
        <v>19</v>
      </c>
    </row>
    <row r="75" spans="1:11">
      <c r="A75" s="37" t="s">
        <v>6</v>
      </c>
      <c r="B75" s="42" t="s">
        <v>71</v>
      </c>
      <c r="C75" s="37" t="s">
        <v>11</v>
      </c>
      <c r="D75" s="38" t="str" cm="1">
        <f t="array" ref="D75">INDEX(FONTE_CÓDIGOS[CÓDIGO],MATCH(1,(FONTE_CÓDIGOS[FONTE]=BASE[[#This Row],[Coluna1]])*(FONTE_CÓDIGOS[DESCRIÇÃO]=BASE[[#This Row],[Classificação]]),0))</f>
        <v>1.11</v>
      </c>
      <c r="E75" s="33" t="s">
        <v>10</v>
      </c>
      <c r="G75" s="39">
        <v>44281</v>
      </c>
      <c r="H75" s="35">
        <f>DAY(BASE[[#This Row],[Data de Pagamento]])</f>
        <v>26</v>
      </c>
      <c r="I75" s="35" t="str">
        <f>TEXT(BASE[[#This Row],[Data de Pagamento]],"mmmm")</f>
        <v>março</v>
      </c>
      <c r="J75" s="35">
        <f>YEAR(BASE[[#This Row],[Data de Pagamento]])</f>
        <v>2021</v>
      </c>
      <c r="K75" s="36">
        <v>20</v>
      </c>
    </row>
    <row r="76" spans="1:11">
      <c r="A76" s="37" t="s">
        <v>8</v>
      </c>
      <c r="B76" s="42" t="s">
        <v>90</v>
      </c>
      <c r="C76" s="37" t="s">
        <v>11</v>
      </c>
      <c r="D76" s="38" t="str" cm="1">
        <f t="array" ref="D76">INDEX(FONTE_CÓDIGOS[CÓDIGO],MATCH(1,(FONTE_CÓDIGOS[FONTE]=BASE[[#This Row],[Coluna1]])*(FONTE_CÓDIGOS[DESCRIÇÃO]=BASE[[#This Row],[Classificação]]),0))</f>
        <v>2.19</v>
      </c>
      <c r="E76" s="33" t="s">
        <v>10</v>
      </c>
      <c r="G76" s="39">
        <v>44281</v>
      </c>
      <c r="H76" s="35">
        <f>DAY(BASE[[#This Row],[Data de Pagamento]])</f>
        <v>26</v>
      </c>
      <c r="I76" s="35" t="str">
        <f>TEXT(BASE[[#This Row],[Data de Pagamento]],"mmmm")</f>
        <v>março</v>
      </c>
      <c r="J76" s="35">
        <f>YEAR(BASE[[#This Row],[Data de Pagamento]])</f>
        <v>2021</v>
      </c>
      <c r="K76" s="36">
        <v>-52</v>
      </c>
    </row>
    <row r="77" spans="1:11">
      <c r="A77" s="37" t="s">
        <v>8</v>
      </c>
      <c r="B77" s="42" t="s">
        <v>90</v>
      </c>
      <c r="C77" s="37" t="s">
        <v>11</v>
      </c>
      <c r="D77" s="38" t="str" cm="1">
        <f t="array" ref="D77">INDEX(FONTE_CÓDIGOS[CÓDIGO],MATCH(1,(FONTE_CÓDIGOS[FONTE]=BASE[[#This Row],[Coluna1]])*(FONTE_CÓDIGOS[DESCRIÇÃO]=BASE[[#This Row],[Classificação]]),0))</f>
        <v>2.19</v>
      </c>
      <c r="E77" s="33" t="s">
        <v>24</v>
      </c>
      <c r="G77" s="39">
        <v>44285</v>
      </c>
      <c r="H77" s="35">
        <f>DAY(BASE[[#This Row],[Data de Pagamento]])</f>
        <v>30</v>
      </c>
      <c r="I77" s="35" t="str">
        <f>TEXT(BASE[[#This Row],[Data de Pagamento]],"mmmm")</f>
        <v>março</v>
      </c>
      <c r="J77" s="35">
        <f>YEAR(BASE[[#This Row],[Data de Pagamento]])</f>
        <v>2021</v>
      </c>
      <c r="K77" s="36">
        <v>-53</v>
      </c>
    </row>
    <row r="78" spans="1:11">
      <c r="A78" s="37" t="s">
        <v>8</v>
      </c>
      <c r="B78" s="37" t="s">
        <v>29</v>
      </c>
      <c r="C78" s="37" t="s">
        <v>11</v>
      </c>
      <c r="D78" s="40" t="str" cm="1">
        <f t="array" ref="D78">INDEX(FONTE_CÓDIGOS[CÓDIGO],MATCH(1,(FONTE_CÓDIGOS[FONTE]=BASE[[#This Row],[Coluna1]])*(FONTE_CÓDIGOS[DESCRIÇÃO]=BASE[[#This Row],[Classificação]]),0))</f>
        <v>2.3</v>
      </c>
      <c r="E78" s="33" t="s">
        <v>10</v>
      </c>
      <c r="G78" s="39">
        <v>44286</v>
      </c>
      <c r="H78" s="35">
        <f>DAY(BASE[[#This Row],[Data de Pagamento]])</f>
        <v>31</v>
      </c>
      <c r="I78" s="35" t="str">
        <f>TEXT(BASE[[#This Row],[Data de Pagamento]],"mmmm")</f>
        <v>março</v>
      </c>
      <c r="J78" s="35">
        <f>YEAR(BASE[[#This Row],[Data de Pagamento]])</f>
        <v>2021</v>
      </c>
      <c r="K78" s="36">
        <v>-54</v>
      </c>
    </row>
    <row r="79" spans="1:11">
      <c r="A79" s="37" t="s">
        <v>8</v>
      </c>
      <c r="B79" s="42" t="s">
        <v>41</v>
      </c>
      <c r="C79" s="37" t="s">
        <v>11</v>
      </c>
      <c r="D79" s="38" t="str" cm="1">
        <f t="array" ref="D79">INDEX(FONTE_CÓDIGOS[CÓDIGO],MATCH(1,(FONTE_CÓDIGOS[FONTE]=BASE[[#This Row],[Coluna1]])*(FONTE_CÓDIGOS[DESCRIÇÃO]=BASE[[#This Row],[Classificação]]),0))</f>
        <v>2.5</v>
      </c>
      <c r="E79" s="33" t="s">
        <v>10</v>
      </c>
      <c r="G79" s="39">
        <v>44286</v>
      </c>
      <c r="H79" s="35">
        <f>DAY(BASE[[#This Row],[Data de Pagamento]])</f>
        <v>31</v>
      </c>
      <c r="I79" s="35" t="str">
        <f>TEXT(BASE[[#This Row],[Data de Pagamento]],"mmmm")</f>
        <v>março</v>
      </c>
      <c r="J79" s="35">
        <f>YEAR(BASE[[#This Row],[Data de Pagamento]])</f>
        <v>2021</v>
      </c>
      <c r="K79" s="36">
        <v>-55</v>
      </c>
    </row>
    <row r="80" spans="1:11">
      <c r="A80" s="37" t="s">
        <v>8</v>
      </c>
      <c r="B80" s="37" t="s">
        <v>73</v>
      </c>
      <c r="C80" s="37" t="s">
        <v>11</v>
      </c>
      <c r="D80" s="41" t="str" cm="1">
        <f t="array" ref="D80">INDEX(FONTE_CÓDIGOS[CÓDIGO],MATCH(1,(FONTE_CÓDIGOS[FONTE]=BASE[[#This Row],[Coluna1]])*(FONTE_CÓDIGOS[DESCRIÇÃO]=BASE[[#This Row],[Classificação]]),0))</f>
        <v>2.11</v>
      </c>
      <c r="E80" s="33" t="s">
        <v>31</v>
      </c>
      <c r="G80" s="39">
        <v>44287</v>
      </c>
      <c r="H80" s="35">
        <f>DAY(BASE[[#This Row],[Data de Pagamento]])</f>
        <v>1</v>
      </c>
      <c r="I80" s="35" t="str">
        <f>TEXT(BASE[[#This Row],[Data de Pagamento]],"mmmm")</f>
        <v>abril</v>
      </c>
      <c r="J80" s="35">
        <f>YEAR(BASE[[#This Row],[Data de Pagamento]])</f>
        <v>2021</v>
      </c>
      <c r="K80" s="36">
        <v>-56</v>
      </c>
    </row>
    <row r="81" spans="1:11">
      <c r="A81" s="37" t="s">
        <v>6</v>
      </c>
      <c r="B81" s="37" t="s">
        <v>27</v>
      </c>
      <c r="C81" s="37" t="s">
        <v>11</v>
      </c>
      <c r="D81" s="40" t="str" cm="1">
        <f t="array" ref="D81">INDEX(FONTE_CÓDIGOS[CÓDIGO],MATCH(1,(FONTE_CÓDIGOS[FONTE]=BASE[[#This Row],[Coluna1]])*(FONTE_CÓDIGOS[DESCRIÇÃO]=BASE[[#This Row],[Classificação]]),0))</f>
        <v>1.3</v>
      </c>
      <c r="E81" s="33" t="s">
        <v>24</v>
      </c>
      <c r="G81" s="39">
        <v>44291</v>
      </c>
      <c r="H81" s="35">
        <f>DAY(BASE[[#This Row],[Data de Pagamento]])</f>
        <v>5</v>
      </c>
      <c r="I81" s="35" t="str">
        <f>TEXT(BASE[[#This Row],[Data de Pagamento]],"mmmm")</f>
        <v>abril</v>
      </c>
      <c r="J81" s="35">
        <f>YEAR(BASE[[#This Row],[Data de Pagamento]])</f>
        <v>2021</v>
      </c>
      <c r="K81" s="36">
        <v>21</v>
      </c>
    </row>
    <row r="82" spans="1:11">
      <c r="A82" s="37" t="s">
        <v>8</v>
      </c>
      <c r="B82" s="37" t="s">
        <v>29</v>
      </c>
      <c r="C82" s="37" t="s">
        <v>11</v>
      </c>
      <c r="D82" s="40" t="str" cm="1">
        <f t="array" ref="D82">INDEX(FONTE_CÓDIGOS[CÓDIGO],MATCH(1,(FONTE_CÓDIGOS[FONTE]=BASE[[#This Row],[Coluna1]])*(FONTE_CÓDIGOS[DESCRIÇÃO]=BASE[[#This Row],[Classificação]]),0))</f>
        <v>2.3</v>
      </c>
      <c r="E82" s="33" t="s">
        <v>10</v>
      </c>
      <c r="G82" s="39">
        <v>44291</v>
      </c>
      <c r="H82" s="35">
        <f>DAY(BASE[[#This Row],[Data de Pagamento]])</f>
        <v>5</v>
      </c>
      <c r="I82" s="35" t="str">
        <f>TEXT(BASE[[#This Row],[Data de Pagamento]],"mmmm")</f>
        <v>abril</v>
      </c>
      <c r="J82" s="35">
        <f>YEAR(BASE[[#This Row],[Data de Pagamento]])</f>
        <v>2021</v>
      </c>
      <c r="K82" s="36">
        <v>-57</v>
      </c>
    </row>
    <row r="83" spans="1:11">
      <c r="A83" s="37" t="s">
        <v>8</v>
      </c>
      <c r="B83" s="37" t="s">
        <v>84</v>
      </c>
      <c r="C83" s="37" t="s">
        <v>11</v>
      </c>
      <c r="D83" s="40" t="str" cm="1">
        <f t="array" ref="D83">INDEX(FONTE_CÓDIGOS[CÓDIGO],MATCH(1,(FONTE_CÓDIGOS[FONTE]=BASE[[#This Row],[Coluna1]])*(FONTE_CÓDIGOS[DESCRIÇÃO]=BASE[[#This Row],[Classificação]]),0))</f>
        <v>2.16</v>
      </c>
      <c r="E83" s="33" t="s">
        <v>10</v>
      </c>
      <c r="G83" s="39">
        <v>44293</v>
      </c>
      <c r="H83" s="35">
        <f>DAY(BASE[[#This Row],[Data de Pagamento]])</f>
        <v>7</v>
      </c>
      <c r="I83" s="35" t="str">
        <f>TEXT(BASE[[#This Row],[Data de Pagamento]],"mmmm")</f>
        <v>abril</v>
      </c>
      <c r="J83" s="35">
        <f>YEAR(BASE[[#This Row],[Data de Pagamento]])</f>
        <v>2021</v>
      </c>
      <c r="K83" s="36">
        <v>-58</v>
      </c>
    </row>
    <row r="84" spans="1:11">
      <c r="A84" s="37" t="s">
        <v>8</v>
      </c>
      <c r="B84" s="37" t="s">
        <v>29</v>
      </c>
      <c r="C84" s="37" t="s">
        <v>11</v>
      </c>
      <c r="D84" s="40" t="str" cm="1">
        <f t="array" ref="D84">INDEX(FONTE_CÓDIGOS[CÓDIGO],MATCH(1,(FONTE_CÓDIGOS[FONTE]=BASE[[#This Row],[Coluna1]])*(FONTE_CÓDIGOS[DESCRIÇÃO]=BASE[[#This Row],[Classificação]]),0))</f>
        <v>2.3</v>
      </c>
      <c r="E84" s="33" t="s">
        <v>10</v>
      </c>
      <c r="G84" s="39">
        <v>44293</v>
      </c>
      <c r="H84" s="35">
        <f>DAY(BASE[[#This Row],[Data de Pagamento]])</f>
        <v>7</v>
      </c>
      <c r="I84" s="35" t="str">
        <f>TEXT(BASE[[#This Row],[Data de Pagamento]],"mmmm")</f>
        <v>abril</v>
      </c>
      <c r="J84" s="35">
        <f>YEAR(BASE[[#This Row],[Data de Pagamento]])</f>
        <v>2021</v>
      </c>
      <c r="K84" s="36">
        <v>-59</v>
      </c>
    </row>
    <row r="85" spans="1:11">
      <c r="A85" s="37" t="s">
        <v>6</v>
      </c>
      <c r="B85" s="37" t="s">
        <v>27</v>
      </c>
      <c r="C85" s="37" t="s">
        <v>11</v>
      </c>
      <c r="D85" s="40" t="str" cm="1">
        <f t="array" ref="D85">INDEX(FONTE_CÓDIGOS[CÓDIGO],MATCH(1,(FONTE_CÓDIGOS[FONTE]=BASE[[#This Row],[Coluna1]])*(FONTE_CÓDIGOS[DESCRIÇÃO]=BASE[[#This Row],[Classificação]]),0))</f>
        <v>1.3</v>
      </c>
      <c r="E85" s="33" t="s">
        <v>43</v>
      </c>
      <c r="G85" s="39">
        <v>44294</v>
      </c>
      <c r="H85" s="35">
        <f>DAY(BASE[[#This Row],[Data de Pagamento]])</f>
        <v>8</v>
      </c>
      <c r="I85" s="35" t="str">
        <f>TEXT(BASE[[#This Row],[Data de Pagamento]],"mmmm")</f>
        <v>abril</v>
      </c>
      <c r="J85" s="35">
        <f>YEAR(BASE[[#This Row],[Data de Pagamento]])</f>
        <v>2021</v>
      </c>
      <c r="K85" s="36">
        <v>22</v>
      </c>
    </row>
    <row r="86" spans="1:11">
      <c r="A86" s="37" t="s">
        <v>8</v>
      </c>
      <c r="B86" s="37" t="s">
        <v>104</v>
      </c>
      <c r="C86" s="37" t="s">
        <v>11</v>
      </c>
      <c r="D86" s="40" t="str" cm="1">
        <f t="array" ref="D86">INDEX(FONTE_CÓDIGOS[CÓDIGO],MATCH(1,(FONTE_CÓDIGOS[FONTE]=BASE[[#This Row],[Coluna1]])*(FONTE_CÓDIGOS[DESCRIÇÃO]=BASE[[#This Row],[Classificação]]),0))</f>
        <v>2.27</v>
      </c>
      <c r="E86" s="33" t="s">
        <v>10</v>
      </c>
      <c r="G86" s="39">
        <v>44294</v>
      </c>
      <c r="H86" s="35">
        <f>DAY(BASE[[#This Row],[Data de Pagamento]])</f>
        <v>8</v>
      </c>
      <c r="I86" s="35" t="str">
        <f>TEXT(BASE[[#This Row],[Data de Pagamento]],"mmmm")</f>
        <v>abril</v>
      </c>
      <c r="J86" s="35">
        <f>YEAR(BASE[[#This Row],[Data de Pagamento]])</f>
        <v>2021</v>
      </c>
      <c r="K86" s="36">
        <v>-60</v>
      </c>
    </row>
    <row r="87" spans="1:11">
      <c r="A87" s="37" t="s">
        <v>8</v>
      </c>
      <c r="B87" s="42" t="s">
        <v>78</v>
      </c>
      <c r="C87" s="37" t="s">
        <v>11</v>
      </c>
      <c r="D87" s="38" t="str" cm="1">
        <f t="array" ref="D87">INDEX(FONTE_CÓDIGOS[CÓDIGO],MATCH(1,(FONTE_CÓDIGOS[FONTE]=BASE[[#This Row],[Coluna1]])*(FONTE_CÓDIGOS[DESCRIÇÃO]=BASE[[#This Row],[Classificação]]),0))</f>
        <v>2.13</v>
      </c>
      <c r="E87" s="33" t="s">
        <v>10</v>
      </c>
      <c r="G87" s="39">
        <v>44295</v>
      </c>
      <c r="H87" s="35">
        <f>DAY(BASE[[#This Row],[Data de Pagamento]])</f>
        <v>9</v>
      </c>
      <c r="I87" s="35" t="str">
        <f>TEXT(BASE[[#This Row],[Data de Pagamento]],"mmmm")</f>
        <v>abril</v>
      </c>
      <c r="J87" s="35">
        <f>YEAR(BASE[[#This Row],[Data de Pagamento]])</f>
        <v>2021</v>
      </c>
      <c r="K87" s="36">
        <v>-61</v>
      </c>
    </row>
    <row r="88" spans="1:11">
      <c r="A88" s="37" t="s">
        <v>8</v>
      </c>
      <c r="B88" s="42" t="s">
        <v>94</v>
      </c>
      <c r="C88" s="37" t="s">
        <v>11</v>
      </c>
      <c r="D88" s="38" t="str" cm="1">
        <f t="array" ref="D88">INDEX(FONTE_CÓDIGOS[CÓDIGO],MATCH(1,(FONTE_CÓDIGOS[FONTE]=BASE[[#This Row],[Coluna1]])*(FONTE_CÓDIGOS[DESCRIÇÃO]=BASE[[#This Row],[Classificação]]),0))</f>
        <v>2.21</v>
      </c>
      <c r="E88" s="33" t="s">
        <v>10</v>
      </c>
      <c r="G88" s="39">
        <v>44295</v>
      </c>
      <c r="H88" s="35">
        <f>DAY(BASE[[#This Row],[Data de Pagamento]])</f>
        <v>9</v>
      </c>
      <c r="I88" s="35" t="str">
        <f>TEXT(BASE[[#This Row],[Data de Pagamento]],"mmmm")</f>
        <v>abril</v>
      </c>
      <c r="J88" s="35">
        <f>YEAR(BASE[[#This Row],[Data de Pagamento]])</f>
        <v>2021</v>
      </c>
      <c r="K88" s="36">
        <v>-62</v>
      </c>
    </row>
    <row r="89" spans="1:11">
      <c r="A89" s="37" t="s">
        <v>8</v>
      </c>
      <c r="B89" s="37" t="s">
        <v>47</v>
      </c>
      <c r="C89" s="37" t="s">
        <v>11</v>
      </c>
      <c r="D89" s="40" t="str" cm="1">
        <f t="array" ref="D89">INDEX(FONTE_CÓDIGOS[CÓDIGO],MATCH(1,(FONTE_CÓDIGOS[FONTE]=BASE[[#This Row],[Coluna1]])*(FONTE_CÓDIGOS[DESCRIÇÃO]=BASE[[#This Row],[Classificação]]),0))</f>
        <v>2.6</v>
      </c>
      <c r="E89" s="33" t="s">
        <v>10</v>
      </c>
      <c r="G89" s="39">
        <v>44298</v>
      </c>
      <c r="H89" s="35">
        <f>DAY(BASE[[#This Row],[Data de Pagamento]])</f>
        <v>12</v>
      </c>
      <c r="I89" s="35" t="str">
        <f>TEXT(BASE[[#This Row],[Data de Pagamento]],"mmmm")</f>
        <v>abril</v>
      </c>
      <c r="J89" s="35">
        <f>YEAR(BASE[[#This Row],[Data de Pagamento]])</f>
        <v>2021</v>
      </c>
      <c r="K89" s="36">
        <v>-63</v>
      </c>
    </row>
    <row r="90" spans="1:11">
      <c r="A90" s="37" t="s">
        <v>8</v>
      </c>
      <c r="B90" s="37" t="s">
        <v>104</v>
      </c>
      <c r="C90" s="37" t="s">
        <v>11</v>
      </c>
      <c r="D90" s="40" t="str" cm="1">
        <f t="array" ref="D90">INDEX(FONTE_CÓDIGOS[CÓDIGO],MATCH(1,(FONTE_CÓDIGOS[FONTE]=BASE[[#This Row],[Coluna1]])*(FONTE_CÓDIGOS[DESCRIÇÃO]=BASE[[#This Row],[Classificação]]),0))</f>
        <v>2.27</v>
      </c>
      <c r="E90" s="33" t="s">
        <v>10</v>
      </c>
      <c r="G90" s="39">
        <v>44298</v>
      </c>
      <c r="H90" s="35">
        <f>DAY(BASE[[#This Row],[Data de Pagamento]])</f>
        <v>12</v>
      </c>
      <c r="I90" s="35" t="str">
        <f>TEXT(BASE[[#This Row],[Data de Pagamento]],"mmmm")</f>
        <v>abril</v>
      </c>
      <c r="J90" s="35">
        <f>YEAR(BASE[[#This Row],[Data de Pagamento]])</f>
        <v>2021</v>
      </c>
      <c r="K90" s="36">
        <v>-64</v>
      </c>
    </row>
    <row r="91" spans="1:11">
      <c r="A91" s="37" t="s">
        <v>8</v>
      </c>
      <c r="B91" s="42" t="s">
        <v>58</v>
      </c>
      <c r="C91" s="37" t="s">
        <v>11</v>
      </c>
      <c r="D91" s="38" t="str" cm="1">
        <f t="array" ref="D91">INDEX(FONTE_CÓDIGOS[CÓDIGO],MATCH(1,(FONTE_CÓDIGOS[FONTE]=BASE[[#This Row],[Coluna1]])*(FONTE_CÓDIGOS[DESCRIÇÃO]=BASE[[#This Row],[Classificação]]),0))</f>
        <v>2.8</v>
      </c>
      <c r="E91" s="33" t="s">
        <v>10</v>
      </c>
      <c r="G91" s="39">
        <v>44298</v>
      </c>
      <c r="H91" s="35">
        <f>DAY(BASE[[#This Row],[Data de Pagamento]])</f>
        <v>12</v>
      </c>
      <c r="I91" s="35" t="str">
        <f>TEXT(BASE[[#This Row],[Data de Pagamento]],"mmmm")</f>
        <v>abril</v>
      </c>
      <c r="J91" s="35">
        <f>YEAR(BASE[[#This Row],[Data de Pagamento]])</f>
        <v>2021</v>
      </c>
      <c r="K91" s="36">
        <v>-65</v>
      </c>
    </row>
    <row r="92" spans="1:11">
      <c r="A92" s="37" t="s">
        <v>6</v>
      </c>
      <c r="B92" s="37" t="s">
        <v>27</v>
      </c>
      <c r="C92" s="37" t="s">
        <v>11</v>
      </c>
      <c r="D92" s="40" t="str" cm="1">
        <f t="array" ref="D92">INDEX(FONTE_CÓDIGOS[CÓDIGO],MATCH(1,(FONTE_CÓDIGOS[FONTE]=BASE[[#This Row],[Coluna1]])*(FONTE_CÓDIGOS[DESCRIÇÃO]=BASE[[#This Row],[Classificação]]),0))</f>
        <v>1.3</v>
      </c>
      <c r="E92" s="33" t="s">
        <v>24</v>
      </c>
      <c r="G92" s="39">
        <v>44300</v>
      </c>
      <c r="H92" s="35">
        <f>DAY(BASE[[#This Row],[Data de Pagamento]])</f>
        <v>14</v>
      </c>
      <c r="I92" s="35" t="str">
        <f>TEXT(BASE[[#This Row],[Data de Pagamento]],"mmmm")</f>
        <v>abril</v>
      </c>
      <c r="J92" s="35">
        <f>YEAR(BASE[[#This Row],[Data de Pagamento]])</f>
        <v>2021</v>
      </c>
      <c r="K92" s="36">
        <v>23</v>
      </c>
    </row>
    <row r="93" spans="1:11">
      <c r="A93" s="37" t="s">
        <v>8</v>
      </c>
      <c r="B93" s="37" t="s">
        <v>88</v>
      </c>
      <c r="C93" s="37" t="s">
        <v>11</v>
      </c>
      <c r="D93" s="40" t="str" cm="1">
        <f t="array" ref="D93">INDEX(FONTE_CÓDIGOS[CÓDIGO],MATCH(1,(FONTE_CÓDIGOS[FONTE]=BASE[[#This Row],[Coluna1]])*(FONTE_CÓDIGOS[DESCRIÇÃO]=BASE[[#This Row],[Classificação]]),0))</f>
        <v>2.18</v>
      </c>
      <c r="E93" s="33" t="s">
        <v>10</v>
      </c>
      <c r="G93" s="39">
        <v>44300</v>
      </c>
      <c r="H93" s="35">
        <f>DAY(BASE[[#This Row],[Data de Pagamento]])</f>
        <v>14</v>
      </c>
      <c r="I93" s="35" t="str">
        <f>TEXT(BASE[[#This Row],[Data de Pagamento]],"mmmm")</f>
        <v>abril</v>
      </c>
      <c r="J93" s="35">
        <f>YEAR(BASE[[#This Row],[Data de Pagamento]])</f>
        <v>2021</v>
      </c>
      <c r="K93" s="36">
        <v>-66</v>
      </c>
    </row>
    <row r="94" spans="1:11">
      <c r="A94" s="37" t="s">
        <v>8</v>
      </c>
      <c r="B94" s="42" t="s">
        <v>98</v>
      </c>
      <c r="C94" s="37" t="s">
        <v>11</v>
      </c>
      <c r="D94" s="38" t="str" cm="1">
        <f t="array" ref="D94">INDEX(FONTE_CÓDIGOS[CÓDIGO],MATCH(1,(FONTE_CÓDIGOS[FONTE]=BASE[[#This Row],[Coluna1]])*(FONTE_CÓDIGOS[DESCRIÇÃO]=BASE[[#This Row],[Classificação]]),0))</f>
        <v>2.23</v>
      </c>
      <c r="E94" s="33" t="s">
        <v>37</v>
      </c>
      <c r="G94" s="39">
        <v>44301</v>
      </c>
      <c r="H94" s="35">
        <f>DAY(BASE[[#This Row],[Data de Pagamento]])</f>
        <v>15</v>
      </c>
      <c r="I94" s="35" t="str">
        <f>TEXT(BASE[[#This Row],[Data de Pagamento]],"mmmm")</f>
        <v>abril</v>
      </c>
      <c r="J94" s="35">
        <f>YEAR(BASE[[#This Row],[Data de Pagamento]])</f>
        <v>2021</v>
      </c>
      <c r="K94" s="36">
        <v>-67</v>
      </c>
    </row>
    <row r="95" spans="1:11">
      <c r="A95" s="37" t="s">
        <v>8</v>
      </c>
      <c r="B95" s="42" t="s">
        <v>98</v>
      </c>
      <c r="C95" s="37" t="s">
        <v>11</v>
      </c>
      <c r="D95" s="38" t="str" cm="1">
        <f t="array" ref="D95">INDEX(FONTE_CÓDIGOS[CÓDIGO],MATCH(1,(FONTE_CÓDIGOS[FONTE]=BASE[[#This Row],[Coluna1]])*(FONTE_CÓDIGOS[DESCRIÇÃO]=BASE[[#This Row],[Classificação]]),0))</f>
        <v>2.23</v>
      </c>
      <c r="E95" s="33" t="s">
        <v>10</v>
      </c>
      <c r="G95" s="39">
        <v>44302</v>
      </c>
      <c r="H95" s="35">
        <f>DAY(BASE[[#This Row],[Data de Pagamento]])</f>
        <v>16</v>
      </c>
      <c r="I95" s="35" t="str">
        <f>TEXT(BASE[[#This Row],[Data de Pagamento]],"mmmm")</f>
        <v>abril</v>
      </c>
      <c r="J95" s="35">
        <f>YEAR(BASE[[#This Row],[Data de Pagamento]])</f>
        <v>2021</v>
      </c>
      <c r="K95" s="36">
        <v>-68</v>
      </c>
    </row>
    <row r="96" spans="1:11">
      <c r="A96" s="37" t="s">
        <v>8</v>
      </c>
      <c r="B96" s="42" t="s">
        <v>98</v>
      </c>
      <c r="C96" s="37" t="s">
        <v>11</v>
      </c>
      <c r="D96" s="38" t="str" cm="1">
        <f t="array" ref="D96">INDEX(FONTE_CÓDIGOS[CÓDIGO],MATCH(1,(FONTE_CÓDIGOS[FONTE]=BASE[[#This Row],[Coluna1]])*(FONTE_CÓDIGOS[DESCRIÇÃO]=BASE[[#This Row],[Classificação]]),0))</f>
        <v>2.23</v>
      </c>
      <c r="E96" s="33" t="s">
        <v>10</v>
      </c>
      <c r="G96" s="39">
        <v>44302</v>
      </c>
      <c r="H96" s="35">
        <f>DAY(BASE[[#This Row],[Data de Pagamento]])</f>
        <v>16</v>
      </c>
      <c r="I96" s="35" t="str">
        <f>TEXT(BASE[[#This Row],[Data de Pagamento]],"mmmm")</f>
        <v>abril</v>
      </c>
      <c r="J96" s="35">
        <f>YEAR(BASE[[#This Row],[Data de Pagamento]])</f>
        <v>2021</v>
      </c>
      <c r="K96" s="36">
        <v>-69</v>
      </c>
    </row>
    <row r="97" spans="1:11">
      <c r="A97" s="37" t="s">
        <v>8</v>
      </c>
      <c r="B97" s="37" t="s">
        <v>82</v>
      </c>
      <c r="C97" s="37" t="s">
        <v>11</v>
      </c>
      <c r="D97" s="40" t="str" cm="1">
        <f t="array" ref="D97">INDEX(FONTE_CÓDIGOS[CÓDIGO],MATCH(1,(FONTE_CÓDIGOS[FONTE]=BASE[[#This Row],[Coluna1]])*(FONTE_CÓDIGOS[DESCRIÇÃO]=BASE[[#This Row],[Classificação]]),0))</f>
        <v>2.15</v>
      </c>
      <c r="E97" s="33" t="s">
        <v>10</v>
      </c>
      <c r="G97" s="39">
        <v>44306</v>
      </c>
      <c r="H97" s="35">
        <f>DAY(BASE[[#This Row],[Data de Pagamento]])</f>
        <v>20</v>
      </c>
      <c r="I97" s="35" t="str">
        <f>TEXT(BASE[[#This Row],[Data de Pagamento]],"mmmm")</f>
        <v>abril</v>
      </c>
      <c r="J97" s="35">
        <f>YEAR(BASE[[#This Row],[Data de Pagamento]])</f>
        <v>2021</v>
      </c>
      <c r="K97" s="36">
        <v>-70</v>
      </c>
    </row>
    <row r="98" spans="1:11">
      <c r="A98" s="37" t="s">
        <v>8</v>
      </c>
      <c r="B98" s="42" t="s">
        <v>15</v>
      </c>
      <c r="C98" s="37" t="s">
        <v>11</v>
      </c>
      <c r="D98" s="38" t="str" cm="1">
        <f t="array" ref="D98">INDEX(FONTE_CÓDIGOS[CÓDIGO],MATCH(1,(FONTE_CÓDIGOS[FONTE]=BASE[[#This Row],[Coluna1]])*(FONTE_CÓDIGOS[DESCRIÇÃO]=BASE[[#This Row],[Classificação]]),0))</f>
        <v>2.1</v>
      </c>
      <c r="E98" s="33" t="s">
        <v>10</v>
      </c>
      <c r="G98" s="39">
        <v>44312</v>
      </c>
      <c r="H98" s="35">
        <f>DAY(BASE[[#This Row],[Data de Pagamento]])</f>
        <v>26</v>
      </c>
      <c r="I98" s="35" t="str">
        <f>TEXT(BASE[[#This Row],[Data de Pagamento]],"mmmm")</f>
        <v>abril</v>
      </c>
      <c r="J98" s="35">
        <f>YEAR(BASE[[#This Row],[Data de Pagamento]])</f>
        <v>2021</v>
      </c>
      <c r="K98" s="36">
        <v>-71</v>
      </c>
    </row>
    <row r="99" spans="1:11">
      <c r="A99" s="37" t="s">
        <v>8</v>
      </c>
      <c r="B99" s="42" t="s">
        <v>15</v>
      </c>
      <c r="C99" s="37" t="s">
        <v>11</v>
      </c>
      <c r="D99" s="38" t="str" cm="1">
        <f t="array" ref="D99">INDEX(FONTE_CÓDIGOS[CÓDIGO],MATCH(1,(FONTE_CÓDIGOS[FONTE]=BASE[[#This Row],[Coluna1]])*(FONTE_CÓDIGOS[DESCRIÇÃO]=BASE[[#This Row],[Classificação]]),0))</f>
        <v>2.1</v>
      </c>
      <c r="E99" s="33" t="s">
        <v>10</v>
      </c>
      <c r="G99" s="39">
        <v>44312</v>
      </c>
      <c r="H99" s="35">
        <f>DAY(BASE[[#This Row],[Data de Pagamento]])</f>
        <v>26</v>
      </c>
      <c r="I99" s="35" t="str">
        <f>TEXT(BASE[[#This Row],[Data de Pagamento]],"mmmm")</f>
        <v>abril</v>
      </c>
      <c r="J99" s="35">
        <f>YEAR(BASE[[#This Row],[Data de Pagamento]])</f>
        <v>2021</v>
      </c>
      <c r="K99" s="36">
        <v>-72</v>
      </c>
    </row>
    <row r="100" spans="1:11">
      <c r="A100" s="37" t="s">
        <v>6</v>
      </c>
      <c r="B100" s="37" t="s">
        <v>27</v>
      </c>
      <c r="C100" s="37" t="s">
        <v>11</v>
      </c>
      <c r="D100" s="40" t="str" cm="1">
        <f t="array" ref="D100">INDEX(FONTE_CÓDIGOS[CÓDIGO],MATCH(1,(FONTE_CÓDIGOS[FONTE]=BASE[[#This Row],[Coluna1]])*(FONTE_CÓDIGOS[DESCRIÇÃO]=BASE[[#This Row],[Classificação]]),0))</f>
        <v>1.3</v>
      </c>
      <c r="E100" s="33" t="s">
        <v>43</v>
      </c>
      <c r="G100" s="39">
        <v>44314</v>
      </c>
      <c r="H100" s="35">
        <f>DAY(BASE[[#This Row],[Data de Pagamento]])</f>
        <v>28</v>
      </c>
      <c r="I100" s="35" t="str">
        <f>TEXT(BASE[[#This Row],[Data de Pagamento]],"mmmm")</f>
        <v>abril</v>
      </c>
      <c r="J100" s="35">
        <f>YEAR(BASE[[#This Row],[Data de Pagamento]])</f>
        <v>2021</v>
      </c>
      <c r="K100" s="36">
        <v>24</v>
      </c>
    </row>
    <row r="101" spans="1:11">
      <c r="A101" s="37" t="s">
        <v>8</v>
      </c>
      <c r="B101" s="42" t="s">
        <v>98</v>
      </c>
      <c r="C101" s="37" t="s">
        <v>11</v>
      </c>
      <c r="D101" s="38" t="str" cm="1">
        <f t="array" ref="D101">INDEX(FONTE_CÓDIGOS[CÓDIGO],MATCH(1,(FONTE_CÓDIGOS[FONTE]=BASE[[#This Row],[Coluna1]])*(FONTE_CÓDIGOS[DESCRIÇÃO]=BASE[[#This Row],[Classificação]]),0))</f>
        <v>2.23</v>
      </c>
      <c r="E101" s="33" t="s">
        <v>24</v>
      </c>
      <c r="G101" s="39">
        <v>44314</v>
      </c>
      <c r="H101" s="35">
        <f>DAY(BASE[[#This Row],[Data de Pagamento]])</f>
        <v>28</v>
      </c>
      <c r="I101" s="35" t="str">
        <f>TEXT(BASE[[#This Row],[Data de Pagamento]],"mmmm")</f>
        <v>abril</v>
      </c>
      <c r="J101" s="35">
        <f>YEAR(BASE[[#This Row],[Data de Pagamento]])</f>
        <v>2021</v>
      </c>
      <c r="K101" s="36">
        <v>-73</v>
      </c>
    </row>
    <row r="102" spans="1:11">
      <c r="A102" s="37" t="s">
        <v>8</v>
      </c>
      <c r="B102" s="37" t="s">
        <v>29</v>
      </c>
      <c r="C102" s="37" t="s">
        <v>11</v>
      </c>
      <c r="D102" s="40" t="str" cm="1">
        <f t="array" ref="D102">INDEX(FONTE_CÓDIGOS[CÓDIGO],MATCH(1,(FONTE_CÓDIGOS[FONTE]=BASE[[#This Row],[Coluna1]])*(FONTE_CÓDIGOS[DESCRIÇÃO]=BASE[[#This Row],[Classificação]]),0))</f>
        <v>2.3</v>
      </c>
      <c r="E102" s="33" t="s">
        <v>10</v>
      </c>
      <c r="G102" s="39">
        <v>44316</v>
      </c>
      <c r="H102" s="35">
        <f>DAY(BASE[[#This Row],[Data de Pagamento]])</f>
        <v>30</v>
      </c>
      <c r="I102" s="35" t="str">
        <f>TEXT(BASE[[#This Row],[Data de Pagamento]],"mmmm")</f>
        <v>abril</v>
      </c>
      <c r="J102" s="35">
        <f>YEAR(BASE[[#This Row],[Data de Pagamento]])</f>
        <v>2021</v>
      </c>
      <c r="K102" s="36">
        <v>-74</v>
      </c>
    </row>
    <row r="103" spans="1:11">
      <c r="A103" s="37" t="s">
        <v>8</v>
      </c>
      <c r="B103" s="37" t="s">
        <v>73</v>
      </c>
      <c r="C103" s="37" t="s">
        <v>11</v>
      </c>
      <c r="D103" s="41" t="str" cm="1">
        <f t="array" ref="D103">INDEX(FONTE_CÓDIGOS[CÓDIGO],MATCH(1,(FONTE_CÓDIGOS[FONTE]=BASE[[#This Row],[Coluna1]])*(FONTE_CÓDIGOS[DESCRIÇÃO]=BASE[[#This Row],[Classificação]]),0))</f>
        <v>2.11</v>
      </c>
      <c r="E103" s="33" t="s">
        <v>31</v>
      </c>
      <c r="G103" s="39">
        <v>44319</v>
      </c>
      <c r="H103" s="35">
        <f>DAY(BASE[[#This Row],[Data de Pagamento]])</f>
        <v>3</v>
      </c>
      <c r="I103" s="35" t="str">
        <f>TEXT(BASE[[#This Row],[Data de Pagamento]],"mmmm")</f>
        <v>maio</v>
      </c>
      <c r="J103" s="35">
        <f>YEAR(BASE[[#This Row],[Data de Pagamento]])</f>
        <v>2021</v>
      </c>
      <c r="K103" s="36">
        <v>-75</v>
      </c>
    </row>
    <row r="104" spans="1:11">
      <c r="A104" s="37" t="s">
        <v>8</v>
      </c>
      <c r="B104" s="37" t="s">
        <v>80</v>
      </c>
      <c r="C104" s="37" t="s">
        <v>11</v>
      </c>
      <c r="D104" s="40" t="str" cm="1">
        <f t="array" ref="D104">INDEX(FONTE_CÓDIGOS[CÓDIGO],MATCH(1,(FONTE_CÓDIGOS[FONTE]=BASE[[#This Row],[Coluna1]])*(FONTE_CÓDIGOS[DESCRIÇÃO]=BASE[[#This Row],[Classificação]]),0))</f>
        <v>2.14</v>
      </c>
      <c r="E104" s="33" t="s">
        <v>10</v>
      </c>
      <c r="G104" s="39">
        <v>44319</v>
      </c>
      <c r="H104" s="35">
        <f>DAY(BASE[[#This Row],[Data de Pagamento]])</f>
        <v>3</v>
      </c>
      <c r="I104" s="35" t="str">
        <f>TEXT(BASE[[#This Row],[Data de Pagamento]],"mmmm")</f>
        <v>maio</v>
      </c>
      <c r="J104" s="35">
        <f>YEAR(BASE[[#This Row],[Data de Pagamento]])</f>
        <v>2021</v>
      </c>
      <c r="K104" s="36">
        <v>-76</v>
      </c>
    </row>
    <row r="105" spans="1:11">
      <c r="A105" s="37" t="s">
        <v>8</v>
      </c>
      <c r="B105" s="37" t="s">
        <v>29</v>
      </c>
      <c r="C105" s="37" t="s">
        <v>11</v>
      </c>
      <c r="D105" s="40" t="str" cm="1">
        <f t="array" ref="D105">INDEX(FONTE_CÓDIGOS[CÓDIGO],MATCH(1,(FONTE_CÓDIGOS[FONTE]=BASE[[#This Row],[Coluna1]])*(FONTE_CÓDIGOS[DESCRIÇÃO]=BASE[[#This Row],[Classificação]]),0))</f>
        <v>2.3</v>
      </c>
      <c r="E105" s="33" t="s">
        <v>10</v>
      </c>
      <c r="G105" s="39">
        <v>44319</v>
      </c>
      <c r="H105" s="35">
        <f>DAY(BASE[[#This Row],[Data de Pagamento]])</f>
        <v>3</v>
      </c>
      <c r="I105" s="35" t="str">
        <f>TEXT(BASE[[#This Row],[Data de Pagamento]],"mmmm")</f>
        <v>maio</v>
      </c>
      <c r="J105" s="35">
        <f>YEAR(BASE[[#This Row],[Data de Pagamento]])</f>
        <v>2021</v>
      </c>
      <c r="K105" s="36">
        <v>-77</v>
      </c>
    </row>
    <row r="106" spans="1:11">
      <c r="A106" s="37" t="s">
        <v>8</v>
      </c>
      <c r="B106" s="42" t="s">
        <v>98</v>
      </c>
      <c r="C106" s="37" t="s">
        <v>11</v>
      </c>
      <c r="D106" s="38" t="str" cm="1">
        <f t="array" ref="D106">INDEX(FONTE_CÓDIGOS[CÓDIGO],MATCH(1,(FONTE_CÓDIGOS[FONTE]=BASE[[#This Row],[Coluna1]])*(FONTE_CÓDIGOS[DESCRIÇÃO]=BASE[[#This Row],[Classificação]]),0))</f>
        <v>2.23</v>
      </c>
      <c r="E106" s="33" t="s">
        <v>37</v>
      </c>
      <c r="G106" s="39">
        <v>44319</v>
      </c>
      <c r="H106" s="35">
        <f>DAY(BASE[[#This Row],[Data de Pagamento]])</f>
        <v>3</v>
      </c>
      <c r="I106" s="35" t="str">
        <f>TEXT(BASE[[#This Row],[Data de Pagamento]],"mmmm")</f>
        <v>maio</v>
      </c>
      <c r="J106" s="35">
        <f>YEAR(BASE[[#This Row],[Data de Pagamento]])</f>
        <v>2021</v>
      </c>
      <c r="K106" s="36">
        <v>-78</v>
      </c>
    </row>
    <row r="107" spans="1:11">
      <c r="A107" s="37" t="s">
        <v>6</v>
      </c>
      <c r="B107" s="37" t="s">
        <v>27</v>
      </c>
      <c r="C107" s="37" t="s">
        <v>11</v>
      </c>
      <c r="D107" s="40" t="str" cm="1">
        <f t="array" ref="D107">INDEX(FONTE_CÓDIGOS[CÓDIGO],MATCH(1,(FONTE_CÓDIGOS[FONTE]=BASE[[#This Row],[Coluna1]])*(FONTE_CÓDIGOS[DESCRIÇÃO]=BASE[[#This Row],[Classificação]]),0))</f>
        <v>1.3</v>
      </c>
      <c r="E107" s="33" t="s">
        <v>43</v>
      </c>
      <c r="G107" s="39">
        <v>44321</v>
      </c>
      <c r="H107" s="35">
        <f>DAY(BASE[[#This Row],[Data de Pagamento]])</f>
        <v>5</v>
      </c>
      <c r="I107" s="35" t="str">
        <f>TEXT(BASE[[#This Row],[Data de Pagamento]],"mmmm")</f>
        <v>maio</v>
      </c>
      <c r="J107" s="35">
        <f>YEAR(BASE[[#This Row],[Data de Pagamento]])</f>
        <v>2021</v>
      </c>
      <c r="K107" s="36">
        <v>25</v>
      </c>
    </row>
    <row r="108" spans="1:11">
      <c r="A108" s="37" t="s">
        <v>8</v>
      </c>
      <c r="B108" s="42" t="s">
        <v>94</v>
      </c>
      <c r="C108" s="37" t="s">
        <v>11</v>
      </c>
      <c r="D108" s="38" t="str" cm="1">
        <f t="array" ref="D108">INDEX(FONTE_CÓDIGOS[CÓDIGO],MATCH(1,(FONTE_CÓDIGOS[FONTE]=BASE[[#This Row],[Coluna1]])*(FONTE_CÓDIGOS[DESCRIÇÃO]=BASE[[#This Row],[Classificação]]),0))</f>
        <v>2.21</v>
      </c>
      <c r="E108" s="33" t="s">
        <v>10</v>
      </c>
      <c r="G108" s="39">
        <v>44322</v>
      </c>
      <c r="H108" s="35">
        <f>DAY(BASE[[#This Row],[Data de Pagamento]])</f>
        <v>6</v>
      </c>
      <c r="I108" s="35" t="str">
        <f>TEXT(BASE[[#This Row],[Data de Pagamento]],"mmmm")</f>
        <v>maio</v>
      </c>
      <c r="J108" s="35">
        <f>YEAR(BASE[[#This Row],[Data de Pagamento]])</f>
        <v>2021</v>
      </c>
      <c r="K108" s="36">
        <v>-79</v>
      </c>
    </row>
    <row r="109" spans="1:11">
      <c r="A109" s="37" t="s">
        <v>8</v>
      </c>
      <c r="B109" s="37" t="s">
        <v>84</v>
      </c>
      <c r="C109" s="37" t="s">
        <v>11</v>
      </c>
      <c r="D109" s="40" t="str" cm="1">
        <f t="array" ref="D109">INDEX(FONTE_CÓDIGOS[CÓDIGO],MATCH(1,(FONTE_CÓDIGOS[FONTE]=BASE[[#This Row],[Coluna1]])*(FONTE_CÓDIGOS[DESCRIÇÃO]=BASE[[#This Row],[Classificação]]),0))</f>
        <v>2.16</v>
      </c>
      <c r="E109" s="33" t="s">
        <v>10</v>
      </c>
      <c r="G109" s="39">
        <v>44323</v>
      </c>
      <c r="H109" s="35">
        <f>DAY(BASE[[#This Row],[Data de Pagamento]])</f>
        <v>7</v>
      </c>
      <c r="I109" s="35" t="str">
        <f>TEXT(BASE[[#This Row],[Data de Pagamento]],"mmmm")</f>
        <v>maio</v>
      </c>
      <c r="J109" s="35">
        <f>YEAR(BASE[[#This Row],[Data de Pagamento]])</f>
        <v>2021</v>
      </c>
      <c r="K109" s="36">
        <v>-80</v>
      </c>
    </row>
    <row r="110" spans="1:11">
      <c r="A110" s="37" t="s">
        <v>8</v>
      </c>
      <c r="B110" s="37" t="s">
        <v>47</v>
      </c>
      <c r="C110" s="37" t="s">
        <v>11</v>
      </c>
      <c r="D110" s="40" t="str" cm="1">
        <f t="array" ref="D110">INDEX(FONTE_CÓDIGOS[CÓDIGO],MATCH(1,(FONTE_CÓDIGOS[FONTE]=BASE[[#This Row],[Coluna1]])*(FONTE_CÓDIGOS[DESCRIÇÃO]=BASE[[#This Row],[Classificação]]),0))</f>
        <v>2.6</v>
      </c>
      <c r="E110" s="33" t="s">
        <v>10</v>
      </c>
      <c r="G110" s="39">
        <v>44326</v>
      </c>
      <c r="H110" s="35">
        <f>DAY(BASE[[#This Row],[Data de Pagamento]])</f>
        <v>10</v>
      </c>
      <c r="I110" s="35" t="str">
        <f>TEXT(BASE[[#This Row],[Data de Pagamento]],"mmmm")</f>
        <v>maio</v>
      </c>
      <c r="J110" s="35">
        <f>YEAR(BASE[[#This Row],[Data de Pagamento]])</f>
        <v>2021</v>
      </c>
      <c r="K110" s="36">
        <v>-81</v>
      </c>
    </row>
    <row r="111" spans="1:11">
      <c r="A111" s="37" t="s">
        <v>8</v>
      </c>
      <c r="B111" s="37" t="s">
        <v>104</v>
      </c>
      <c r="C111" s="37" t="s">
        <v>11</v>
      </c>
      <c r="D111" s="40" t="str" cm="1">
        <f t="array" ref="D111">INDEX(FONTE_CÓDIGOS[CÓDIGO],MATCH(1,(FONTE_CÓDIGOS[FONTE]=BASE[[#This Row],[Coluna1]])*(FONTE_CÓDIGOS[DESCRIÇÃO]=BASE[[#This Row],[Classificação]]),0))</f>
        <v>2.27</v>
      </c>
      <c r="E111" s="33" t="s">
        <v>10</v>
      </c>
      <c r="G111" s="39">
        <v>44326</v>
      </c>
      <c r="H111" s="35">
        <f>DAY(BASE[[#This Row],[Data de Pagamento]])</f>
        <v>10</v>
      </c>
      <c r="I111" s="35" t="str">
        <f>TEXT(BASE[[#This Row],[Data de Pagamento]],"mmmm")</f>
        <v>maio</v>
      </c>
      <c r="J111" s="35">
        <f>YEAR(BASE[[#This Row],[Data de Pagamento]])</f>
        <v>2021</v>
      </c>
      <c r="K111" s="36">
        <v>-82</v>
      </c>
    </row>
    <row r="112" spans="1:11">
      <c r="A112" s="37" t="s">
        <v>8</v>
      </c>
      <c r="B112" s="37" t="s">
        <v>73</v>
      </c>
      <c r="C112" s="37" t="s">
        <v>11</v>
      </c>
      <c r="D112" s="41" t="str" cm="1">
        <f t="array" ref="D112">INDEX(FONTE_CÓDIGOS[CÓDIGO],MATCH(1,(FONTE_CÓDIGOS[FONTE]=BASE[[#This Row],[Coluna1]])*(FONTE_CÓDIGOS[DESCRIÇÃO]=BASE[[#This Row],[Classificação]]),0))</f>
        <v>2.11</v>
      </c>
      <c r="E112" s="33" t="s">
        <v>31</v>
      </c>
      <c r="G112" s="39">
        <v>44327</v>
      </c>
      <c r="H112" s="35">
        <f>DAY(BASE[[#This Row],[Data de Pagamento]])</f>
        <v>11</v>
      </c>
      <c r="I112" s="35" t="str">
        <f>TEXT(BASE[[#This Row],[Data de Pagamento]],"mmmm")</f>
        <v>maio</v>
      </c>
      <c r="J112" s="35">
        <f>YEAR(BASE[[#This Row],[Data de Pagamento]])</f>
        <v>2021</v>
      </c>
      <c r="K112" s="36">
        <v>-83</v>
      </c>
    </row>
    <row r="113" spans="1:11">
      <c r="A113" s="37" t="s">
        <v>6</v>
      </c>
      <c r="B113" s="37" t="s">
        <v>27</v>
      </c>
      <c r="C113" s="37" t="s">
        <v>11</v>
      </c>
      <c r="D113" s="40" t="str" cm="1">
        <f t="array" ref="D113">INDEX(FONTE_CÓDIGOS[CÓDIGO],MATCH(1,(FONTE_CÓDIGOS[FONTE]=BASE[[#This Row],[Coluna1]])*(FONTE_CÓDIGOS[DESCRIÇÃO]=BASE[[#This Row],[Classificação]]),0))</f>
        <v>1.3</v>
      </c>
      <c r="E113" s="33" t="s">
        <v>24</v>
      </c>
      <c r="G113" s="39">
        <v>44328</v>
      </c>
      <c r="H113" s="35">
        <f>DAY(BASE[[#This Row],[Data de Pagamento]])</f>
        <v>12</v>
      </c>
      <c r="I113" s="35" t="str">
        <f>TEXT(BASE[[#This Row],[Data de Pagamento]],"mmmm")</f>
        <v>maio</v>
      </c>
      <c r="J113" s="35">
        <f>YEAR(BASE[[#This Row],[Data de Pagamento]])</f>
        <v>2021</v>
      </c>
      <c r="K113" s="36">
        <v>26</v>
      </c>
    </row>
    <row r="114" spans="1:11">
      <c r="A114" s="37" t="s">
        <v>8</v>
      </c>
      <c r="B114" s="37" t="s">
        <v>90</v>
      </c>
      <c r="C114" s="37" t="s">
        <v>11</v>
      </c>
      <c r="D114" s="40" t="str" cm="1">
        <f t="array" ref="D114">INDEX(FONTE_CÓDIGOS[CÓDIGO],MATCH(1,(FONTE_CÓDIGOS[FONTE]=BASE[[#This Row],[Coluna1]])*(FONTE_CÓDIGOS[DESCRIÇÃO]=BASE[[#This Row],[Classificação]]),0))</f>
        <v>2.19</v>
      </c>
      <c r="E114" s="33" t="s">
        <v>17</v>
      </c>
      <c r="G114" s="39">
        <v>44328</v>
      </c>
      <c r="H114" s="35">
        <f>DAY(BASE[[#This Row],[Data de Pagamento]])</f>
        <v>12</v>
      </c>
      <c r="I114" s="35" t="str">
        <f>TEXT(BASE[[#This Row],[Data de Pagamento]],"mmmm")</f>
        <v>maio</v>
      </c>
      <c r="J114" s="35">
        <f>YEAR(BASE[[#This Row],[Data de Pagamento]])</f>
        <v>2021</v>
      </c>
      <c r="K114" s="36">
        <v>-84</v>
      </c>
    </row>
    <row r="115" spans="1:11">
      <c r="A115" s="37" t="s">
        <v>8</v>
      </c>
      <c r="B115" s="42" t="s">
        <v>98</v>
      </c>
      <c r="C115" s="37" t="s">
        <v>11</v>
      </c>
      <c r="D115" s="38" t="str" cm="1">
        <f t="array" ref="D115">INDEX(FONTE_CÓDIGOS[CÓDIGO],MATCH(1,(FONTE_CÓDIGOS[FONTE]=BASE[[#This Row],[Coluna1]])*(FONTE_CÓDIGOS[DESCRIÇÃO]=BASE[[#This Row],[Classificação]]),0))</f>
        <v>2.23</v>
      </c>
      <c r="E115" s="33" t="s">
        <v>24</v>
      </c>
      <c r="G115" s="39">
        <v>44328</v>
      </c>
      <c r="H115" s="35">
        <f>DAY(BASE[[#This Row],[Data de Pagamento]])</f>
        <v>12</v>
      </c>
      <c r="I115" s="35" t="str">
        <f>TEXT(BASE[[#This Row],[Data de Pagamento]],"mmmm")</f>
        <v>maio</v>
      </c>
      <c r="J115" s="35">
        <f>YEAR(BASE[[#This Row],[Data de Pagamento]])</f>
        <v>2021</v>
      </c>
      <c r="K115" s="36">
        <v>-85</v>
      </c>
    </row>
    <row r="116" spans="1:11">
      <c r="A116" s="37" t="s">
        <v>8</v>
      </c>
      <c r="B116" s="37" t="s">
        <v>88</v>
      </c>
      <c r="C116" s="37" t="s">
        <v>11</v>
      </c>
      <c r="D116" s="40" t="str" cm="1">
        <f t="array" ref="D116">INDEX(FONTE_CÓDIGOS[CÓDIGO],MATCH(1,(FONTE_CÓDIGOS[FONTE]=BASE[[#This Row],[Coluna1]])*(FONTE_CÓDIGOS[DESCRIÇÃO]=BASE[[#This Row],[Classificação]]),0))</f>
        <v>2.18</v>
      </c>
      <c r="E116" s="33" t="s">
        <v>10</v>
      </c>
      <c r="G116" s="39">
        <v>44330</v>
      </c>
      <c r="H116" s="35">
        <f>DAY(BASE[[#This Row],[Data de Pagamento]])</f>
        <v>14</v>
      </c>
      <c r="I116" s="35" t="str">
        <f>TEXT(BASE[[#This Row],[Data de Pagamento]],"mmmm")</f>
        <v>maio</v>
      </c>
      <c r="J116" s="35">
        <f>YEAR(BASE[[#This Row],[Data de Pagamento]])</f>
        <v>2021</v>
      </c>
      <c r="K116" s="36">
        <v>-86</v>
      </c>
    </row>
    <row r="117" spans="1:11">
      <c r="A117" s="37" t="s">
        <v>6</v>
      </c>
      <c r="B117" s="37" t="s">
        <v>27</v>
      </c>
      <c r="C117" s="37" t="s">
        <v>11</v>
      </c>
      <c r="D117" s="40" t="str" cm="1">
        <f t="array" ref="D117">INDEX(FONTE_CÓDIGOS[CÓDIGO],MATCH(1,(FONTE_CÓDIGOS[FONTE]=BASE[[#This Row],[Coluna1]])*(FONTE_CÓDIGOS[DESCRIÇÃO]=BASE[[#This Row],[Classificação]]),0))</f>
        <v>1.3</v>
      </c>
      <c r="E117" s="33" t="s">
        <v>43</v>
      </c>
      <c r="G117" s="39">
        <v>44333</v>
      </c>
      <c r="H117" s="35">
        <f>DAY(BASE[[#This Row],[Data de Pagamento]])</f>
        <v>17</v>
      </c>
      <c r="I117" s="35" t="str">
        <f>TEXT(BASE[[#This Row],[Data de Pagamento]],"mmmm")</f>
        <v>maio</v>
      </c>
      <c r="J117" s="35">
        <f>YEAR(BASE[[#This Row],[Data de Pagamento]])</f>
        <v>2021</v>
      </c>
      <c r="K117" s="36">
        <v>27</v>
      </c>
    </row>
    <row r="118" spans="1:11">
      <c r="A118" s="37" t="s">
        <v>8</v>
      </c>
      <c r="B118" s="37" t="s">
        <v>90</v>
      </c>
      <c r="C118" s="37" t="s">
        <v>11</v>
      </c>
      <c r="D118" s="40" t="str" cm="1">
        <f t="array" ref="D118">INDEX(FONTE_CÓDIGOS[CÓDIGO],MATCH(1,(FONTE_CÓDIGOS[FONTE]=BASE[[#This Row],[Coluna1]])*(FONTE_CÓDIGOS[DESCRIÇÃO]=BASE[[#This Row],[Classificação]]),0))</f>
        <v>2.19</v>
      </c>
      <c r="E118" s="33" t="s">
        <v>17</v>
      </c>
      <c r="G118" s="39">
        <v>44333</v>
      </c>
      <c r="H118" s="35">
        <f>DAY(BASE[[#This Row],[Data de Pagamento]])</f>
        <v>17</v>
      </c>
      <c r="I118" s="35" t="str">
        <f>TEXT(BASE[[#This Row],[Data de Pagamento]],"mmmm")</f>
        <v>maio</v>
      </c>
      <c r="J118" s="35">
        <f>YEAR(BASE[[#This Row],[Data de Pagamento]])</f>
        <v>2021</v>
      </c>
      <c r="K118" s="36">
        <v>-87</v>
      </c>
    </row>
    <row r="119" spans="1:11">
      <c r="A119" s="37" t="s">
        <v>8</v>
      </c>
      <c r="B119" s="42" t="s">
        <v>98</v>
      </c>
      <c r="C119" s="37" t="s">
        <v>11</v>
      </c>
      <c r="D119" s="38" t="str" cm="1">
        <f t="array" ref="D119">INDEX(FONTE_CÓDIGOS[CÓDIGO],MATCH(1,(FONTE_CÓDIGOS[FONTE]=BASE[[#This Row],[Coluna1]])*(FONTE_CÓDIGOS[DESCRIÇÃO]=BASE[[#This Row],[Classificação]]),0))</f>
        <v>2.23</v>
      </c>
      <c r="E119" s="33" t="s">
        <v>37</v>
      </c>
      <c r="G119" s="39">
        <v>44333</v>
      </c>
      <c r="H119" s="35">
        <f>DAY(BASE[[#This Row],[Data de Pagamento]])</f>
        <v>17</v>
      </c>
      <c r="I119" s="35" t="str">
        <f>TEXT(BASE[[#This Row],[Data de Pagamento]],"mmmm")</f>
        <v>maio</v>
      </c>
      <c r="J119" s="35">
        <f>YEAR(BASE[[#This Row],[Data de Pagamento]])</f>
        <v>2021</v>
      </c>
      <c r="K119" s="36">
        <v>-88</v>
      </c>
    </row>
    <row r="120" spans="1:11">
      <c r="A120" s="37" t="s">
        <v>8</v>
      </c>
      <c r="B120" s="42" t="s">
        <v>94</v>
      </c>
      <c r="C120" s="37" t="s">
        <v>11</v>
      </c>
      <c r="D120" s="38" t="str" cm="1">
        <f t="array" ref="D120">INDEX(FONTE_CÓDIGOS[CÓDIGO],MATCH(1,(FONTE_CÓDIGOS[FONTE]=BASE[[#This Row],[Coluna1]])*(FONTE_CÓDIGOS[DESCRIÇÃO]=BASE[[#This Row],[Classificação]]),0))</f>
        <v>2.21</v>
      </c>
      <c r="E120" s="33" t="s">
        <v>10</v>
      </c>
      <c r="G120" s="39">
        <v>44333</v>
      </c>
      <c r="H120" s="35">
        <f>DAY(BASE[[#This Row],[Data de Pagamento]])</f>
        <v>17</v>
      </c>
      <c r="I120" s="35" t="str">
        <f>TEXT(BASE[[#This Row],[Data de Pagamento]],"mmmm")</f>
        <v>maio</v>
      </c>
      <c r="J120" s="35">
        <f>YEAR(BASE[[#This Row],[Data de Pagamento]])</f>
        <v>2021</v>
      </c>
      <c r="K120" s="36">
        <v>-89</v>
      </c>
    </row>
    <row r="121" spans="1:11">
      <c r="A121" s="37" t="s">
        <v>6</v>
      </c>
      <c r="B121" s="37" t="s">
        <v>27</v>
      </c>
      <c r="C121" s="37" t="s">
        <v>11</v>
      </c>
      <c r="D121" s="40" t="str" cm="1">
        <f t="array" ref="D121">INDEX(FONTE_CÓDIGOS[CÓDIGO],MATCH(1,(FONTE_CÓDIGOS[FONTE]=BASE[[#This Row],[Coluna1]])*(FONTE_CÓDIGOS[DESCRIÇÃO]=BASE[[#This Row],[Classificação]]),0))</f>
        <v>1.3</v>
      </c>
      <c r="E121" s="33" t="s">
        <v>24</v>
      </c>
      <c r="G121" s="39">
        <v>44334</v>
      </c>
      <c r="H121" s="35">
        <f>DAY(BASE[[#This Row],[Data de Pagamento]])</f>
        <v>18</v>
      </c>
      <c r="I121" s="35" t="str">
        <f>TEXT(BASE[[#This Row],[Data de Pagamento]],"mmmm")</f>
        <v>maio</v>
      </c>
      <c r="J121" s="35">
        <f>YEAR(BASE[[#This Row],[Data de Pagamento]])</f>
        <v>2021</v>
      </c>
      <c r="K121" s="36">
        <v>28</v>
      </c>
    </row>
    <row r="122" spans="1:11">
      <c r="A122" s="37" t="s">
        <v>8</v>
      </c>
      <c r="B122" s="37" t="s">
        <v>90</v>
      </c>
      <c r="C122" s="37" t="s">
        <v>11</v>
      </c>
      <c r="D122" s="40" t="str" cm="1">
        <f t="array" ref="D122">INDEX(FONTE_CÓDIGOS[CÓDIGO],MATCH(1,(FONTE_CÓDIGOS[FONTE]=BASE[[#This Row],[Coluna1]])*(FONTE_CÓDIGOS[DESCRIÇÃO]=BASE[[#This Row],[Classificação]]),0))</f>
        <v>2.19</v>
      </c>
      <c r="E122" s="33" t="s">
        <v>17</v>
      </c>
      <c r="G122" s="39">
        <v>44334</v>
      </c>
      <c r="H122" s="35">
        <f>DAY(BASE[[#This Row],[Data de Pagamento]])</f>
        <v>18</v>
      </c>
      <c r="I122" s="35" t="str">
        <f>TEXT(BASE[[#This Row],[Data de Pagamento]],"mmmm")</f>
        <v>maio</v>
      </c>
      <c r="J122" s="35">
        <f>YEAR(BASE[[#This Row],[Data de Pagamento]])</f>
        <v>2021</v>
      </c>
      <c r="K122" s="36">
        <v>-90</v>
      </c>
    </row>
    <row r="123" spans="1:11">
      <c r="A123" s="37" t="s">
        <v>8</v>
      </c>
      <c r="B123" s="37" t="s">
        <v>90</v>
      </c>
      <c r="C123" s="37" t="s">
        <v>11</v>
      </c>
      <c r="D123" s="40" t="str" cm="1">
        <f t="array" ref="D123">INDEX(FONTE_CÓDIGOS[CÓDIGO],MATCH(1,(FONTE_CÓDIGOS[FONTE]=BASE[[#This Row],[Coluna1]])*(FONTE_CÓDIGOS[DESCRIÇÃO]=BASE[[#This Row],[Classificação]]),0))</f>
        <v>2.19</v>
      </c>
      <c r="E123" s="33" t="s">
        <v>17</v>
      </c>
      <c r="G123" s="39">
        <v>44335</v>
      </c>
      <c r="H123" s="35">
        <f>DAY(BASE[[#This Row],[Data de Pagamento]])</f>
        <v>19</v>
      </c>
      <c r="I123" s="35" t="str">
        <f>TEXT(BASE[[#This Row],[Data de Pagamento]],"mmmm")</f>
        <v>maio</v>
      </c>
      <c r="J123" s="35">
        <f>YEAR(BASE[[#This Row],[Data de Pagamento]])</f>
        <v>2021</v>
      </c>
      <c r="K123" s="36">
        <v>-91</v>
      </c>
    </row>
    <row r="124" spans="1:11">
      <c r="A124" s="37" t="s">
        <v>8</v>
      </c>
      <c r="B124" s="37" t="s">
        <v>82</v>
      </c>
      <c r="C124" s="37" t="s">
        <v>11</v>
      </c>
      <c r="D124" s="40" t="str" cm="1">
        <f t="array" ref="D124">INDEX(FONTE_CÓDIGOS[CÓDIGO],MATCH(1,(FONTE_CÓDIGOS[FONTE]=BASE[[#This Row],[Coluna1]])*(FONTE_CÓDIGOS[DESCRIÇÃO]=BASE[[#This Row],[Classificação]]),0))</f>
        <v>2.15</v>
      </c>
      <c r="E124" s="33" t="s">
        <v>10</v>
      </c>
      <c r="G124" s="39">
        <v>44335</v>
      </c>
      <c r="H124" s="35">
        <f>DAY(BASE[[#This Row],[Data de Pagamento]])</f>
        <v>19</v>
      </c>
      <c r="I124" s="35" t="str">
        <f>TEXT(BASE[[#This Row],[Data de Pagamento]],"mmmm")</f>
        <v>maio</v>
      </c>
      <c r="J124" s="35">
        <f>YEAR(BASE[[#This Row],[Data de Pagamento]])</f>
        <v>2021</v>
      </c>
      <c r="K124" s="36">
        <v>-92</v>
      </c>
    </row>
    <row r="125" spans="1:11">
      <c r="A125" s="37" t="s">
        <v>6</v>
      </c>
      <c r="B125" s="37" t="s">
        <v>27</v>
      </c>
      <c r="C125" s="37" t="s">
        <v>11</v>
      </c>
      <c r="D125" s="40" t="str" cm="1">
        <f t="array" ref="D125">INDEX(FONTE_CÓDIGOS[CÓDIGO],MATCH(1,(FONTE_CÓDIGOS[FONTE]=BASE[[#This Row],[Coluna1]])*(FONTE_CÓDIGOS[DESCRIÇÃO]=BASE[[#This Row],[Classificação]]),0))</f>
        <v>1.3</v>
      </c>
      <c r="E125" s="33" t="s">
        <v>24</v>
      </c>
      <c r="G125" s="39">
        <v>44342</v>
      </c>
      <c r="H125" s="35">
        <f>DAY(BASE[[#This Row],[Data de Pagamento]])</f>
        <v>26</v>
      </c>
      <c r="I125" s="35" t="str">
        <f>TEXT(BASE[[#This Row],[Data de Pagamento]],"mmmm")</f>
        <v>maio</v>
      </c>
      <c r="J125" s="35">
        <f>YEAR(BASE[[#This Row],[Data de Pagamento]])</f>
        <v>2021</v>
      </c>
      <c r="K125" s="36">
        <v>29</v>
      </c>
    </row>
    <row r="126" spans="1:11">
      <c r="A126" s="37" t="s">
        <v>8</v>
      </c>
      <c r="B126" s="37" t="s">
        <v>80</v>
      </c>
      <c r="C126" s="37" t="s">
        <v>11</v>
      </c>
      <c r="D126" s="40" t="str" cm="1">
        <f t="array" ref="D126">INDEX(FONTE_CÓDIGOS[CÓDIGO],MATCH(1,(FONTE_CÓDIGOS[FONTE]=BASE[[#This Row],[Coluna1]])*(FONTE_CÓDIGOS[DESCRIÇÃO]=BASE[[#This Row],[Classificação]]),0))</f>
        <v>2.14</v>
      </c>
      <c r="E126" s="33" t="s">
        <v>10</v>
      </c>
      <c r="G126" s="39">
        <v>44343</v>
      </c>
      <c r="H126" s="35">
        <f>DAY(BASE[[#This Row],[Data de Pagamento]])</f>
        <v>27</v>
      </c>
      <c r="I126" s="35" t="str">
        <f>TEXT(BASE[[#This Row],[Data de Pagamento]],"mmmm")</f>
        <v>maio</v>
      </c>
      <c r="J126" s="35">
        <f>YEAR(BASE[[#This Row],[Data de Pagamento]])</f>
        <v>2021</v>
      </c>
      <c r="K126" s="36">
        <v>-93</v>
      </c>
    </row>
    <row r="127" spans="1:11">
      <c r="A127" s="37" t="s">
        <v>8</v>
      </c>
      <c r="B127" s="42" t="s">
        <v>76</v>
      </c>
      <c r="C127" s="37" t="s">
        <v>11</v>
      </c>
      <c r="D127" s="38" t="str" cm="1">
        <f t="array" ref="D127">INDEX(FONTE_CÓDIGOS[CÓDIGO],MATCH(1,(FONTE_CÓDIGOS[FONTE]=BASE[[#This Row],[Coluna1]])*(FONTE_CÓDIGOS[DESCRIÇÃO]=BASE[[#This Row],[Classificação]]),0))</f>
        <v>2.12</v>
      </c>
      <c r="E127" s="33" t="s">
        <v>10</v>
      </c>
      <c r="G127" s="39">
        <v>44347</v>
      </c>
      <c r="H127" s="35">
        <f>DAY(BASE[[#This Row],[Data de Pagamento]])</f>
        <v>31</v>
      </c>
      <c r="I127" s="35" t="str">
        <f>TEXT(BASE[[#This Row],[Data de Pagamento]],"mmmm")</f>
        <v>maio</v>
      </c>
      <c r="J127" s="35">
        <f>YEAR(BASE[[#This Row],[Data de Pagamento]])</f>
        <v>2021</v>
      </c>
      <c r="K127" s="36">
        <v>-94</v>
      </c>
    </row>
    <row r="128" spans="1:11">
      <c r="A128" s="37" t="s">
        <v>8</v>
      </c>
      <c r="B128" s="37" t="s">
        <v>29</v>
      </c>
      <c r="C128" s="37" t="s">
        <v>11</v>
      </c>
      <c r="D128" s="40" t="str" cm="1">
        <f t="array" ref="D128">INDEX(FONTE_CÓDIGOS[CÓDIGO],MATCH(1,(FONTE_CÓDIGOS[FONTE]=BASE[[#This Row],[Coluna1]])*(FONTE_CÓDIGOS[DESCRIÇÃO]=BASE[[#This Row],[Classificação]]),0))</f>
        <v>2.3</v>
      </c>
      <c r="E128" s="33" t="s">
        <v>10</v>
      </c>
      <c r="G128" s="39">
        <v>44347</v>
      </c>
      <c r="H128" s="35">
        <f>DAY(BASE[[#This Row],[Data de Pagamento]])</f>
        <v>31</v>
      </c>
      <c r="I128" s="35" t="str">
        <f>TEXT(BASE[[#This Row],[Data de Pagamento]],"mmmm")</f>
        <v>maio</v>
      </c>
      <c r="J128" s="35">
        <f>YEAR(BASE[[#This Row],[Data de Pagamento]])</f>
        <v>2021</v>
      </c>
      <c r="K128" s="36">
        <v>-95</v>
      </c>
    </row>
    <row r="129" spans="1:11">
      <c r="A129" s="37" t="s">
        <v>8</v>
      </c>
      <c r="B129" s="37" t="s">
        <v>73</v>
      </c>
      <c r="C129" s="37" t="s">
        <v>11</v>
      </c>
      <c r="D129" s="41" t="str" cm="1">
        <f t="array" ref="D129">INDEX(FONTE_CÓDIGOS[CÓDIGO],MATCH(1,(FONTE_CÓDIGOS[FONTE]=BASE[[#This Row],[Coluna1]])*(FONTE_CÓDIGOS[DESCRIÇÃO]=BASE[[#This Row],[Classificação]]),0))</f>
        <v>2.11</v>
      </c>
      <c r="E129" s="33" t="s">
        <v>31</v>
      </c>
      <c r="G129" s="39">
        <v>44348</v>
      </c>
      <c r="H129" s="35">
        <f>DAY(BASE[[#This Row],[Data de Pagamento]])</f>
        <v>1</v>
      </c>
      <c r="I129" s="35" t="str">
        <f>TEXT(BASE[[#This Row],[Data de Pagamento]],"mmmm")</f>
        <v>junho</v>
      </c>
      <c r="J129" s="35">
        <f>YEAR(BASE[[#This Row],[Data de Pagamento]])</f>
        <v>2021</v>
      </c>
      <c r="K129" s="36">
        <v>-96</v>
      </c>
    </row>
    <row r="130" spans="1:11">
      <c r="A130" s="37" t="s">
        <v>6</v>
      </c>
      <c r="B130" s="37" t="s">
        <v>27</v>
      </c>
      <c r="C130" s="37" t="s">
        <v>11</v>
      </c>
      <c r="D130" s="40" t="str" cm="1">
        <f t="array" ref="D130">INDEX(FONTE_CÓDIGOS[CÓDIGO],MATCH(1,(FONTE_CÓDIGOS[FONTE]=BASE[[#This Row],[Coluna1]])*(FONTE_CÓDIGOS[DESCRIÇÃO]=BASE[[#This Row],[Classificação]]),0))</f>
        <v>1.3</v>
      </c>
      <c r="E130" s="33" t="s">
        <v>24</v>
      </c>
      <c r="G130" s="39">
        <v>44351</v>
      </c>
      <c r="H130" s="35">
        <f>DAY(BASE[[#This Row],[Data de Pagamento]])</f>
        <v>4</v>
      </c>
      <c r="I130" s="35" t="str">
        <f>TEXT(BASE[[#This Row],[Data de Pagamento]],"mmmm")</f>
        <v>junho</v>
      </c>
      <c r="J130" s="35">
        <f>YEAR(BASE[[#This Row],[Data de Pagamento]])</f>
        <v>2021</v>
      </c>
      <c r="K130" s="36">
        <v>30</v>
      </c>
    </row>
    <row r="131" spans="1:11">
      <c r="A131" s="37" t="s">
        <v>8</v>
      </c>
      <c r="B131" s="37" t="s">
        <v>73</v>
      </c>
      <c r="C131" s="37" t="s">
        <v>11</v>
      </c>
      <c r="D131" s="41" t="str" cm="1">
        <f t="array" ref="D131">INDEX(FONTE_CÓDIGOS[CÓDIGO],MATCH(1,(FONTE_CÓDIGOS[FONTE]=BASE[[#This Row],[Coluna1]])*(FONTE_CÓDIGOS[DESCRIÇÃO]=BASE[[#This Row],[Classificação]]),0))</f>
        <v>2.11</v>
      </c>
      <c r="E131" s="33" t="s">
        <v>31</v>
      </c>
      <c r="G131" s="39">
        <v>44351</v>
      </c>
      <c r="H131" s="35">
        <f>DAY(BASE[[#This Row],[Data de Pagamento]])</f>
        <v>4</v>
      </c>
      <c r="I131" s="35" t="str">
        <f>TEXT(BASE[[#This Row],[Data de Pagamento]],"mmmm")</f>
        <v>junho</v>
      </c>
      <c r="J131" s="35">
        <f>YEAR(BASE[[#This Row],[Data de Pagamento]])</f>
        <v>2021</v>
      </c>
      <c r="K131" s="36">
        <v>-97</v>
      </c>
    </row>
    <row r="132" spans="1:11">
      <c r="A132" s="37" t="s">
        <v>6</v>
      </c>
      <c r="B132" s="37" t="s">
        <v>27</v>
      </c>
      <c r="C132" s="37" t="s">
        <v>11</v>
      </c>
      <c r="D132" s="40" t="str" cm="1">
        <f t="array" ref="D132">INDEX(FONTE_CÓDIGOS[CÓDIGO],MATCH(1,(FONTE_CÓDIGOS[FONTE]=BASE[[#This Row],[Coluna1]])*(FONTE_CÓDIGOS[DESCRIÇÃO]=BASE[[#This Row],[Classificação]]),0))</f>
        <v>1.3</v>
      </c>
      <c r="E132" s="33" t="s">
        <v>43</v>
      </c>
      <c r="G132" s="39">
        <v>44354</v>
      </c>
      <c r="H132" s="35">
        <f>DAY(BASE[[#This Row],[Data de Pagamento]])</f>
        <v>7</v>
      </c>
      <c r="I132" s="35" t="str">
        <f>TEXT(BASE[[#This Row],[Data de Pagamento]],"mmmm")</f>
        <v>junho</v>
      </c>
      <c r="J132" s="35">
        <f>YEAR(BASE[[#This Row],[Data de Pagamento]])</f>
        <v>2021</v>
      </c>
      <c r="K132" s="36">
        <v>31</v>
      </c>
    </row>
    <row r="133" spans="1:11">
      <c r="A133" s="37" t="s">
        <v>8</v>
      </c>
      <c r="B133" s="37" t="s">
        <v>84</v>
      </c>
      <c r="C133" s="37" t="s">
        <v>11</v>
      </c>
      <c r="D133" s="40" t="str" cm="1">
        <f t="array" ref="D133">INDEX(FONTE_CÓDIGOS[CÓDIGO],MATCH(1,(FONTE_CÓDIGOS[FONTE]=BASE[[#This Row],[Coluna1]])*(FONTE_CÓDIGOS[DESCRIÇÃO]=BASE[[#This Row],[Classificação]]),0))</f>
        <v>2.16</v>
      </c>
      <c r="E133" s="33" t="s">
        <v>10</v>
      </c>
      <c r="G133" s="39">
        <v>44354</v>
      </c>
      <c r="H133" s="35">
        <f>DAY(BASE[[#This Row],[Data de Pagamento]])</f>
        <v>7</v>
      </c>
      <c r="I133" s="35" t="str">
        <f>TEXT(BASE[[#This Row],[Data de Pagamento]],"mmmm")</f>
        <v>junho</v>
      </c>
      <c r="J133" s="35">
        <f>YEAR(BASE[[#This Row],[Data de Pagamento]])</f>
        <v>2021</v>
      </c>
      <c r="K133" s="36">
        <v>-98</v>
      </c>
    </row>
    <row r="134" spans="1:11">
      <c r="A134" s="37" t="s">
        <v>8</v>
      </c>
      <c r="B134" s="37" t="s">
        <v>29</v>
      </c>
      <c r="C134" s="37" t="s">
        <v>11</v>
      </c>
      <c r="D134" s="40" t="str" cm="1">
        <f t="array" ref="D134">INDEX(FONTE_CÓDIGOS[CÓDIGO],MATCH(1,(FONTE_CÓDIGOS[FONTE]=BASE[[#This Row],[Coluna1]])*(FONTE_CÓDIGOS[DESCRIÇÃO]=BASE[[#This Row],[Classificação]]),0))</f>
        <v>2.3</v>
      </c>
      <c r="E134" s="33" t="s">
        <v>10</v>
      </c>
      <c r="G134" s="39">
        <v>44354</v>
      </c>
      <c r="H134" s="35">
        <f>DAY(BASE[[#This Row],[Data de Pagamento]])</f>
        <v>7</v>
      </c>
      <c r="I134" s="35" t="str">
        <f>TEXT(BASE[[#This Row],[Data de Pagamento]],"mmmm")</f>
        <v>junho</v>
      </c>
      <c r="J134" s="35">
        <f>YEAR(BASE[[#This Row],[Data de Pagamento]])</f>
        <v>2021</v>
      </c>
      <c r="K134" s="36">
        <v>-99</v>
      </c>
    </row>
    <row r="135" spans="1:11">
      <c r="A135" s="37" t="s">
        <v>6</v>
      </c>
      <c r="B135" s="37" t="s">
        <v>27</v>
      </c>
      <c r="C135" s="37" t="s">
        <v>11</v>
      </c>
      <c r="D135" s="40" t="str" cm="1">
        <f t="array" ref="D135">INDEX(FONTE_CÓDIGOS[CÓDIGO],MATCH(1,(FONTE_CÓDIGOS[FONTE]=BASE[[#This Row],[Coluna1]])*(FONTE_CÓDIGOS[DESCRIÇÃO]=BASE[[#This Row],[Classificação]]),0))</f>
        <v>1.3</v>
      </c>
      <c r="E135" s="33" t="s">
        <v>24</v>
      </c>
      <c r="G135" s="39">
        <v>44355</v>
      </c>
      <c r="H135" s="35">
        <f>DAY(BASE[[#This Row],[Data de Pagamento]])</f>
        <v>8</v>
      </c>
      <c r="I135" s="35" t="str">
        <f>TEXT(BASE[[#This Row],[Data de Pagamento]],"mmmm")</f>
        <v>junho</v>
      </c>
      <c r="J135" s="35">
        <f>YEAR(BASE[[#This Row],[Data de Pagamento]])</f>
        <v>2021</v>
      </c>
      <c r="K135" s="36">
        <v>32</v>
      </c>
    </row>
    <row r="136" spans="1:11">
      <c r="A136" s="37" t="s">
        <v>8</v>
      </c>
      <c r="B136" s="37" t="s">
        <v>104</v>
      </c>
      <c r="C136" s="37" t="s">
        <v>11</v>
      </c>
      <c r="D136" s="40" t="str" cm="1">
        <f t="array" ref="D136">INDEX(FONTE_CÓDIGOS[CÓDIGO],MATCH(1,(FONTE_CÓDIGOS[FONTE]=BASE[[#This Row],[Coluna1]])*(FONTE_CÓDIGOS[DESCRIÇÃO]=BASE[[#This Row],[Classificação]]),0))</f>
        <v>2.27</v>
      </c>
      <c r="E136" s="33" t="s">
        <v>10</v>
      </c>
      <c r="G136" s="39">
        <v>44355</v>
      </c>
      <c r="H136" s="35">
        <f>DAY(BASE[[#This Row],[Data de Pagamento]])</f>
        <v>8</v>
      </c>
      <c r="I136" s="35" t="str">
        <f>TEXT(BASE[[#This Row],[Data de Pagamento]],"mmmm")</f>
        <v>junho</v>
      </c>
      <c r="J136" s="35">
        <f>YEAR(BASE[[#This Row],[Data de Pagamento]])</f>
        <v>2021</v>
      </c>
      <c r="K136" s="36">
        <v>-100</v>
      </c>
    </row>
    <row r="137" spans="1:11">
      <c r="A137" s="37" t="s">
        <v>8</v>
      </c>
      <c r="B137" s="37" t="s">
        <v>47</v>
      </c>
      <c r="C137" s="37" t="s">
        <v>11</v>
      </c>
      <c r="D137" s="40" t="str" cm="1">
        <f t="array" ref="D137">INDEX(FONTE_CÓDIGOS[CÓDIGO],MATCH(1,(FONTE_CÓDIGOS[FONTE]=BASE[[#This Row],[Coluna1]])*(FONTE_CÓDIGOS[DESCRIÇÃO]=BASE[[#This Row],[Classificação]]),0))</f>
        <v>2.6</v>
      </c>
      <c r="E137" s="33" t="s">
        <v>10</v>
      </c>
      <c r="G137" s="39">
        <v>44357</v>
      </c>
      <c r="H137" s="35">
        <f>DAY(BASE[[#This Row],[Data de Pagamento]])</f>
        <v>10</v>
      </c>
      <c r="I137" s="35" t="str">
        <f>TEXT(BASE[[#This Row],[Data de Pagamento]],"mmmm")</f>
        <v>junho</v>
      </c>
      <c r="J137" s="35">
        <f>YEAR(BASE[[#This Row],[Data de Pagamento]])</f>
        <v>2021</v>
      </c>
      <c r="K137" s="36">
        <v>-101</v>
      </c>
    </row>
    <row r="138" spans="1:11">
      <c r="A138" s="37" t="s">
        <v>8</v>
      </c>
      <c r="B138" s="37" t="s">
        <v>104</v>
      </c>
      <c r="C138" s="37" t="s">
        <v>11</v>
      </c>
      <c r="D138" s="40" t="str" cm="1">
        <f t="array" ref="D138">INDEX(FONTE_CÓDIGOS[CÓDIGO],MATCH(1,(FONTE_CÓDIGOS[FONTE]=BASE[[#This Row],[Coluna1]])*(FONTE_CÓDIGOS[DESCRIÇÃO]=BASE[[#This Row],[Classificação]]),0))</f>
        <v>2.27</v>
      </c>
      <c r="E138" s="33" t="s">
        <v>10</v>
      </c>
      <c r="G138" s="39">
        <v>44357</v>
      </c>
      <c r="H138" s="35">
        <f>DAY(BASE[[#This Row],[Data de Pagamento]])</f>
        <v>10</v>
      </c>
      <c r="I138" s="35" t="str">
        <f>TEXT(BASE[[#This Row],[Data de Pagamento]],"mmmm")</f>
        <v>junho</v>
      </c>
      <c r="J138" s="35">
        <f>YEAR(BASE[[#This Row],[Data de Pagamento]])</f>
        <v>2021</v>
      </c>
      <c r="K138" s="36">
        <v>-102</v>
      </c>
    </row>
    <row r="139" spans="1:11">
      <c r="A139" s="37" t="s">
        <v>8</v>
      </c>
      <c r="B139" s="37" t="s">
        <v>88</v>
      </c>
      <c r="C139" s="37" t="s">
        <v>11</v>
      </c>
      <c r="D139" s="40" t="str" cm="1">
        <f t="array" ref="D139">INDEX(FONTE_CÓDIGOS[CÓDIGO],MATCH(1,(FONTE_CÓDIGOS[FONTE]=BASE[[#This Row],[Coluna1]])*(FONTE_CÓDIGOS[DESCRIÇÃO]=BASE[[#This Row],[Classificação]]),0))</f>
        <v>2.18</v>
      </c>
      <c r="E139" s="33" t="s">
        <v>10</v>
      </c>
      <c r="G139" s="39">
        <v>44361</v>
      </c>
      <c r="H139" s="35">
        <f>DAY(BASE[[#This Row],[Data de Pagamento]])</f>
        <v>14</v>
      </c>
      <c r="I139" s="35" t="str">
        <f>TEXT(BASE[[#This Row],[Data de Pagamento]],"mmmm")</f>
        <v>junho</v>
      </c>
      <c r="J139" s="35">
        <f>YEAR(BASE[[#This Row],[Data de Pagamento]])</f>
        <v>2021</v>
      </c>
      <c r="K139" s="36">
        <v>-103</v>
      </c>
    </row>
    <row r="140" spans="1:11">
      <c r="A140" s="37" t="s">
        <v>8</v>
      </c>
      <c r="B140" s="42" t="s">
        <v>15</v>
      </c>
      <c r="C140" s="37" t="s">
        <v>11</v>
      </c>
      <c r="D140" s="38" t="str" cm="1">
        <f t="array" ref="D140">INDEX(FONTE_CÓDIGOS[CÓDIGO],MATCH(1,(FONTE_CÓDIGOS[FONTE]=BASE[[#This Row],[Coluna1]])*(FONTE_CÓDIGOS[DESCRIÇÃO]=BASE[[#This Row],[Classificação]]),0))</f>
        <v>2.1</v>
      </c>
      <c r="E140" s="33" t="s">
        <v>10</v>
      </c>
      <c r="G140" s="39">
        <v>44364</v>
      </c>
      <c r="H140" s="35">
        <f>DAY(BASE[[#This Row],[Data de Pagamento]])</f>
        <v>17</v>
      </c>
      <c r="I140" s="35" t="str">
        <f>TEXT(BASE[[#This Row],[Data de Pagamento]],"mmmm")</f>
        <v>junho</v>
      </c>
      <c r="J140" s="35">
        <f>YEAR(BASE[[#This Row],[Data de Pagamento]])</f>
        <v>2021</v>
      </c>
      <c r="K140" s="36">
        <v>-104</v>
      </c>
    </row>
    <row r="141" spans="1:11">
      <c r="A141" s="37" t="s">
        <v>8</v>
      </c>
      <c r="B141" s="42" t="s">
        <v>90</v>
      </c>
      <c r="C141" s="37" t="s">
        <v>11</v>
      </c>
      <c r="D141" s="38" t="str" cm="1">
        <f t="array" ref="D141">INDEX(FONTE_CÓDIGOS[CÓDIGO],MATCH(1,(FONTE_CÓDIGOS[FONTE]=BASE[[#This Row],[Coluna1]])*(FONTE_CÓDIGOS[DESCRIÇÃO]=BASE[[#This Row],[Classificação]]),0))</f>
        <v>2.19</v>
      </c>
      <c r="E141" s="33" t="s">
        <v>10</v>
      </c>
      <c r="G141" s="39">
        <v>44365</v>
      </c>
      <c r="H141" s="35">
        <f>DAY(BASE[[#This Row],[Data de Pagamento]])</f>
        <v>18</v>
      </c>
      <c r="I141" s="35" t="str">
        <f>TEXT(BASE[[#This Row],[Data de Pagamento]],"mmmm")</f>
        <v>junho</v>
      </c>
      <c r="J141" s="35">
        <f>YEAR(BASE[[#This Row],[Data de Pagamento]])</f>
        <v>2021</v>
      </c>
      <c r="K141" s="36">
        <v>-105</v>
      </c>
    </row>
    <row r="142" spans="1:11">
      <c r="A142" s="37" t="s">
        <v>8</v>
      </c>
      <c r="B142" s="37" t="s">
        <v>98</v>
      </c>
      <c r="C142" s="37" t="s">
        <v>11</v>
      </c>
      <c r="D142" s="40" t="str" cm="1">
        <f t="array" ref="D142">INDEX(FONTE_CÓDIGOS[CÓDIGO],MATCH(1,(FONTE_CÓDIGOS[FONTE]=BASE[[#This Row],[Coluna1]])*(FONTE_CÓDIGOS[DESCRIÇÃO]=BASE[[#This Row],[Classificação]]),0))</f>
        <v>2.23</v>
      </c>
      <c r="E142" s="33" t="s">
        <v>17</v>
      </c>
      <c r="G142" s="39">
        <v>44365</v>
      </c>
      <c r="H142" s="35">
        <f>DAY(BASE[[#This Row],[Data de Pagamento]])</f>
        <v>18</v>
      </c>
      <c r="I142" s="35" t="str">
        <f>TEXT(BASE[[#This Row],[Data de Pagamento]],"mmmm")</f>
        <v>junho</v>
      </c>
      <c r="J142" s="35">
        <f>YEAR(BASE[[#This Row],[Data de Pagamento]])</f>
        <v>2021</v>
      </c>
      <c r="K142" s="36">
        <v>-106</v>
      </c>
    </row>
    <row r="143" spans="1:11">
      <c r="A143" s="37" t="s">
        <v>8</v>
      </c>
      <c r="B143" s="37" t="s">
        <v>29</v>
      </c>
      <c r="C143" s="37" t="s">
        <v>11</v>
      </c>
      <c r="D143" s="40" t="str" cm="1">
        <f t="array" ref="D143">INDEX(FONTE_CÓDIGOS[CÓDIGO],MATCH(1,(FONTE_CÓDIGOS[FONTE]=BASE[[#This Row],[Coluna1]])*(FONTE_CÓDIGOS[DESCRIÇÃO]=BASE[[#This Row],[Classificação]]),0))</f>
        <v>2.3</v>
      </c>
      <c r="E143" s="33" t="s">
        <v>10</v>
      </c>
      <c r="G143" s="39">
        <v>44368</v>
      </c>
      <c r="H143" s="35">
        <f>DAY(BASE[[#This Row],[Data de Pagamento]])</f>
        <v>21</v>
      </c>
      <c r="I143" s="35" t="str">
        <f>TEXT(BASE[[#This Row],[Data de Pagamento]],"mmmm")</f>
        <v>junho</v>
      </c>
      <c r="J143" s="35">
        <f>YEAR(BASE[[#This Row],[Data de Pagamento]])</f>
        <v>2021</v>
      </c>
      <c r="K143" s="36">
        <v>-107</v>
      </c>
    </row>
    <row r="144" spans="1:11">
      <c r="A144" s="37" t="s">
        <v>8</v>
      </c>
      <c r="B144" s="42" t="s">
        <v>98</v>
      </c>
      <c r="C144" s="37" t="s">
        <v>11</v>
      </c>
      <c r="D144" s="38" t="str" cm="1">
        <f t="array" ref="D144">INDEX(FONTE_CÓDIGOS[CÓDIGO],MATCH(1,(FONTE_CÓDIGOS[FONTE]=BASE[[#This Row],[Coluna1]])*(FONTE_CÓDIGOS[DESCRIÇÃO]=BASE[[#This Row],[Classificação]]),0))</f>
        <v>2.23</v>
      </c>
      <c r="E144" s="33" t="s">
        <v>37</v>
      </c>
      <c r="G144" s="39">
        <v>44368</v>
      </c>
      <c r="H144" s="35">
        <f>DAY(BASE[[#This Row],[Data de Pagamento]])</f>
        <v>21</v>
      </c>
      <c r="I144" s="35" t="str">
        <f>TEXT(BASE[[#This Row],[Data de Pagamento]],"mmmm")</f>
        <v>junho</v>
      </c>
      <c r="J144" s="35">
        <f>YEAR(BASE[[#This Row],[Data de Pagamento]])</f>
        <v>2021</v>
      </c>
      <c r="K144" s="36">
        <v>-108</v>
      </c>
    </row>
    <row r="145" spans="1:11">
      <c r="A145" s="37" t="s">
        <v>8</v>
      </c>
      <c r="B145" s="37" t="s">
        <v>82</v>
      </c>
      <c r="C145" s="37" t="s">
        <v>11</v>
      </c>
      <c r="D145" s="40" t="str" cm="1">
        <f t="array" ref="D145">INDEX(FONTE_CÓDIGOS[CÓDIGO],MATCH(1,(FONTE_CÓDIGOS[FONTE]=BASE[[#This Row],[Coluna1]])*(FONTE_CÓDIGOS[DESCRIÇÃO]=BASE[[#This Row],[Classificação]]),0))</f>
        <v>2.15</v>
      </c>
      <c r="E145" s="33" t="s">
        <v>10</v>
      </c>
      <c r="G145" s="39">
        <v>44368</v>
      </c>
      <c r="H145" s="35">
        <f>DAY(BASE[[#This Row],[Data de Pagamento]])</f>
        <v>21</v>
      </c>
      <c r="I145" s="35" t="str">
        <f>TEXT(BASE[[#This Row],[Data de Pagamento]],"mmmm")</f>
        <v>junho</v>
      </c>
      <c r="J145" s="35">
        <f>YEAR(BASE[[#This Row],[Data de Pagamento]])</f>
        <v>2021</v>
      </c>
      <c r="K145" s="36">
        <v>-109</v>
      </c>
    </row>
    <row r="146" spans="1:11">
      <c r="A146" s="37" t="s">
        <v>8</v>
      </c>
      <c r="B146" s="42" t="s">
        <v>58</v>
      </c>
      <c r="C146" s="37" t="s">
        <v>11</v>
      </c>
      <c r="D146" s="38" t="str" cm="1">
        <f t="array" ref="D146">INDEX(FONTE_CÓDIGOS[CÓDIGO],MATCH(1,(FONTE_CÓDIGOS[FONTE]=BASE[[#This Row],[Coluna1]])*(FONTE_CÓDIGOS[DESCRIÇÃO]=BASE[[#This Row],[Classificação]]),0))</f>
        <v>2.8</v>
      </c>
      <c r="E146" s="33" t="s">
        <v>17</v>
      </c>
      <c r="G146" s="39">
        <v>44369</v>
      </c>
      <c r="H146" s="35">
        <f>DAY(BASE[[#This Row],[Data de Pagamento]])</f>
        <v>22</v>
      </c>
      <c r="I146" s="35" t="str">
        <f>TEXT(BASE[[#This Row],[Data de Pagamento]],"mmmm")</f>
        <v>junho</v>
      </c>
      <c r="J146" s="35">
        <f>YEAR(BASE[[#This Row],[Data de Pagamento]])</f>
        <v>2021</v>
      </c>
      <c r="K146" s="36">
        <v>-110</v>
      </c>
    </row>
    <row r="147" spans="1:11">
      <c r="A147" s="37" t="s">
        <v>8</v>
      </c>
      <c r="B147" s="37" t="s">
        <v>98</v>
      </c>
      <c r="C147" s="37" t="s">
        <v>11</v>
      </c>
      <c r="D147" s="40" t="str" cm="1">
        <f t="array" ref="D147">INDEX(FONTE_CÓDIGOS[CÓDIGO],MATCH(1,(FONTE_CÓDIGOS[FONTE]=BASE[[#This Row],[Coluna1]])*(FONTE_CÓDIGOS[DESCRIÇÃO]=BASE[[#This Row],[Classificação]]),0))</f>
        <v>2.23</v>
      </c>
      <c r="E147" s="33" t="s">
        <v>17</v>
      </c>
      <c r="G147" s="39">
        <v>44375</v>
      </c>
      <c r="H147" s="35">
        <f>DAY(BASE[[#This Row],[Data de Pagamento]])</f>
        <v>28</v>
      </c>
      <c r="I147" s="35" t="str">
        <f>TEXT(BASE[[#This Row],[Data de Pagamento]],"mmmm")</f>
        <v>junho</v>
      </c>
      <c r="J147" s="35">
        <f>YEAR(BASE[[#This Row],[Data de Pagamento]])</f>
        <v>2021</v>
      </c>
      <c r="K147" s="36">
        <v>-111</v>
      </c>
    </row>
    <row r="148" spans="1:11">
      <c r="A148" s="37" t="s">
        <v>8</v>
      </c>
      <c r="B148" s="42" t="s">
        <v>90</v>
      </c>
      <c r="C148" s="37" t="s">
        <v>11</v>
      </c>
      <c r="D148" s="38" t="str" cm="1">
        <f t="array" ref="D148">INDEX(FONTE_CÓDIGOS[CÓDIGO],MATCH(1,(FONTE_CÓDIGOS[FONTE]=BASE[[#This Row],[Coluna1]])*(FONTE_CÓDIGOS[DESCRIÇÃO]=BASE[[#This Row],[Classificação]]),0))</f>
        <v>2.19</v>
      </c>
      <c r="E148" s="33" t="s">
        <v>37</v>
      </c>
      <c r="G148" s="39">
        <v>44376</v>
      </c>
      <c r="H148" s="35">
        <f>DAY(BASE[[#This Row],[Data de Pagamento]])</f>
        <v>29</v>
      </c>
      <c r="I148" s="35" t="str">
        <f>TEXT(BASE[[#This Row],[Data de Pagamento]],"mmmm")</f>
        <v>junho</v>
      </c>
      <c r="J148" s="35">
        <f>YEAR(BASE[[#This Row],[Data de Pagamento]])</f>
        <v>2021</v>
      </c>
      <c r="K148" s="36">
        <v>-112</v>
      </c>
    </row>
    <row r="149" spans="1:11">
      <c r="A149" s="37" t="s">
        <v>8</v>
      </c>
      <c r="B149" s="42" t="s">
        <v>90</v>
      </c>
      <c r="C149" s="37" t="s">
        <v>11</v>
      </c>
      <c r="D149" s="38" t="str" cm="1">
        <f t="array" ref="D149">INDEX(FONTE_CÓDIGOS[CÓDIGO],MATCH(1,(FONTE_CÓDIGOS[FONTE]=BASE[[#This Row],[Coluna1]])*(FONTE_CÓDIGOS[DESCRIÇÃO]=BASE[[#This Row],[Classificação]]),0))</f>
        <v>2.19</v>
      </c>
      <c r="E149" s="33" t="s">
        <v>31</v>
      </c>
      <c r="G149" s="39">
        <v>44376</v>
      </c>
      <c r="H149" s="35">
        <f>DAY(BASE[[#This Row],[Data de Pagamento]])</f>
        <v>29</v>
      </c>
      <c r="I149" s="35" t="str">
        <f>TEXT(BASE[[#This Row],[Data de Pagamento]],"mmmm")</f>
        <v>junho</v>
      </c>
      <c r="J149" s="35">
        <f>YEAR(BASE[[#This Row],[Data de Pagamento]])</f>
        <v>2021</v>
      </c>
      <c r="K149" s="36">
        <v>-113</v>
      </c>
    </row>
    <row r="150" spans="1:11">
      <c r="A150" s="37" t="s">
        <v>8</v>
      </c>
      <c r="B150" s="42" t="s">
        <v>90</v>
      </c>
      <c r="C150" s="37" t="s">
        <v>11</v>
      </c>
      <c r="D150" s="38" t="str" cm="1">
        <f t="array" ref="D150">INDEX(FONTE_CÓDIGOS[CÓDIGO],MATCH(1,(FONTE_CÓDIGOS[FONTE]=BASE[[#This Row],[Coluna1]])*(FONTE_CÓDIGOS[DESCRIÇÃO]=BASE[[#This Row],[Classificação]]),0))</f>
        <v>2.19</v>
      </c>
      <c r="E150" s="33" t="s">
        <v>17</v>
      </c>
      <c r="G150" s="39">
        <v>44376</v>
      </c>
      <c r="H150" s="35">
        <f>DAY(BASE[[#This Row],[Data de Pagamento]])</f>
        <v>29</v>
      </c>
      <c r="I150" s="35" t="str">
        <f>TEXT(BASE[[#This Row],[Data de Pagamento]],"mmmm")</f>
        <v>junho</v>
      </c>
      <c r="J150" s="35">
        <f>YEAR(BASE[[#This Row],[Data de Pagamento]])</f>
        <v>2021</v>
      </c>
      <c r="K150" s="36">
        <v>-114</v>
      </c>
    </row>
    <row r="151" spans="1:11">
      <c r="A151" s="37" t="s">
        <v>8</v>
      </c>
      <c r="B151" s="37" t="s">
        <v>29</v>
      </c>
      <c r="C151" s="37" t="s">
        <v>11</v>
      </c>
      <c r="D151" s="40" t="str" cm="1">
        <f t="array" ref="D151">INDEX(FONTE_CÓDIGOS[CÓDIGO],MATCH(1,(FONTE_CÓDIGOS[FONTE]=BASE[[#This Row],[Coluna1]])*(FONTE_CÓDIGOS[DESCRIÇÃO]=BASE[[#This Row],[Classificação]]),0))</f>
        <v>2.3</v>
      </c>
      <c r="E151" s="33" t="s">
        <v>10</v>
      </c>
      <c r="G151" s="39">
        <v>44377</v>
      </c>
      <c r="H151" s="35">
        <f>DAY(BASE[[#This Row],[Data de Pagamento]])</f>
        <v>30</v>
      </c>
      <c r="I151" s="35" t="str">
        <f>TEXT(BASE[[#This Row],[Data de Pagamento]],"mmmm")</f>
        <v>junho</v>
      </c>
      <c r="J151" s="35">
        <f>YEAR(BASE[[#This Row],[Data de Pagamento]])</f>
        <v>2021</v>
      </c>
      <c r="K151" s="36">
        <v>-115</v>
      </c>
    </row>
    <row r="152" spans="1:11">
      <c r="A152" s="37" t="s">
        <v>8</v>
      </c>
      <c r="B152" s="42" t="s">
        <v>76</v>
      </c>
      <c r="C152" s="37" t="s">
        <v>11</v>
      </c>
      <c r="D152" s="38" t="str" cm="1">
        <f t="array" ref="D152">INDEX(FONTE_CÓDIGOS[CÓDIGO],MATCH(1,(FONTE_CÓDIGOS[FONTE]=BASE[[#This Row],[Coluna1]])*(FONTE_CÓDIGOS[DESCRIÇÃO]=BASE[[#This Row],[Classificação]]),0))</f>
        <v>2.12</v>
      </c>
      <c r="E152" s="33" t="s">
        <v>10</v>
      </c>
      <c r="G152" s="39">
        <v>44377</v>
      </c>
      <c r="H152" s="35">
        <f>DAY(BASE[[#This Row],[Data de Pagamento]])</f>
        <v>30</v>
      </c>
      <c r="I152" s="35" t="str">
        <f>TEXT(BASE[[#This Row],[Data de Pagamento]],"mmmm")</f>
        <v>junho</v>
      </c>
      <c r="J152" s="35">
        <f>YEAR(BASE[[#This Row],[Data de Pagamento]])</f>
        <v>2021</v>
      </c>
      <c r="K152" s="36">
        <v>-116</v>
      </c>
    </row>
    <row r="153" spans="1:11">
      <c r="A153" s="37" t="s">
        <v>8</v>
      </c>
      <c r="B153" s="37" t="s">
        <v>73</v>
      </c>
      <c r="C153" s="37" t="s">
        <v>11</v>
      </c>
      <c r="D153" s="41" t="str" cm="1">
        <f t="array" ref="D153">INDEX(FONTE_CÓDIGOS[CÓDIGO],MATCH(1,(FONTE_CÓDIGOS[FONTE]=BASE[[#This Row],[Coluna1]])*(FONTE_CÓDIGOS[DESCRIÇÃO]=BASE[[#This Row],[Classificação]]),0))</f>
        <v>2.11</v>
      </c>
      <c r="E153" s="33" t="s">
        <v>31</v>
      </c>
      <c r="G153" s="39">
        <v>44378</v>
      </c>
      <c r="H153" s="35">
        <f>DAY(BASE[[#This Row],[Data de Pagamento]])</f>
        <v>1</v>
      </c>
      <c r="I153" s="35" t="str">
        <f>TEXT(BASE[[#This Row],[Data de Pagamento]],"mmmm")</f>
        <v>julho</v>
      </c>
      <c r="J153" s="35">
        <f>YEAR(BASE[[#This Row],[Data de Pagamento]])</f>
        <v>2021</v>
      </c>
      <c r="K153" s="36">
        <v>-117</v>
      </c>
    </row>
    <row r="154" spans="1:11">
      <c r="A154" s="37" t="s">
        <v>8</v>
      </c>
      <c r="B154" s="42" t="s">
        <v>22</v>
      </c>
      <c r="C154" s="37" t="s">
        <v>11</v>
      </c>
      <c r="D154" s="38" t="str" cm="1">
        <f t="array" ref="D154">INDEX(FONTE_CÓDIGOS[CÓDIGO],MATCH(1,(FONTE_CÓDIGOS[FONTE]=BASE[[#This Row],[Coluna1]])*(FONTE_CÓDIGOS[DESCRIÇÃO]=BASE[[#This Row],[Classificação]]),0))</f>
        <v>2.2</v>
      </c>
      <c r="E154" s="33" t="s">
        <v>24</v>
      </c>
      <c r="G154" s="39">
        <v>44378</v>
      </c>
      <c r="H154" s="35">
        <f>DAY(BASE[[#This Row],[Data de Pagamento]])</f>
        <v>1</v>
      </c>
      <c r="I154" s="35" t="str">
        <f>TEXT(BASE[[#This Row],[Data de Pagamento]],"mmmm")</f>
        <v>julho</v>
      </c>
      <c r="J154" s="35">
        <f>YEAR(BASE[[#This Row],[Data de Pagamento]])</f>
        <v>2021</v>
      </c>
      <c r="K154" s="36">
        <v>-118</v>
      </c>
    </row>
    <row r="155" spans="1:11">
      <c r="A155" s="37" t="s">
        <v>8</v>
      </c>
      <c r="B155" s="37" t="s">
        <v>80</v>
      </c>
      <c r="C155" s="37" t="s">
        <v>11</v>
      </c>
      <c r="D155" s="40" t="str" cm="1">
        <f t="array" ref="D155">INDEX(FONTE_CÓDIGOS[CÓDIGO],MATCH(1,(FONTE_CÓDIGOS[FONTE]=BASE[[#This Row],[Coluna1]])*(FONTE_CÓDIGOS[DESCRIÇÃO]=BASE[[#This Row],[Classificação]]),0))</f>
        <v>2.14</v>
      </c>
      <c r="E155" s="33" t="s">
        <v>10</v>
      </c>
      <c r="G155" s="39">
        <v>44379</v>
      </c>
      <c r="H155" s="35">
        <f>DAY(BASE[[#This Row],[Data de Pagamento]])</f>
        <v>2</v>
      </c>
      <c r="I155" s="35" t="str">
        <f>TEXT(BASE[[#This Row],[Data de Pagamento]],"mmmm")</f>
        <v>julho</v>
      </c>
      <c r="J155" s="35">
        <f>YEAR(BASE[[#This Row],[Data de Pagamento]])</f>
        <v>2021</v>
      </c>
      <c r="K155" s="36">
        <v>-119</v>
      </c>
    </row>
    <row r="156" spans="1:11">
      <c r="A156" s="37" t="s">
        <v>8</v>
      </c>
      <c r="B156" s="37" t="s">
        <v>98</v>
      </c>
      <c r="C156" s="37" t="s">
        <v>11</v>
      </c>
      <c r="D156" s="40" t="str" cm="1">
        <f t="array" ref="D156">INDEX(FONTE_CÓDIGOS[CÓDIGO],MATCH(1,(FONTE_CÓDIGOS[FONTE]=BASE[[#This Row],[Coluna1]])*(FONTE_CÓDIGOS[DESCRIÇÃO]=BASE[[#This Row],[Classificação]]),0))</f>
        <v>2.23</v>
      </c>
      <c r="E156" s="33" t="s">
        <v>17</v>
      </c>
      <c r="G156" s="39">
        <v>44379</v>
      </c>
      <c r="H156" s="35">
        <f>DAY(BASE[[#This Row],[Data de Pagamento]])</f>
        <v>2</v>
      </c>
      <c r="I156" s="35" t="str">
        <f>TEXT(BASE[[#This Row],[Data de Pagamento]],"mmmm")</f>
        <v>julho</v>
      </c>
      <c r="J156" s="35">
        <f>YEAR(BASE[[#This Row],[Data de Pagamento]])</f>
        <v>2021</v>
      </c>
      <c r="K156" s="36">
        <v>-120</v>
      </c>
    </row>
    <row r="157" spans="1:11">
      <c r="A157" s="37" t="s">
        <v>6</v>
      </c>
      <c r="B157" s="37" t="s">
        <v>27</v>
      </c>
      <c r="C157" s="37" t="s">
        <v>11</v>
      </c>
      <c r="D157" s="40" t="str" cm="1">
        <f t="array" ref="D157">INDEX(FONTE_CÓDIGOS[CÓDIGO],MATCH(1,(FONTE_CÓDIGOS[FONTE]=BASE[[#This Row],[Coluna1]])*(FONTE_CÓDIGOS[DESCRIÇÃO]=BASE[[#This Row],[Classificação]]),0))</f>
        <v>1.3</v>
      </c>
      <c r="E157" s="33" t="s">
        <v>24</v>
      </c>
      <c r="G157" s="39">
        <v>44382</v>
      </c>
      <c r="H157" s="35">
        <f>DAY(BASE[[#This Row],[Data de Pagamento]])</f>
        <v>5</v>
      </c>
      <c r="I157" s="35" t="str">
        <f>TEXT(BASE[[#This Row],[Data de Pagamento]],"mmmm")</f>
        <v>julho</v>
      </c>
      <c r="J157" s="35">
        <f>YEAR(BASE[[#This Row],[Data de Pagamento]])</f>
        <v>2021</v>
      </c>
      <c r="K157" s="36">
        <v>33</v>
      </c>
    </row>
    <row r="158" spans="1:11">
      <c r="A158" s="37" t="s">
        <v>6</v>
      </c>
      <c r="B158" s="37" t="s">
        <v>27</v>
      </c>
      <c r="C158" s="37" t="s">
        <v>11</v>
      </c>
      <c r="D158" s="40" t="str" cm="1">
        <f t="array" ref="D158">INDEX(FONTE_CÓDIGOS[CÓDIGO],MATCH(1,(FONTE_CÓDIGOS[FONTE]=BASE[[#This Row],[Coluna1]])*(FONTE_CÓDIGOS[DESCRIÇÃO]=BASE[[#This Row],[Classificação]]),0))</f>
        <v>1.3</v>
      </c>
      <c r="E158" s="33" t="s">
        <v>43</v>
      </c>
      <c r="G158" s="39">
        <v>44382</v>
      </c>
      <c r="H158" s="35">
        <f>DAY(BASE[[#This Row],[Data de Pagamento]])</f>
        <v>5</v>
      </c>
      <c r="I158" s="35" t="str">
        <f>TEXT(BASE[[#This Row],[Data de Pagamento]],"mmmm")</f>
        <v>julho</v>
      </c>
      <c r="J158" s="35">
        <f>YEAR(BASE[[#This Row],[Data de Pagamento]])</f>
        <v>2021</v>
      </c>
      <c r="K158" s="36">
        <v>34</v>
      </c>
    </row>
    <row r="159" spans="1:11">
      <c r="A159" s="37" t="s">
        <v>8</v>
      </c>
      <c r="B159" s="42" t="s">
        <v>90</v>
      </c>
      <c r="C159" s="37" t="s">
        <v>11</v>
      </c>
      <c r="D159" s="38" t="str" cm="1">
        <f t="array" ref="D159">INDEX(FONTE_CÓDIGOS[CÓDIGO],MATCH(1,(FONTE_CÓDIGOS[FONTE]=BASE[[#This Row],[Coluna1]])*(FONTE_CÓDIGOS[DESCRIÇÃO]=BASE[[#This Row],[Classificação]]),0))</f>
        <v>2.19</v>
      </c>
      <c r="E159" s="33" t="s">
        <v>10</v>
      </c>
      <c r="G159" s="39">
        <v>44382</v>
      </c>
      <c r="H159" s="35">
        <f>DAY(BASE[[#This Row],[Data de Pagamento]])</f>
        <v>5</v>
      </c>
      <c r="I159" s="35" t="str">
        <f>TEXT(BASE[[#This Row],[Data de Pagamento]],"mmmm")</f>
        <v>julho</v>
      </c>
      <c r="J159" s="35">
        <f>YEAR(BASE[[#This Row],[Data de Pagamento]])</f>
        <v>2021</v>
      </c>
      <c r="K159" s="36">
        <v>-121</v>
      </c>
    </row>
    <row r="160" spans="1:11">
      <c r="A160" s="37" t="s">
        <v>8</v>
      </c>
      <c r="B160" s="37" t="s">
        <v>84</v>
      </c>
      <c r="C160" s="37" t="s">
        <v>11</v>
      </c>
      <c r="D160" s="40" t="str" cm="1">
        <f t="array" ref="D160">INDEX(FONTE_CÓDIGOS[CÓDIGO],MATCH(1,(FONTE_CÓDIGOS[FONTE]=BASE[[#This Row],[Coluna1]])*(FONTE_CÓDIGOS[DESCRIÇÃO]=BASE[[#This Row],[Classificação]]),0))</f>
        <v>2.16</v>
      </c>
      <c r="E160" s="33" t="s">
        <v>10</v>
      </c>
      <c r="G160" s="39">
        <v>44384</v>
      </c>
      <c r="H160" s="35">
        <f>DAY(BASE[[#This Row],[Data de Pagamento]])</f>
        <v>7</v>
      </c>
      <c r="I160" s="35" t="str">
        <f>TEXT(BASE[[#This Row],[Data de Pagamento]],"mmmm")</f>
        <v>julho</v>
      </c>
      <c r="J160" s="35">
        <f>YEAR(BASE[[#This Row],[Data de Pagamento]])</f>
        <v>2021</v>
      </c>
      <c r="K160" s="36">
        <v>-122</v>
      </c>
    </row>
    <row r="161" spans="1:11">
      <c r="A161" s="37" t="s">
        <v>8</v>
      </c>
      <c r="B161" s="37" t="s">
        <v>29</v>
      </c>
      <c r="C161" s="37" t="s">
        <v>11</v>
      </c>
      <c r="D161" s="40" t="str" cm="1">
        <f t="array" ref="D161">INDEX(FONTE_CÓDIGOS[CÓDIGO],MATCH(1,(FONTE_CÓDIGOS[FONTE]=BASE[[#This Row],[Coluna1]])*(FONTE_CÓDIGOS[DESCRIÇÃO]=BASE[[#This Row],[Classificação]]),0))</f>
        <v>2.3</v>
      </c>
      <c r="E161" s="33" t="s">
        <v>10</v>
      </c>
      <c r="G161" s="39">
        <v>44384</v>
      </c>
      <c r="H161" s="35">
        <f>DAY(BASE[[#This Row],[Data de Pagamento]])</f>
        <v>7</v>
      </c>
      <c r="I161" s="35" t="str">
        <f>TEXT(BASE[[#This Row],[Data de Pagamento]],"mmmm")</f>
        <v>julho</v>
      </c>
      <c r="J161" s="35">
        <f>YEAR(BASE[[#This Row],[Data de Pagamento]])</f>
        <v>2021</v>
      </c>
      <c r="K161" s="36">
        <v>-123</v>
      </c>
    </row>
    <row r="162" spans="1:11">
      <c r="A162" s="37" t="s">
        <v>8</v>
      </c>
      <c r="B162" s="42" t="s">
        <v>94</v>
      </c>
      <c r="C162" s="37" t="s">
        <v>11</v>
      </c>
      <c r="D162" s="38" t="str" cm="1">
        <f t="array" ref="D162">INDEX(FONTE_CÓDIGOS[CÓDIGO],MATCH(1,(FONTE_CÓDIGOS[FONTE]=BASE[[#This Row],[Coluna1]])*(FONTE_CÓDIGOS[DESCRIÇÃO]=BASE[[#This Row],[Classificação]]),0))</f>
        <v>2.21</v>
      </c>
      <c r="E162" s="33" t="s">
        <v>10</v>
      </c>
      <c r="G162" s="39">
        <v>44384</v>
      </c>
      <c r="H162" s="35">
        <f>DAY(BASE[[#This Row],[Data de Pagamento]])</f>
        <v>7</v>
      </c>
      <c r="I162" s="35" t="str">
        <f>TEXT(BASE[[#This Row],[Data de Pagamento]],"mmmm")</f>
        <v>julho</v>
      </c>
      <c r="J162" s="35">
        <f>YEAR(BASE[[#This Row],[Data de Pagamento]])</f>
        <v>2021</v>
      </c>
      <c r="K162" s="36">
        <v>-124</v>
      </c>
    </row>
    <row r="163" spans="1:11">
      <c r="A163" s="37" t="s">
        <v>8</v>
      </c>
      <c r="B163" s="42" t="s">
        <v>94</v>
      </c>
      <c r="C163" s="37" t="s">
        <v>11</v>
      </c>
      <c r="D163" s="38" t="str" cm="1">
        <f t="array" ref="D163">INDEX(FONTE_CÓDIGOS[CÓDIGO],MATCH(1,(FONTE_CÓDIGOS[FONTE]=BASE[[#This Row],[Coluna1]])*(FONTE_CÓDIGOS[DESCRIÇÃO]=BASE[[#This Row],[Classificação]]),0))</f>
        <v>2.21</v>
      </c>
      <c r="E163" s="33" t="s">
        <v>10</v>
      </c>
      <c r="G163" s="39">
        <v>44384</v>
      </c>
      <c r="H163" s="35">
        <f>DAY(BASE[[#This Row],[Data de Pagamento]])</f>
        <v>7</v>
      </c>
      <c r="I163" s="35" t="str">
        <f>TEXT(BASE[[#This Row],[Data de Pagamento]],"mmmm")</f>
        <v>julho</v>
      </c>
      <c r="J163" s="35">
        <f>YEAR(BASE[[#This Row],[Data de Pagamento]])</f>
        <v>2021</v>
      </c>
      <c r="K163" s="36">
        <v>-125</v>
      </c>
    </row>
    <row r="164" spans="1:11">
      <c r="A164" s="37" t="s">
        <v>8</v>
      </c>
      <c r="B164" s="37" t="s">
        <v>104</v>
      </c>
      <c r="C164" s="37" t="s">
        <v>11</v>
      </c>
      <c r="D164" s="40" t="str" cm="1">
        <f t="array" ref="D164">INDEX(FONTE_CÓDIGOS[CÓDIGO],MATCH(1,(FONTE_CÓDIGOS[FONTE]=BASE[[#This Row],[Coluna1]])*(FONTE_CÓDIGOS[DESCRIÇÃO]=BASE[[#This Row],[Classificação]]),0))</f>
        <v>2.27</v>
      </c>
      <c r="E164" s="33" t="s">
        <v>10</v>
      </c>
      <c r="G164" s="39">
        <v>44385</v>
      </c>
      <c r="H164" s="35">
        <f>DAY(BASE[[#This Row],[Data de Pagamento]])</f>
        <v>8</v>
      </c>
      <c r="I164" s="35" t="str">
        <f>TEXT(BASE[[#This Row],[Data de Pagamento]],"mmmm")</f>
        <v>julho</v>
      </c>
      <c r="J164" s="35">
        <f>YEAR(BASE[[#This Row],[Data de Pagamento]])</f>
        <v>2021</v>
      </c>
      <c r="K164" s="36">
        <v>-126</v>
      </c>
    </row>
    <row r="165" spans="1:11">
      <c r="A165" s="37" t="s">
        <v>6</v>
      </c>
      <c r="B165" s="42" t="s">
        <v>27</v>
      </c>
      <c r="C165" s="37" t="s">
        <v>11</v>
      </c>
      <c r="D165" s="38" t="str" cm="1">
        <f t="array" ref="D165">INDEX(FONTE_CÓDIGOS[CÓDIGO],MATCH(1,(FONTE_CÓDIGOS[FONTE]=BASE[[#This Row],[Coluna1]])*(FONTE_CÓDIGOS[DESCRIÇÃO]=BASE[[#This Row],[Classificação]]),0))</f>
        <v>1.3</v>
      </c>
      <c r="E165" s="33" t="s">
        <v>49</v>
      </c>
      <c r="G165" s="39">
        <v>44386</v>
      </c>
      <c r="H165" s="35">
        <f>DAY(BASE[[#This Row],[Data de Pagamento]])</f>
        <v>9</v>
      </c>
      <c r="I165" s="35" t="str">
        <f>TEXT(BASE[[#This Row],[Data de Pagamento]],"mmmm")</f>
        <v>julho</v>
      </c>
      <c r="J165" s="35">
        <f>YEAR(BASE[[#This Row],[Data de Pagamento]])</f>
        <v>2021</v>
      </c>
      <c r="K165" s="36">
        <v>35</v>
      </c>
    </row>
    <row r="166" spans="1:11">
      <c r="A166" s="37" t="s">
        <v>8</v>
      </c>
      <c r="B166" s="37" t="s">
        <v>47</v>
      </c>
      <c r="C166" s="37" t="s">
        <v>11</v>
      </c>
      <c r="D166" s="40" t="str" cm="1">
        <f t="array" ref="D166">INDEX(FONTE_CÓDIGOS[CÓDIGO],MATCH(1,(FONTE_CÓDIGOS[FONTE]=BASE[[#This Row],[Coluna1]])*(FONTE_CÓDIGOS[DESCRIÇÃO]=BASE[[#This Row],[Classificação]]),0))</f>
        <v>2.6</v>
      </c>
      <c r="E166" s="33" t="s">
        <v>10</v>
      </c>
      <c r="G166" s="39">
        <v>44389</v>
      </c>
      <c r="H166" s="35">
        <f>DAY(BASE[[#This Row],[Data de Pagamento]])</f>
        <v>12</v>
      </c>
      <c r="I166" s="35" t="str">
        <f>TEXT(BASE[[#This Row],[Data de Pagamento]],"mmmm")</f>
        <v>julho</v>
      </c>
      <c r="J166" s="35">
        <f>YEAR(BASE[[#This Row],[Data de Pagamento]])</f>
        <v>2021</v>
      </c>
      <c r="K166" s="36">
        <v>-127</v>
      </c>
    </row>
    <row r="167" spans="1:11">
      <c r="A167" s="37" t="s">
        <v>8</v>
      </c>
      <c r="B167" s="42" t="s">
        <v>76</v>
      </c>
      <c r="C167" s="37" t="s">
        <v>11</v>
      </c>
      <c r="D167" s="38" t="str" cm="1">
        <f t="array" ref="D167">INDEX(FONTE_CÓDIGOS[CÓDIGO],MATCH(1,(FONTE_CÓDIGOS[FONTE]=BASE[[#This Row],[Coluna1]])*(FONTE_CÓDIGOS[DESCRIÇÃO]=BASE[[#This Row],[Classificação]]),0))</f>
        <v>2.12</v>
      </c>
      <c r="E167" s="33" t="s">
        <v>10</v>
      </c>
      <c r="G167" s="39">
        <v>44389</v>
      </c>
      <c r="H167" s="35">
        <f>DAY(BASE[[#This Row],[Data de Pagamento]])</f>
        <v>12</v>
      </c>
      <c r="I167" s="35" t="str">
        <f>TEXT(BASE[[#This Row],[Data de Pagamento]],"mmmm")</f>
        <v>julho</v>
      </c>
      <c r="J167" s="35">
        <f>YEAR(BASE[[#This Row],[Data de Pagamento]])</f>
        <v>2021</v>
      </c>
      <c r="K167" s="36">
        <v>-128</v>
      </c>
    </row>
    <row r="168" spans="1:11">
      <c r="A168" s="37" t="s">
        <v>8</v>
      </c>
      <c r="B168" s="37" t="s">
        <v>90</v>
      </c>
      <c r="C168" s="37" t="s">
        <v>11</v>
      </c>
      <c r="D168" s="40" t="str" cm="1">
        <f t="array" ref="D168">INDEX(FONTE_CÓDIGOS[CÓDIGO],MATCH(1,(FONTE_CÓDIGOS[FONTE]=BASE[[#This Row],[Coluna1]])*(FONTE_CÓDIGOS[DESCRIÇÃO]=BASE[[#This Row],[Classificação]]),0))</f>
        <v>2.19</v>
      </c>
      <c r="E168" s="33" t="s">
        <v>10</v>
      </c>
      <c r="G168" s="39">
        <v>44390</v>
      </c>
      <c r="H168" s="35">
        <f>DAY(BASE[[#This Row],[Data de Pagamento]])</f>
        <v>13</v>
      </c>
      <c r="I168" s="35" t="str">
        <f>TEXT(BASE[[#This Row],[Data de Pagamento]],"mmmm")</f>
        <v>julho</v>
      </c>
      <c r="J168" s="35">
        <f>YEAR(BASE[[#This Row],[Data de Pagamento]])</f>
        <v>2021</v>
      </c>
      <c r="K168" s="36">
        <v>-129</v>
      </c>
    </row>
    <row r="169" spans="1:11">
      <c r="A169" s="37" t="s">
        <v>8</v>
      </c>
      <c r="B169" s="37" t="s">
        <v>90</v>
      </c>
      <c r="C169" s="37" t="s">
        <v>11</v>
      </c>
      <c r="D169" s="40" t="str" cm="1">
        <f t="array" ref="D169">INDEX(FONTE_CÓDIGOS[CÓDIGO],MATCH(1,(FONTE_CÓDIGOS[FONTE]=BASE[[#This Row],[Coluna1]])*(FONTE_CÓDIGOS[DESCRIÇÃO]=BASE[[#This Row],[Classificação]]),0))</f>
        <v>2.19</v>
      </c>
      <c r="E169" s="33" t="s">
        <v>10</v>
      </c>
      <c r="G169" s="39">
        <v>44391</v>
      </c>
      <c r="H169" s="35">
        <f>DAY(BASE[[#This Row],[Data de Pagamento]])</f>
        <v>14</v>
      </c>
      <c r="I169" s="35" t="str">
        <f>TEXT(BASE[[#This Row],[Data de Pagamento]],"mmmm")</f>
        <v>julho</v>
      </c>
      <c r="J169" s="35">
        <f>YEAR(BASE[[#This Row],[Data de Pagamento]])</f>
        <v>2021</v>
      </c>
      <c r="K169" s="36">
        <v>-130</v>
      </c>
    </row>
    <row r="170" spans="1:11">
      <c r="A170" s="37" t="s">
        <v>8</v>
      </c>
      <c r="B170" s="37" t="s">
        <v>88</v>
      </c>
      <c r="C170" s="37" t="s">
        <v>11</v>
      </c>
      <c r="D170" s="40" t="str" cm="1">
        <f t="array" ref="D170">INDEX(FONTE_CÓDIGOS[CÓDIGO],MATCH(1,(FONTE_CÓDIGOS[FONTE]=BASE[[#This Row],[Coluna1]])*(FONTE_CÓDIGOS[DESCRIÇÃO]=BASE[[#This Row],[Classificação]]),0))</f>
        <v>2.18</v>
      </c>
      <c r="E170" s="33" t="s">
        <v>10</v>
      </c>
      <c r="G170" s="39">
        <v>44391</v>
      </c>
      <c r="H170" s="35">
        <f>DAY(BASE[[#This Row],[Data de Pagamento]])</f>
        <v>14</v>
      </c>
      <c r="I170" s="35" t="str">
        <f>TEXT(BASE[[#This Row],[Data de Pagamento]],"mmmm")</f>
        <v>julho</v>
      </c>
      <c r="J170" s="35">
        <f>YEAR(BASE[[#This Row],[Data de Pagamento]])</f>
        <v>2021</v>
      </c>
      <c r="K170" s="36">
        <v>-131</v>
      </c>
    </row>
    <row r="171" spans="1:11">
      <c r="A171" s="37" t="s">
        <v>8</v>
      </c>
      <c r="B171" s="37" t="s">
        <v>63</v>
      </c>
      <c r="C171" s="37" t="s">
        <v>11</v>
      </c>
      <c r="D171" s="40" t="str" cm="1">
        <f t="array" ref="D171">INDEX(FONTE_CÓDIGOS[CÓDIGO],MATCH(1,(FONTE_CÓDIGOS[FONTE]=BASE[[#This Row],[Coluna1]])*(FONTE_CÓDIGOS[DESCRIÇÃO]=BASE[[#This Row],[Classificação]]),0))</f>
        <v>2.9</v>
      </c>
      <c r="E171" s="33" t="s">
        <v>10</v>
      </c>
      <c r="G171" s="39">
        <v>44391</v>
      </c>
      <c r="H171" s="35">
        <f>DAY(BASE[[#This Row],[Data de Pagamento]])</f>
        <v>14</v>
      </c>
      <c r="I171" s="35" t="str">
        <f>TEXT(BASE[[#This Row],[Data de Pagamento]],"mmmm")</f>
        <v>julho</v>
      </c>
      <c r="J171" s="35">
        <f>YEAR(BASE[[#This Row],[Data de Pagamento]])</f>
        <v>2021</v>
      </c>
      <c r="K171" s="36">
        <v>-132</v>
      </c>
    </row>
    <row r="172" spans="1:11">
      <c r="A172" s="37" t="s">
        <v>6</v>
      </c>
      <c r="B172" s="37" t="s">
        <v>45</v>
      </c>
      <c r="C172" s="37" t="s">
        <v>18</v>
      </c>
      <c r="D172" s="40" t="str" cm="1">
        <f t="array" ref="D172">INDEX(FONTE_CÓDIGOS[CÓDIGO],MATCH(1,(FONTE_CÓDIGOS[FONTE]=BASE[[#This Row],[Coluna1]])*(FONTE_CÓDIGOS[DESCRIÇÃO]=BASE[[#This Row],[Classificação]]),0))</f>
        <v>1.6</v>
      </c>
      <c r="E172" s="33" t="s">
        <v>10</v>
      </c>
      <c r="G172" s="39">
        <v>44392</v>
      </c>
      <c r="H172" s="35">
        <f>DAY(BASE[[#This Row],[Data de Pagamento]])</f>
        <v>15</v>
      </c>
      <c r="I172" s="35" t="str">
        <f>TEXT(BASE[[#This Row],[Data de Pagamento]],"mmmm")</f>
        <v>julho</v>
      </c>
      <c r="J172" s="35">
        <f>YEAR(BASE[[#This Row],[Data de Pagamento]])</f>
        <v>2021</v>
      </c>
      <c r="K172" s="36">
        <v>36</v>
      </c>
    </row>
    <row r="173" spans="1:11">
      <c r="A173" s="37" t="s">
        <v>8</v>
      </c>
      <c r="B173" s="42" t="s">
        <v>86</v>
      </c>
      <c r="C173" s="37" t="s">
        <v>11</v>
      </c>
      <c r="D173" s="38" t="str" cm="1">
        <f t="array" ref="D173">INDEX(FONTE_CÓDIGOS[CÓDIGO],MATCH(1,(FONTE_CÓDIGOS[FONTE]=BASE[[#This Row],[Coluna1]])*(FONTE_CÓDIGOS[DESCRIÇÃO]=BASE[[#This Row],[Classificação]]),0))</f>
        <v>2.17</v>
      </c>
      <c r="E173" s="33" t="s">
        <v>10</v>
      </c>
      <c r="G173" s="39">
        <v>44392</v>
      </c>
      <c r="H173" s="35">
        <f>DAY(BASE[[#This Row],[Data de Pagamento]])</f>
        <v>15</v>
      </c>
      <c r="I173" s="35" t="str">
        <f>TEXT(BASE[[#This Row],[Data de Pagamento]],"mmmm")</f>
        <v>julho</v>
      </c>
      <c r="J173" s="35">
        <f>YEAR(BASE[[#This Row],[Data de Pagamento]])</f>
        <v>2021</v>
      </c>
      <c r="K173" s="36">
        <v>-133</v>
      </c>
    </row>
    <row r="174" spans="1:11">
      <c r="A174" s="37" t="s">
        <v>8</v>
      </c>
      <c r="B174" s="37" t="s">
        <v>73</v>
      </c>
      <c r="C174" s="37" t="s">
        <v>11</v>
      </c>
      <c r="D174" s="41" t="str" cm="1">
        <f t="array" ref="D174">INDEX(FONTE_CÓDIGOS[CÓDIGO],MATCH(1,(FONTE_CÓDIGOS[FONTE]=BASE[[#This Row],[Coluna1]])*(FONTE_CÓDIGOS[DESCRIÇÃO]=BASE[[#This Row],[Classificação]]),0))</f>
        <v>2.11</v>
      </c>
      <c r="E174" s="33" t="s">
        <v>31</v>
      </c>
      <c r="G174" s="39">
        <v>44392</v>
      </c>
      <c r="H174" s="35">
        <f>DAY(BASE[[#This Row],[Data de Pagamento]])</f>
        <v>15</v>
      </c>
      <c r="I174" s="35" t="str">
        <f>TEXT(BASE[[#This Row],[Data de Pagamento]],"mmmm")</f>
        <v>julho</v>
      </c>
      <c r="J174" s="35">
        <f>YEAR(BASE[[#This Row],[Data de Pagamento]])</f>
        <v>2021</v>
      </c>
      <c r="K174" s="36">
        <v>-134</v>
      </c>
    </row>
    <row r="175" spans="1:11">
      <c r="A175" s="37" t="s">
        <v>8</v>
      </c>
      <c r="B175" s="37" t="s">
        <v>98</v>
      </c>
      <c r="C175" s="37" t="s">
        <v>11</v>
      </c>
      <c r="D175" s="40" t="str" cm="1">
        <f t="array" ref="D175">INDEX(FONTE_CÓDIGOS[CÓDIGO],MATCH(1,(FONTE_CÓDIGOS[FONTE]=BASE[[#This Row],[Coluna1]])*(FONTE_CÓDIGOS[DESCRIÇÃO]=BASE[[#This Row],[Classificação]]),0))</f>
        <v>2.23</v>
      </c>
      <c r="E175" s="33" t="s">
        <v>17</v>
      </c>
      <c r="G175" s="39">
        <v>44393</v>
      </c>
      <c r="H175" s="35">
        <f>DAY(BASE[[#This Row],[Data de Pagamento]])</f>
        <v>16</v>
      </c>
      <c r="I175" s="35" t="str">
        <f>TEXT(BASE[[#This Row],[Data de Pagamento]],"mmmm")</f>
        <v>julho</v>
      </c>
      <c r="J175" s="35">
        <f>YEAR(BASE[[#This Row],[Data de Pagamento]])</f>
        <v>2021</v>
      </c>
      <c r="K175" s="36">
        <v>-135</v>
      </c>
    </row>
    <row r="176" spans="1:11">
      <c r="A176" s="37" t="s">
        <v>8</v>
      </c>
      <c r="B176" s="37" t="s">
        <v>82</v>
      </c>
      <c r="C176" s="37" t="s">
        <v>11</v>
      </c>
      <c r="D176" s="40" t="str" cm="1">
        <f t="array" ref="D176">INDEX(FONTE_CÓDIGOS[CÓDIGO],MATCH(1,(FONTE_CÓDIGOS[FONTE]=BASE[[#This Row],[Coluna1]])*(FONTE_CÓDIGOS[DESCRIÇÃO]=BASE[[#This Row],[Classificação]]),0))</f>
        <v>2.15</v>
      </c>
      <c r="E176" s="33" t="s">
        <v>10</v>
      </c>
      <c r="G176" s="39">
        <v>44397</v>
      </c>
      <c r="H176" s="35">
        <f>DAY(BASE[[#This Row],[Data de Pagamento]])</f>
        <v>20</v>
      </c>
      <c r="I176" s="35" t="str">
        <f>TEXT(BASE[[#This Row],[Data de Pagamento]],"mmmm")</f>
        <v>julho</v>
      </c>
      <c r="J176" s="35">
        <f>YEAR(BASE[[#This Row],[Data de Pagamento]])</f>
        <v>2021</v>
      </c>
      <c r="K176" s="36">
        <v>-136</v>
      </c>
    </row>
    <row r="177" spans="1:11">
      <c r="A177" s="37" t="s">
        <v>6</v>
      </c>
      <c r="B177" s="37" t="s">
        <v>27</v>
      </c>
      <c r="C177" s="37" t="s">
        <v>11</v>
      </c>
      <c r="D177" s="40" t="str" cm="1">
        <f t="array" ref="D177">INDEX(FONTE_CÓDIGOS[CÓDIGO],MATCH(1,(FONTE_CÓDIGOS[FONTE]=BASE[[#This Row],[Coluna1]])*(FONTE_CÓDIGOS[DESCRIÇÃO]=BASE[[#This Row],[Classificação]]),0))</f>
        <v>1.3</v>
      </c>
      <c r="E177" s="33" t="s">
        <v>24</v>
      </c>
      <c r="G177" s="39">
        <v>44398</v>
      </c>
      <c r="H177" s="35">
        <f>DAY(BASE[[#This Row],[Data de Pagamento]])</f>
        <v>21</v>
      </c>
      <c r="I177" s="35" t="str">
        <f>TEXT(BASE[[#This Row],[Data de Pagamento]],"mmmm")</f>
        <v>julho</v>
      </c>
      <c r="J177" s="35">
        <f>YEAR(BASE[[#This Row],[Data de Pagamento]])</f>
        <v>2021</v>
      </c>
      <c r="K177" s="36">
        <v>37</v>
      </c>
    </row>
    <row r="178" spans="1:11">
      <c r="A178" s="37" t="s">
        <v>8</v>
      </c>
      <c r="B178" s="37" t="s">
        <v>63</v>
      </c>
      <c r="C178" s="37" t="s">
        <v>11</v>
      </c>
      <c r="D178" s="40" t="str" cm="1">
        <f t="array" ref="D178">INDEX(FONTE_CÓDIGOS[CÓDIGO],MATCH(1,(FONTE_CÓDIGOS[FONTE]=BASE[[#This Row],[Coluna1]])*(FONTE_CÓDIGOS[DESCRIÇÃO]=BASE[[#This Row],[Classificação]]),0))</f>
        <v>2.9</v>
      </c>
      <c r="E178" s="33" t="s">
        <v>10</v>
      </c>
      <c r="G178" s="39">
        <v>44398</v>
      </c>
      <c r="H178" s="35">
        <f>DAY(BASE[[#This Row],[Data de Pagamento]])</f>
        <v>21</v>
      </c>
      <c r="I178" s="35" t="str">
        <f>TEXT(BASE[[#This Row],[Data de Pagamento]],"mmmm")</f>
        <v>julho</v>
      </c>
      <c r="J178" s="35">
        <f>YEAR(BASE[[#This Row],[Data de Pagamento]])</f>
        <v>2021</v>
      </c>
      <c r="K178" s="36">
        <v>-137</v>
      </c>
    </row>
    <row r="179" spans="1:11">
      <c r="A179" s="37" t="s">
        <v>8</v>
      </c>
      <c r="B179" s="37" t="s">
        <v>98</v>
      </c>
      <c r="C179" s="37" t="s">
        <v>11</v>
      </c>
      <c r="D179" s="40" t="str" cm="1">
        <f t="array" ref="D179">INDEX(FONTE_CÓDIGOS[CÓDIGO],MATCH(1,(FONTE_CÓDIGOS[FONTE]=BASE[[#This Row],[Coluna1]])*(FONTE_CÓDIGOS[DESCRIÇÃO]=BASE[[#This Row],[Classificação]]),0))</f>
        <v>2.23</v>
      </c>
      <c r="E179" s="33" t="s">
        <v>17</v>
      </c>
      <c r="G179" s="39">
        <v>44399</v>
      </c>
      <c r="H179" s="35">
        <f>DAY(BASE[[#This Row],[Data de Pagamento]])</f>
        <v>22</v>
      </c>
      <c r="I179" s="35" t="str">
        <f>TEXT(BASE[[#This Row],[Data de Pagamento]],"mmmm")</f>
        <v>julho</v>
      </c>
      <c r="J179" s="35">
        <f>YEAR(BASE[[#This Row],[Data de Pagamento]])</f>
        <v>2021</v>
      </c>
      <c r="K179" s="36">
        <v>-138</v>
      </c>
    </row>
    <row r="180" spans="1:11">
      <c r="A180" s="37" t="s">
        <v>8</v>
      </c>
      <c r="B180" s="37" t="s">
        <v>98</v>
      </c>
      <c r="C180" s="37" t="s">
        <v>11</v>
      </c>
      <c r="D180" s="38" t="str" cm="1">
        <f t="array" ref="D180">INDEX(FONTE_CÓDIGOS[CÓDIGO],MATCH(1,(FONTE_CÓDIGOS[FONTE]=BASE[[#This Row],[Coluna1]])*(FONTE_CÓDIGOS[DESCRIÇÃO]=BASE[[#This Row],[Classificação]]),0))</f>
        <v>2.23</v>
      </c>
      <c r="E180" s="33" t="s">
        <v>37</v>
      </c>
      <c r="G180" s="39">
        <v>44403</v>
      </c>
      <c r="H180" s="35">
        <f>DAY(BASE[[#This Row],[Data de Pagamento]])</f>
        <v>26</v>
      </c>
      <c r="I180" s="35" t="str">
        <f>TEXT(BASE[[#This Row],[Data de Pagamento]],"mmmm")</f>
        <v>julho</v>
      </c>
      <c r="J180" s="35">
        <f>YEAR(BASE[[#This Row],[Data de Pagamento]])</f>
        <v>2021</v>
      </c>
      <c r="K180" s="36">
        <v>-139</v>
      </c>
    </row>
    <row r="181" spans="1:11">
      <c r="A181" s="37" t="s">
        <v>8</v>
      </c>
      <c r="B181" s="37" t="s">
        <v>63</v>
      </c>
      <c r="C181" s="37" t="s">
        <v>11</v>
      </c>
      <c r="D181" s="40" t="str" cm="1">
        <f t="array" ref="D181">INDEX(FONTE_CÓDIGOS[CÓDIGO],MATCH(1,(FONTE_CÓDIGOS[FONTE]=BASE[[#This Row],[Coluna1]])*(FONTE_CÓDIGOS[DESCRIÇÃO]=BASE[[#This Row],[Classificação]]),0))</f>
        <v>2.9</v>
      </c>
      <c r="E181" s="33" t="s">
        <v>10</v>
      </c>
      <c r="G181" s="39">
        <v>44405</v>
      </c>
      <c r="H181" s="35">
        <f>DAY(BASE[[#This Row],[Data de Pagamento]])</f>
        <v>28</v>
      </c>
      <c r="I181" s="35" t="str">
        <f>TEXT(BASE[[#This Row],[Data de Pagamento]],"mmmm")</f>
        <v>julho</v>
      </c>
      <c r="J181" s="35">
        <f>YEAR(BASE[[#This Row],[Data de Pagamento]])</f>
        <v>2021</v>
      </c>
      <c r="K181" s="36">
        <v>-140</v>
      </c>
    </row>
    <row r="182" spans="1:11">
      <c r="A182" s="37" t="s">
        <v>8</v>
      </c>
      <c r="B182" s="37" t="s">
        <v>63</v>
      </c>
      <c r="C182" s="37" t="s">
        <v>11</v>
      </c>
      <c r="D182" s="40" t="str" cm="1">
        <f t="array" ref="D182">INDEX(FONTE_CÓDIGOS[CÓDIGO],MATCH(1,(FONTE_CÓDIGOS[FONTE]=BASE[[#This Row],[Coluna1]])*(FONTE_CÓDIGOS[DESCRIÇÃO]=BASE[[#This Row],[Classificação]]),0))</f>
        <v>2.9</v>
      </c>
      <c r="E182" s="33" t="s">
        <v>10</v>
      </c>
      <c r="G182" s="39">
        <v>44406</v>
      </c>
      <c r="H182" s="35">
        <f>DAY(BASE[[#This Row],[Data de Pagamento]])</f>
        <v>29</v>
      </c>
      <c r="I182" s="35" t="str">
        <f>TEXT(BASE[[#This Row],[Data de Pagamento]],"mmmm")</f>
        <v>julho</v>
      </c>
      <c r="J182" s="35">
        <f>YEAR(BASE[[#This Row],[Data de Pagamento]])</f>
        <v>2021</v>
      </c>
      <c r="K182" s="36">
        <v>-141</v>
      </c>
    </row>
    <row r="183" spans="1:11">
      <c r="A183" s="37" t="s">
        <v>8</v>
      </c>
      <c r="B183" s="37" t="s">
        <v>73</v>
      </c>
      <c r="C183" s="37" t="s">
        <v>11</v>
      </c>
      <c r="D183" s="41" t="str" cm="1">
        <f t="array" ref="D183">INDEX(FONTE_CÓDIGOS[CÓDIGO],MATCH(1,(FONTE_CÓDIGOS[FONTE]=BASE[[#This Row],[Coluna1]])*(FONTE_CÓDIGOS[DESCRIÇÃO]=BASE[[#This Row],[Classificação]]),0))</f>
        <v>2.11</v>
      </c>
      <c r="E183" s="33" t="s">
        <v>31</v>
      </c>
      <c r="G183" s="39">
        <v>44406</v>
      </c>
      <c r="H183" s="35">
        <f>DAY(BASE[[#This Row],[Data de Pagamento]])</f>
        <v>29</v>
      </c>
      <c r="I183" s="35" t="str">
        <f>TEXT(BASE[[#This Row],[Data de Pagamento]],"mmmm")</f>
        <v>julho</v>
      </c>
      <c r="J183" s="35">
        <f>YEAR(BASE[[#This Row],[Data de Pagamento]])</f>
        <v>2021</v>
      </c>
      <c r="K183" s="36">
        <v>-142</v>
      </c>
    </row>
    <row r="184" spans="1:11">
      <c r="A184" s="37" t="s">
        <v>8</v>
      </c>
      <c r="B184" s="37" t="s">
        <v>29</v>
      </c>
      <c r="C184" s="37" t="s">
        <v>11</v>
      </c>
      <c r="D184" s="40" t="str" cm="1">
        <f t="array" ref="D184">INDEX(FONTE_CÓDIGOS[CÓDIGO],MATCH(1,(FONTE_CÓDIGOS[FONTE]=BASE[[#This Row],[Coluna1]])*(FONTE_CÓDIGOS[DESCRIÇÃO]=BASE[[#This Row],[Classificação]]),0))</f>
        <v>2.3</v>
      </c>
      <c r="E184" s="33" t="s">
        <v>10</v>
      </c>
      <c r="G184" s="39">
        <v>44407</v>
      </c>
      <c r="H184" s="35">
        <f>DAY(BASE[[#This Row],[Data de Pagamento]])</f>
        <v>30</v>
      </c>
      <c r="I184" s="35" t="str">
        <f>TEXT(BASE[[#This Row],[Data de Pagamento]],"mmmm")</f>
        <v>julho</v>
      </c>
      <c r="J184" s="35">
        <f>YEAR(BASE[[#This Row],[Data de Pagamento]])</f>
        <v>2021</v>
      </c>
      <c r="K184" s="36">
        <v>-143</v>
      </c>
    </row>
    <row r="185" spans="1:11">
      <c r="A185" s="37" t="s">
        <v>8</v>
      </c>
      <c r="B185" s="37" t="s">
        <v>73</v>
      </c>
      <c r="C185" s="37" t="s">
        <v>11</v>
      </c>
      <c r="D185" s="41" t="str" cm="1">
        <f t="array" ref="D185">INDEX(FONTE_CÓDIGOS[CÓDIGO],MATCH(1,(FONTE_CÓDIGOS[FONTE]=BASE[[#This Row],[Coluna1]])*(FONTE_CÓDIGOS[DESCRIÇÃO]=BASE[[#This Row],[Classificação]]),0))</f>
        <v>2.11</v>
      </c>
      <c r="E185" s="33" t="s">
        <v>31</v>
      </c>
      <c r="G185" s="39">
        <v>44410</v>
      </c>
      <c r="H185" s="35">
        <f>DAY(BASE[[#This Row],[Data de Pagamento]])</f>
        <v>2</v>
      </c>
      <c r="I185" s="35" t="str">
        <f>TEXT(BASE[[#This Row],[Data de Pagamento]],"mmmm")</f>
        <v>agosto</v>
      </c>
      <c r="J185" s="35">
        <f>YEAR(BASE[[#This Row],[Data de Pagamento]])</f>
        <v>2021</v>
      </c>
      <c r="K185" s="36">
        <v>-144</v>
      </c>
    </row>
    <row r="186" spans="1:11">
      <c r="A186" s="37" t="s">
        <v>6</v>
      </c>
      <c r="B186" s="37" t="s">
        <v>27</v>
      </c>
      <c r="C186" s="37" t="s">
        <v>11</v>
      </c>
      <c r="D186" s="40" t="str" cm="1">
        <f t="array" ref="D186">INDEX(FONTE_CÓDIGOS[CÓDIGO],MATCH(1,(FONTE_CÓDIGOS[FONTE]=BASE[[#This Row],[Coluna1]])*(FONTE_CÓDIGOS[DESCRIÇÃO]=BASE[[#This Row],[Classificação]]),0))</f>
        <v>1.3</v>
      </c>
      <c r="E186" s="33" t="s">
        <v>24</v>
      </c>
      <c r="G186" s="39">
        <v>44411</v>
      </c>
      <c r="H186" s="35">
        <f>DAY(BASE[[#This Row],[Data de Pagamento]])</f>
        <v>3</v>
      </c>
      <c r="I186" s="35" t="str">
        <f>TEXT(BASE[[#This Row],[Data de Pagamento]],"mmmm")</f>
        <v>agosto</v>
      </c>
      <c r="J186" s="35">
        <f>YEAR(BASE[[#This Row],[Data de Pagamento]])</f>
        <v>2021</v>
      </c>
      <c r="K186" s="36">
        <v>38</v>
      </c>
    </row>
    <row r="187" spans="1:11">
      <c r="A187" s="37" t="s">
        <v>6</v>
      </c>
      <c r="B187" s="37" t="s">
        <v>27</v>
      </c>
      <c r="C187" s="37" t="s">
        <v>11</v>
      </c>
      <c r="D187" s="40" t="str" cm="1">
        <f t="array" ref="D187">INDEX(FONTE_CÓDIGOS[CÓDIGO],MATCH(1,(FONTE_CÓDIGOS[FONTE]=BASE[[#This Row],[Coluna1]])*(FONTE_CÓDIGOS[DESCRIÇÃO]=BASE[[#This Row],[Classificação]]),0))</f>
        <v>1.3</v>
      </c>
      <c r="E187" s="33" t="s">
        <v>43</v>
      </c>
      <c r="G187" s="39">
        <v>44412</v>
      </c>
      <c r="H187" s="35">
        <f>DAY(BASE[[#This Row],[Data de Pagamento]])</f>
        <v>4</v>
      </c>
      <c r="I187" s="35" t="str">
        <f>TEXT(BASE[[#This Row],[Data de Pagamento]],"mmmm")</f>
        <v>agosto</v>
      </c>
      <c r="J187" s="35">
        <f>YEAR(BASE[[#This Row],[Data de Pagamento]])</f>
        <v>2021</v>
      </c>
      <c r="K187" s="36">
        <v>39</v>
      </c>
    </row>
    <row r="188" spans="1:11">
      <c r="A188" s="37" t="s">
        <v>6</v>
      </c>
      <c r="B188" s="37" t="s">
        <v>27</v>
      </c>
      <c r="C188" s="37" t="s">
        <v>11</v>
      </c>
      <c r="D188" s="40" t="str" cm="1">
        <f t="array" ref="D188">INDEX(FONTE_CÓDIGOS[CÓDIGO],MATCH(1,(FONTE_CÓDIGOS[FONTE]=BASE[[#This Row],[Coluna1]])*(FONTE_CÓDIGOS[DESCRIÇÃO]=BASE[[#This Row],[Classificação]]),0))</f>
        <v>1.3</v>
      </c>
      <c r="E188" s="33" t="s">
        <v>24</v>
      </c>
      <c r="G188" s="39">
        <v>44413</v>
      </c>
      <c r="H188" s="35">
        <f>DAY(BASE[[#This Row],[Data de Pagamento]])</f>
        <v>5</v>
      </c>
      <c r="I188" s="35" t="str">
        <f>TEXT(BASE[[#This Row],[Data de Pagamento]],"mmmm")</f>
        <v>agosto</v>
      </c>
      <c r="J188" s="35">
        <f>YEAR(BASE[[#This Row],[Data de Pagamento]])</f>
        <v>2021</v>
      </c>
      <c r="K188" s="36">
        <v>40</v>
      </c>
    </row>
    <row r="189" spans="1:11">
      <c r="A189" s="37" t="s">
        <v>8</v>
      </c>
      <c r="B189" s="37" t="s">
        <v>29</v>
      </c>
      <c r="C189" s="37" t="s">
        <v>11</v>
      </c>
      <c r="D189" s="40" t="str" cm="1">
        <f t="array" ref="D189">INDEX(FONTE_CÓDIGOS[CÓDIGO],MATCH(1,(FONTE_CÓDIGOS[FONTE]=BASE[[#This Row],[Coluna1]])*(FONTE_CÓDIGOS[DESCRIÇÃO]=BASE[[#This Row],[Classificação]]),0))</f>
        <v>2.3</v>
      </c>
      <c r="E189" s="33" t="s">
        <v>10</v>
      </c>
      <c r="G189" s="39">
        <v>44414</v>
      </c>
      <c r="H189" s="35">
        <f>DAY(BASE[[#This Row],[Data de Pagamento]])</f>
        <v>6</v>
      </c>
      <c r="I189" s="35" t="str">
        <f>TEXT(BASE[[#This Row],[Data de Pagamento]],"mmmm")</f>
        <v>agosto</v>
      </c>
      <c r="J189" s="35">
        <f>YEAR(BASE[[#This Row],[Data de Pagamento]])</f>
        <v>2021</v>
      </c>
      <c r="K189" s="36">
        <v>-145</v>
      </c>
    </row>
    <row r="190" spans="1:11">
      <c r="A190" s="37" t="s">
        <v>8</v>
      </c>
      <c r="B190" s="37" t="s">
        <v>84</v>
      </c>
      <c r="C190" s="37" t="s">
        <v>11</v>
      </c>
      <c r="D190" s="40" t="str" cm="1">
        <f t="array" ref="D190">INDEX(FONTE_CÓDIGOS[CÓDIGO],MATCH(1,(FONTE_CÓDIGOS[FONTE]=BASE[[#This Row],[Coluna1]])*(FONTE_CÓDIGOS[DESCRIÇÃO]=BASE[[#This Row],[Classificação]]),0))</f>
        <v>2.16</v>
      </c>
      <c r="E190" s="33" t="s">
        <v>10</v>
      </c>
      <c r="G190" s="39">
        <v>44417</v>
      </c>
      <c r="H190" s="35">
        <f>DAY(BASE[[#This Row],[Data de Pagamento]])</f>
        <v>9</v>
      </c>
      <c r="I190" s="35" t="str">
        <f>TEXT(BASE[[#This Row],[Data de Pagamento]],"mmmm")</f>
        <v>agosto</v>
      </c>
      <c r="J190" s="35">
        <f>YEAR(BASE[[#This Row],[Data de Pagamento]])</f>
        <v>2021</v>
      </c>
      <c r="K190" s="36">
        <v>-146</v>
      </c>
    </row>
    <row r="191" spans="1:11">
      <c r="A191" s="37" t="s">
        <v>8</v>
      </c>
      <c r="B191" s="37" t="s">
        <v>80</v>
      </c>
      <c r="C191" s="37" t="s">
        <v>11</v>
      </c>
      <c r="D191" s="40" t="str" cm="1">
        <f t="array" ref="D191">INDEX(FONTE_CÓDIGOS[CÓDIGO],MATCH(1,(FONTE_CÓDIGOS[FONTE]=BASE[[#This Row],[Coluna1]])*(FONTE_CÓDIGOS[DESCRIÇÃO]=BASE[[#This Row],[Classificação]]),0))</f>
        <v>2.14</v>
      </c>
      <c r="E191" s="33" t="s">
        <v>10</v>
      </c>
      <c r="G191" s="39">
        <v>44417</v>
      </c>
      <c r="H191" s="35">
        <f>DAY(BASE[[#This Row],[Data de Pagamento]])</f>
        <v>9</v>
      </c>
      <c r="I191" s="35" t="str">
        <f>TEXT(BASE[[#This Row],[Data de Pagamento]],"mmmm")</f>
        <v>agosto</v>
      </c>
      <c r="J191" s="35">
        <f>YEAR(BASE[[#This Row],[Data de Pagamento]])</f>
        <v>2021</v>
      </c>
      <c r="K191" s="36">
        <v>-147</v>
      </c>
    </row>
    <row r="192" spans="1:11">
      <c r="A192" s="37" t="s">
        <v>8</v>
      </c>
      <c r="B192" s="37" t="s">
        <v>104</v>
      </c>
      <c r="C192" s="37" t="s">
        <v>11</v>
      </c>
      <c r="D192" s="40" t="str" cm="1">
        <f t="array" ref="D192">INDEX(FONTE_CÓDIGOS[CÓDIGO],MATCH(1,(FONTE_CÓDIGOS[FONTE]=BASE[[#This Row],[Coluna1]])*(FONTE_CÓDIGOS[DESCRIÇÃO]=BASE[[#This Row],[Classificação]]),0))</f>
        <v>2.27</v>
      </c>
      <c r="E192" s="33" t="s">
        <v>10</v>
      </c>
      <c r="G192" s="39">
        <v>44417</v>
      </c>
      <c r="H192" s="35">
        <f>DAY(BASE[[#This Row],[Data de Pagamento]])</f>
        <v>9</v>
      </c>
      <c r="I192" s="35" t="str">
        <f>TEXT(BASE[[#This Row],[Data de Pagamento]],"mmmm")</f>
        <v>agosto</v>
      </c>
      <c r="J192" s="35">
        <f>YEAR(BASE[[#This Row],[Data de Pagamento]])</f>
        <v>2021</v>
      </c>
      <c r="K192" s="36">
        <v>-148</v>
      </c>
    </row>
    <row r="193" spans="1:11">
      <c r="A193" s="37" t="s">
        <v>8</v>
      </c>
      <c r="B193" s="37" t="s">
        <v>63</v>
      </c>
      <c r="C193" s="37" t="s">
        <v>11</v>
      </c>
      <c r="D193" s="40" t="str" cm="1">
        <f t="array" ref="D193">INDEX(FONTE_CÓDIGOS[CÓDIGO],MATCH(1,(FONTE_CÓDIGOS[FONTE]=BASE[[#This Row],[Coluna1]])*(FONTE_CÓDIGOS[DESCRIÇÃO]=BASE[[#This Row],[Classificação]]),0))</f>
        <v>2.9</v>
      </c>
      <c r="E193" s="33" t="s">
        <v>10</v>
      </c>
      <c r="G193" s="39">
        <v>44417</v>
      </c>
      <c r="H193" s="35">
        <f>DAY(BASE[[#This Row],[Data de Pagamento]])</f>
        <v>9</v>
      </c>
      <c r="I193" s="35" t="str">
        <f>TEXT(BASE[[#This Row],[Data de Pagamento]],"mmmm")</f>
        <v>agosto</v>
      </c>
      <c r="J193" s="35">
        <f>YEAR(BASE[[#This Row],[Data de Pagamento]])</f>
        <v>2021</v>
      </c>
      <c r="K193" s="36">
        <v>-149</v>
      </c>
    </row>
    <row r="194" spans="1:11">
      <c r="A194" s="37" t="s">
        <v>8</v>
      </c>
      <c r="B194" s="37" t="s">
        <v>73</v>
      </c>
      <c r="C194" s="37" t="s">
        <v>11</v>
      </c>
      <c r="D194" s="41" t="str" cm="1">
        <f t="array" ref="D194">INDEX(FONTE_CÓDIGOS[CÓDIGO],MATCH(1,(FONTE_CÓDIGOS[FONTE]=BASE[[#This Row],[Coluna1]])*(FONTE_CÓDIGOS[DESCRIÇÃO]=BASE[[#This Row],[Classificação]]),0))</f>
        <v>2.11</v>
      </c>
      <c r="E194" s="33" t="s">
        <v>31</v>
      </c>
      <c r="G194" s="39">
        <v>44417</v>
      </c>
      <c r="H194" s="35">
        <f>DAY(BASE[[#This Row],[Data de Pagamento]])</f>
        <v>9</v>
      </c>
      <c r="I194" s="35" t="str">
        <f>TEXT(BASE[[#This Row],[Data de Pagamento]],"mmmm")</f>
        <v>agosto</v>
      </c>
      <c r="J194" s="35">
        <f>YEAR(BASE[[#This Row],[Data de Pagamento]])</f>
        <v>2021</v>
      </c>
      <c r="K194" s="36">
        <v>-150</v>
      </c>
    </row>
    <row r="195" spans="1:11">
      <c r="A195" s="37" t="s">
        <v>8</v>
      </c>
      <c r="B195" s="37" t="s">
        <v>47</v>
      </c>
      <c r="C195" s="37" t="s">
        <v>11</v>
      </c>
      <c r="D195" s="40" t="str" cm="1">
        <f t="array" ref="D195">INDEX(FONTE_CÓDIGOS[CÓDIGO],MATCH(1,(FONTE_CÓDIGOS[FONTE]=BASE[[#This Row],[Coluna1]])*(FONTE_CÓDIGOS[DESCRIÇÃO]=BASE[[#This Row],[Classificação]]),0))</f>
        <v>2.6</v>
      </c>
      <c r="E195" s="33" t="s">
        <v>10</v>
      </c>
      <c r="G195" s="39">
        <v>44418</v>
      </c>
      <c r="H195" s="35">
        <f>DAY(BASE[[#This Row],[Data de Pagamento]])</f>
        <v>10</v>
      </c>
      <c r="I195" s="35" t="str">
        <f>TEXT(BASE[[#This Row],[Data de Pagamento]],"mmmm")</f>
        <v>agosto</v>
      </c>
      <c r="J195" s="35">
        <f>YEAR(BASE[[#This Row],[Data de Pagamento]])</f>
        <v>2021</v>
      </c>
      <c r="K195" s="36">
        <v>-151</v>
      </c>
    </row>
    <row r="196" spans="1:11">
      <c r="A196" s="37" t="s">
        <v>6</v>
      </c>
      <c r="B196" s="42" t="s">
        <v>71</v>
      </c>
      <c r="C196" s="37" t="s">
        <v>11</v>
      </c>
      <c r="D196" s="38" t="str" cm="1">
        <f t="array" ref="D196">INDEX(FONTE_CÓDIGOS[CÓDIGO],MATCH(1,(FONTE_CÓDIGOS[FONTE]=BASE[[#This Row],[Coluna1]])*(FONTE_CÓDIGOS[DESCRIÇÃO]=BASE[[#This Row],[Classificação]]),0))</f>
        <v>1.11</v>
      </c>
      <c r="E196" s="33" t="s">
        <v>10</v>
      </c>
      <c r="G196" s="39">
        <v>44421</v>
      </c>
      <c r="H196" s="35">
        <f>DAY(BASE[[#This Row],[Data de Pagamento]])</f>
        <v>13</v>
      </c>
      <c r="I196" s="35" t="str">
        <f>TEXT(BASE[[#This Row],[Data de Pagamento]],"mmmm")</f>
        <v>agosto</v>
      </c>
      <c r="J196" s="35">
        <f>YEAR(BASE[[#This Row],[Data de Pagamento]])</f>
        <v>2021</v>
      </c>
      <c r="K196" s="36">
        <v>41</v>
      </c>
    </row>
    <row r="197" spans="1:11">
      <c r="A197" s="37" t="s">
        <v>6</v>
      </c>
      <c r="B197" s="42" t="s">
        <v>71</v>
      </c>
      <c r="C197" s="37" t="s">
        <v>11</v>
      </c>
      <c r="D197" s="38" t="str" cm="1">
        <f t="array" ref="D197">INDEX(FONTE_CÓDIGOS[CÓDIGO],MATCH(1,(FONTE_CÓDIGOS[FONTE]=BASE[[#This Row],[Coluna1]])*(FONTE_CÓDIGOS[DESCRIÇÃO]=BASE[[#This Row],[Classificação]]),0))</f>
        <v>1.11</v>
      </c>
      <c r="E197" s="33" t="s">
        <v>10</v>
      </c>
      <c r="G197" s="39">
        <v>44421</v>
      </c>
      <c r="H197" s="35">
        <f>DAY(BASE[[#This Row],[Data de Pagamento]])</f>
        <v>13</v>
      </c>
      <c r="I197" s="35" t="str">
        <f>TEXT(BASE[[#This Row],[Data de Pagamento]],"mmmm")</f>
        <v>agosto</v>
      </c>
      <c r="J197" s="35">
        <f>YEAR(BASE[[#This Row],[Data de Pagamento]])</f>
        <v>2021</v>
      </c>
      <c r="K197" s="36">
        <v>42</v>
      </c>
    </row>
    <row r="198" spans="1:11">
      <c r="A198" s="37" t="s">
        <v>8</v>
      </c>
      <c r="B198" s="37" t="s">
        <v>98</v>
      </c>
      <c r="C198" s="37" t="s">
        <v>11</v>
      </c>
      <c r="D198" s="40" t="str" cm="1">
        <f t="array" ref="D198">INDEX(FONTE_CÓDIGOS[CÓDIGO],MATCH(1,(FONTE_CÓDIGOS[FONTE]=BASE[[#This Row],[Coluna1]])*(FONTE_CÓDIGOS[DESCRIÇÃO]=BASE[[#This Row],[Classificação]]),0))</f>
        <v>2.23</v>
      </c>
      <c r="E198" s="33" t="s">
        <v>17</v>
      </c>
      <c r="G198" s="39">
        <v>44421</v>
      </c>
      <c r="H198" s="35">
        <f>DAY(BASE[[#This Row],[Data de Pagamento]])</f>
        <v>13</v>
      </c>
      <c r="I198" s="35" t="str">
        <f>TEXT(BASE[[#This Row],[Data de Pagamento]],"mmmm")</f>
        <v>agosto</v>
      </c>
      <c r="J198" s="35">
        <f>YEAR(BASE[[#This Row],[Data de Pagamento]])</f>
        <v>2021</v>
      </c>
      <c r="K198" s="36">
        <v>-152</v>
      </c>
    </row>
    <row r="199" spans="1:11">
      <c r="A199" s="37" t="s">
        <v>8</v>
      </c>
      <c r="B199" s="37" t="s">
        <v>88</v>
      </c>
      <c r="C199" s="37" t="s">
        <v>11</v>
      </c>
      <c r="D199" s="40" t="str" cm="1">
        <f t="array" ref="D199">INDEX(FONTE_CÓDIGOS[CÓDIGO],MATCH(1,(FONTE_CÓDIGOS[FONTE]=BASE[[#This Row],[Coluna1]])*(FONTE_CÓDIGOS[DESCRIÇÃO]=BASE[[#This Row],[Classificação]]),0))</f>
        <v>2.18</v>
      </c>
      <c r="E199" s="33" t="s">
        <v>10</v>
      </c>
      <c r="G199" s="39">
        <v>44424</v>
      </c>
      <c r="H199" s="35">
        <f>DAY(BASE[[#This Row],[Data de Pagamento]])</f>
        <v>16</v>
      </c>
      <c r="I199" s="35" t="str">
        <f>TEXT(BASE[[#This Row],[Data de Pagamento]],"mmmm")</f>
        <v>agosto</v>
      </c>
      <c r="J199" s="35">
        <f>YEAR(BASE[[#This Row],[Data de Pagamento]])</f>
        <v>2021</v>
      </c>
      <c r="K199" s="36">
        <v>-153</v>
      </c>
    </row>
    <row r="200" spans="1:11">
      <c r="A200" s="37" t="s">
        <v>8</v>
      </c>
      <c r="B200" s="42" t="s">
        <v>63</v>
      </c>
      <c r="C200" s="37" t="s">
        <v>11</v>
      </c>
      <c r="D200" s="38" t="str" cm="1">
        <f t="array" ref="D200">INDEX(FONTE_CÓDIGOS[CÓDIGO],MATCH(1,(FONTE_CÓDIGOS[FONTE]=BASE[[#This Row],[Coluna1]])*(FONTE_CÓDIGOS[DESCRIÇÃO]=BASE[[#This Row],[Classificação]]),0))</f>
        <v>2.9</v>
      </c>
      <c r="E200" s="33" t="s">
        <v>10</v>
      </c>
      <c r="G200" s="39">
        <v>44424</v>
      </c>
      <c r="H200" s="35">
        <f>DAY(BASE[[#This Row],[Data de Pagamento]])</f>
        <v>16</v>
      </c>
      <c r="I200" s="35" t="str">
        <f>TEXT(BASE[[#This Row],[Data de Pagamento]],"mmmm")</f>
        <v>agosto</v>
      </c>
      <c r="J200" s="35">
        <f>YEAR(BASE[[#This Row],[Data de Pagamento]])</f>
        <v>2021</v>
      </c>
      <c r="K200" s="36">
        <v>-154</v>
      </c>
    </row>
    <row r="201" spans="1:11">
      <c r="A201" s="37" t="s">
        <v>8</v>
      </c>
      <c r="B201" s="37" t="s">
        <v>82</v>
      </c>
      <c r="C201" s="37" t="s">
        <v>11</v>
      </c>
      <c r="D201" s="40" t="str" cm="1">
        <f t="array" ref="D201">INDEX(FONTE_CÓDIGOS[CÓDIGO],MATCH(1,(FONTE_CÓDIGOS[FONTE]=BASE[[#This Row],[Coluna1]])*(FONTE_CÓDIGOS[DESCRIÇÃO]=BASE[[#This Row],[Classificação]]),0))</f>
        <v>2.15</v>
      </c>
      <c r="E201" s="33" t="s">
        <v>10</v>
      </c>
      <c r="G201" s="39">
        <v>44426</v>
      </c>
      <c r="H201" s="35">
        <f>DAY(BASE[[#This Row],[Data de Pagamento]])</f>
        <v>18</v>
      </c>
      <c r="I201" s="35" t="str">
        <f>TEXT(BASE[[#This Row],[Data de Pagamento]],"mmmm")</f>
        <v>agosto</v>
      </c>
      <c r="J201" s="35">
        <f>YEAR(BASE[[#This Row],[Data de Pagamento]])</f>
        <v>2021</v>
      </c>
      <c r="K201" s="36">
        <v>-155</v>
      </c>
    </row>
    <row r="202" spans="1:11">
      <c r="A202" s="37" t="s">
        <v>8</v>
      </c>
      <c r="B202" s="37" t="s">
        <v>73</v>
      </c>
      <c r="C202" s="37" t="s">
        <v>11</v>
      </c>
      <c r="D202" s="41" t="str" cm="1">
        <f t="array" ref="D202">INDEX(FONTE_CÓDIGOS[CÓDIGO],MATCH(1,(FONTE_CÓDIGOS[FONTE]=BASE[[#This Row],[Coluna1]])*(FONTE_CÓDIGOS[DESCRIÇÃO]=BASE[[#This Row],[Classificação]]),0))</f>
        <v>2.11</v>
      </c>
      <c r="E202" s="33" t="s">
        <v>31</v>
      </c>
      <c r="G202" s="39">
        <v>44426</v>
      </c>
      <c r="H202" s="35">
        <f>DAY(BASE[[#This Row],[Data de Pagamento]])</f>
        <v>18</v>
      </c>
      <c r="I202" s="35" t="str">
        <f>TEXT(BASE[[#This Row],[Data de Pagamento]],"mmmm")</f>
        <v>agosto</v>
      </c>
      <c r="J202" s="35">
        <f>YEAR(BASE[[#This Row],[Data de Pagamento]])</f>
        <v>2021</v>
      </c>
      <c r="K202" s="36">
        <v>-156</v>
      </c>
    </row>
    <row r="203" spans="1:11">
      <c r="A203" s="37" t="s">
        <v>8</v>
      </c>
      <c r="B203" s="37" t="s">
        <v>63</v>
      </c>
      <c r="C203" s="37" t="s">
        <v>11</v>
      </c>
      <c r="D203" s="40" t="str" cm="1">
        <f t="array" ref="D203">INDEX(FONTE_CÓDIGOS[CÓDIGO],MATCH(1,(FONTE_CÓDIGOS[FONTE]=BASE[[#This Row],[Coluna1]])*(FONTE_CÓDIGOS[DESCRIÇÃO]=BASE[[#This Row],[Classificação]]),0))</f>
        <v>2.9</v>
      </c>
      <c r="E203" s="33" t="s">
        <v>10</v>
      </c>
      <c r="G203" s="39">
        <v>44428</v>
      </c>
      <c r="H203" s="35">
        <f>DAY(BASE[[#This Row],[Data de Pagamento]])</f>
        <v>20</v>
      </c>
      <c r="I203" s="35" t="str">
        <f>TEXT(BASE[[#This Row],[Data de Pagamento]],"mmmm")</f>
        <v>agosto</v>
      </c>
      <c r="J203" s="35">
        <f>YEAR(BASE[[#This Row],[Data de Pagamento]])</f>
        <v>2021</v>
      </c>
      <c r="K203" s="36">
        <v>-157</v>
      </c>
    </row>
    <row r="204" spans="1:11">
      <c r="A204" s="37" t="s">
        <v>8</v>
      </c>
      <c r="B204" s="42" t="s">
        <v>94</v>
      </c>
      <c r="C204" s="37" t="s">
        <v>11</v>
      </c>
      <c r="D204" s="38" t="str" cm="1">
        <f t="array" ref="D204">INDEX(FONTE_CÓDIGOS[CÓDIGO],MATCH(1,(FONTE_CÓDIGOS[FONTE]=BASE[[#This Row],[Coluna1]])*(FONTE_CÓDIGOS[DESCRIÇÃO]=BASE[[#This Row],[Classificação]]),0))</f>
        <v>2.21</v>
      </c>
      <c r="E204" s="33" t="s">
        <v>10</v>
      </c>
      <c r="G204" s="39">
        <v>44432</v>
      </c>
      <c r="H204" s="35">
        <f>DAY(BASE[[#This Row],[Data de Pagamento]])</f>
        <v>24</v>
      </c>
      <c r="I204" s="35" t="str">
        <f>TEXT(BASE[[#This Row],[Data de Pagamento]],"mmmm")</f>
        <v>agosto</v>
      </c>
      <c r="J204" s="35">
        <f>YEAR(BASE[[#This Row],[Data de Pagamento]])</f>
        <v>2021</v>
      </c>
      <c r="K204" s="36">
        <v>-158</v>
      </c>
    </row>
    <row r="205" spans="1:11">
      <c r="A205" s="37" t="s">
        <v>8</v>
      </c>
      <c r="B205" s="37" t="s">
        <v>73</v>
      </c>
      <c r="C205" s="37" t="s">
        <v>11</v>
      </c>
      <c r="D205" s="41" t="str" cm="1">
        <f t="array" ref="D205">INDEX(FONTE_CÓDIGOS[CÓDIGO],MATCH(1,(FONTE_CÓDIGOS[FONTE]=BASE[[#This Row],[Coluna1]])*(FONTE_CÓDIGOS[DESCRIÇÃO]=BASE[[#This Row],[Classificação]]),0))</f>
        <v>2.11</v>
      </c>
      <c r="E205" s="33" t="s">
        <v>31</v>
      </c>
      <c r="G205" s="39">
        <v>44433</v>
      </c>
      <c r="H205" s="35">
        <f>DAY(BASE[[#This Row],[Data de Pagamento]])</f>
        <v>25</v>
      </c>
      <c r="I205" s="35" t="str">
        <f>TEXT(BASE[[#This Row],[Data de Pagamento]],"mmmm")</f>
        <v>agosto</v>
      </c>
      <c r="J205" s="35">
        <f>YEAR(BASE[[#This Row],[Data de Pagamento]])</f>
        <v>2021</v>
      </c>
      <c r="K205" s="36">
        <v>-159</v>
      </c>
    </row>
    <row r="206" spans="1:11">
      <c r="A206" s="37" t="s">
        <v>8</v>
      </c>
      <c r="B206" s="37" t="s">
        <v>98</v>
      </c>
      <c r="C206" s="37" t="s">
        <v>11</v>
      </c>
      <c r="D206" s="40" t="str" cm="1">
        <f t="array" ref="D206">INDEX(FONTE_CÓDIGOS[CÓDIGO],MATCH(1,(FONTE_CÓDIGOS[FONTE]=BASE[[#This Row],[Coluna1]])*(FONTE_CÓDIGOS[DESCRIÇÃO]=BASE[[#This Row],[Classificação]]),0))</f>
        <v>2.23</v>
      </c>
      <c r="E206" s="33" t="s">
        <v>17</v>
      </c>
      <c r="G206" s="39">
        <v>44435</v>
      </c>
      <c r="H206" s="35">
        <f>DAY(BASE[[#This Row],[Data de Pagamento]])</f>
        <v>27</v>
      </c>
      <c r="I206" s="35" t="str">
        <f>TEXT(BASE[[#This Row],[Data de Pagamento]],"mmmm")</f>
        <v>agosto</v>
      </c>
      <c r="J206" s="35">
        <f>YEAR(BASE[[#This Row],[Data de Pagamento]])</f>
        <v>2021</v>
      </c>
      <c r="K206" s="36">
        <v>-160</v>
      </c>
    </row>
    <row r="207" spans="1:11">
      <c r="A207" s="37" t="s">
        <v>8</v>
      </c>
      <c r="B207" s="37" t="s">
        <v>63</v>
      </c>
      <c r="C207" s="37" t="s">
        <v>11</v>
      </c>
      <c r="D207" s="40" t="str" cm="1">
        <f t="array" ref="D207">INDEX(FONTE_CÓDIGOS[CÓDIGO],MATCH(1,(FONTE_CÓDIGOS[FONTE]=BASE[[#This Row],[Coluna1]])*(FONTE_CÓDIGOS[DESCRIÇÃO]=BASE[[#This Row],[Classificação]]),0))</f>
        <v>2.9</v>
      </c>
      <c r="E207" s="33" t="s">
        <v>10</v>
      </c>
      <c r="G207" s="39">
        <v>44435</v>
      </c>
      <c r="H207" s="35">
        <f>DAY(BASE[[#This Row],[Data de Pagamento]])</f>
        <v>27</v>
      </c>
      <c r="I207" s="35" t="str">
        <f>TEXT(BASE[[#This Row],[Data de Pagamento]],"mmmm")</f>
        <v>agosto</v>
      </c>
      <c r="J207" s="35">
        <f>YEAR(BASE[[#This Row],[Data de Pagamento]])</f>
        <v>2021</v>
      </c>
      <c r="K207" s="36">
        <v>-161</v>
      </c>
    </row>
    <row r="208" spans="1:11">
      <c r="A208" s="37" t="s">
        <v>8</v>
      </c>
      <c r="B208" s="37" t="s">
        <v>73</v>
      </c>
      <c r="C208" s="37" t="s">
        <v>11</v>
      </c>
      <c r="D208" s="41" t="str" cm="1">
        <f t="array" ref="D208">INDEX(FONTE_CÓDIGOS[CÓDIGO],MATCH(1,(FONTE_CÓDIGOS[FONTE]=BASE[[#This Row],[Coluna1]])*(FONTE_CÓDIGOS[DESCRIÇÃO]=BASE[[#This Row],[Classificação]]),0))</f>
        <v>2.11</v>
      </c>
      <c r="E208" s="33" t="s">
        <v>31</v>
      </c>
      <c r="G208" s="39">
        <v>44438</v>
      </c>
      <c r="H208" s="35">
        <f>DAY(BASE[[#This Row],[Data de Pagamento]])</f>
        <v>30</v>
      </c>
      <c r="I208" s="35" t="str">
        <f>TEXT(BASE[[#This Row],[Data de Pagamento]],"mmmm")</f>
        <v>agosto</v>
      </c>
      <c r="J208" s="35">
        <f>YEAR(BASE[[#This Row],[Data de Pagamento]])</f>
        <v>2021</v>
      </c>
      <c r="K208" s="36">
        <v>-162</v>
      </c>
    </row>
    <row r="209" spans="1:11">
      <c r="A209" s="37" t="s">
        <v>8</v>
      </c>
      <c r="B209" s="37" t="s">
        <v>73</v>
      </c>
      <c r="C209" s="37" t="s">
        <v>11</v>
      </c>
      <c r="D209" s="41" t="str" cm="1">
        <f t="array" ref="D209">INDEX(FONTE_CÓDIGOS[CÓDIGO],MATCH(1,(FONTE_CÓDIGOS[FONTE]=BASE[[#This Row],[Coluna1]])*(FONTE_CÓDIGOS[DESCRIÇÃO]=BASE[[#This Row],[Classificação]]),0))</f>
        <v>2.11</v>
      </c>
      <c r="E209" s="33" t="s">
        <v>31</v>
      </c>
      <c r="G209" s="39">
        <v>44438</v>
      </c>
      <c r="H209" s="35">
        <f>DAY(BASE[[#This Row],[Data de Pagamento]])</f>
        <v>30</v>
      </c>
      <c r="I209" s="35" t="str">
        <f>TEXT(BASE[[#This Row],[Data de Pagamento]],"mmmm")</f>
        <v>agosto</v>
      </c>
      <c r="J209" s="35">
        <f>YEAR(BASE[[#This Row],[Data de Pagamento]])</f>
        <v>2021</v>
      </c>
      <c r="K209" s="36">
        <v>-163</v>
      </c>
    </row>
    <row r="210" spans="1:11">
      <c r="A210" s="37" t="s">
        <v>8</v>
      </c>
      <c r="B210" s="37" t="s">
        <v>29</v>
      </c>
      <c r="C210" s="37" t="s">
        <v>11</v>
      </c>
      <c r="D210" s="40" t="str" cm="1">
        <f t="array" ref="D210">INDEX(FONTE_CÓDIGOS[CÓDIGO],MATCH(1,(FONTE_CÓDIGOS[FONTE]=BASE[[#This Row],[Coluna1]])*(FONTE_CÓDIGOS[DESCRIÇÃO]=BASE[[#This Row],[Classificação]]),0))</f>
        <v>2.3</v>
      </c>
      <c r="E210" s="33" t="s">
        <v>10</v>
      </c>
      <c r="G210" s="39">
        <v>44439</v>
      </c>
      <c r="H210" s="35">
        <f>DAY(BASE[[#This Row],[Data de Pagamento]])</f>
        <v>31</v>
      </c>
      <c r="I210" s="35" t="str">
        <f>TEXT(BASE[[#This Row],[Data de Pagamento]],"mmmm")</f>
        <v>agosto</v>
      </c>
      <c r="J210" s="35">
        <f>YEAR(BASE[[#This Row],[Data de Pagamento]])</f>
        <v>2021</v>
      </c>
      <c r="K210" s="36">
        <v>-164</v>
      </c>
    </row>
    <row r="211" spans="1:11">
      <c r="A211" s="37" t="s">
        <v>8</v>
      </c>
      <c r="B211" s="37" t="s">
        <v>63</v>
      </c>
      <c r="C211" s="37" t="s">
        <v>11</v>
      </c>
      <c r="D211" s="40" t="str" cm="1">
        <f t="array" ref="D211">INDEX(FONTE_CÓDIGOS[CÓDIGO],MATCH(1,(FONTE_CÓDIGOS[FONTE]=BASE[[#This Row],[Coluna1]])*(FONTE_CÓDIGOS[DESCRIÇÃO]=BASE[[#This Row],[Classificação]]),0))</f>
        <v>2.9</v>
      </c>
      <c r="E211" s="33" t="s">
        <v>10</v>
      </c>
      <c r="G211" s="39">
        <v>44439</v>
      </c>
      <c r="H211" s="35">
        <f>DAY(BASE[[#This Row],[Data de Pagamento]])</f>
        <v>31</v>
      </c>
      <c r="I211" s="35" t="str">
        <f>TEXT(BASE[[#This Row],[Data de Pagamento]],"mmmm")</f>
        <v>agosto</v>
      </c>
      <c r="J211" s="35">
        <f>YEAR(BASE[[#This Row],[Data de Pagamento]])</f>
        <v>2021</v>
      </c>
      <c r="K211" s="36">
        <v>-165</v>
      </c>
    </row>
    <row r="212" spans="1:11">
      <c r="A212" s="37" t="s">
        <v>6</v>
      </c>
      <c r="B212" s="37" t="s">
        <v>27</v>
      </c>
      <c r="C212" s="37" t="s">
        <v>11</v>
      </c>
      <c r="D212" s="40" t="str" cm="1">
        <f t="array" ref="D212">INDEX(FONTE_CÓDIGOS[CÓDIGO],MATCH(1,(FONTE_CÓDIGOS[FONTE]=BASE[[#This Row],[Coluna1]])*(FONTE_CÓDIGOS[DESCRIÇÃO]=BASE[[#This Row],[Classificação]]),0))</f>
        <v>1.3</v>
      </c>
      <c r="E212" s="33" t="s">
        <v>24</v>
      </c>
      <c r="G212" s="39">
        <v>44440</v>
      </c>
      <c r="H212" s="35">
        <f>DAY(BASE[[#This Row],[Data de Pagamento]])</f>
        <v>1</v>
      </c>
      <c r="I212" s="35" t="str">
        <f>TEXT(BASE[[#This Row],[Data de Pagamento]],"mmmm")</f>
        <v>setembro</v>
      </c>
      <c r="J212" s="35">
        <f>YEAR(BASE[[#This Row],[Data de Pagamento]])</f>
        <v>2021</v>
      </c>
      <c r="K212" s="36">
        <v>43</v>
      </c>
    </row>
    <row r="213" spans="1:11">
      <c r="A213" s="37" t="s">
        <v>8</v>
      </c>
      <c r="B213" s="37" t="s">
        <v>73</v>
      </c>
      <c r="C213" s="37" t="s">
        <v>11</v>
      </c>
      <c r="D213" s="41" t="str" cm="1">
        <f t="array" ref="D213">INDEX(FONTE_CÓDIGOS[CÓDIGO],MATCH(1,(FONTE_CÓDIGOS[FONTE]=BASE[[#This Row],[Coluna1]])*(FONTE_CÓDIGOS[DESCRIÇÃO]=BASE[[#This Row],[Classificação]]),0))</f>
        <v>2.11</v>
      </c>
      <c r="E213" s="33" t="s">
        <v>31</v>
      </c>
      <c r="G213" s="39">
        <v>44440</v>
      </c>
      <c r="H213" s="35">
        <f>DAY(BASE[[#This Row],[Data de Pagamento]])</f>
        <v>1</v>
      </c>
      <c r="I213" s="35" t="str">
        <f>TEXT(BASE[[#This Row],[Data de Pagamento]],"mmmm")</f>
        <v>setembro</v>
      </c>
      <c r="J213" s="35">
        <f>YEAR(BASE[[#This Row],[Data de Pagamento]])</f>
        <v>2021</v>
      </c>
      <c r="K213" s="36">
        <v>-166</v>
      </c>
    </row>
    <row r="214" spans="1:11">
      <c r="A214" s="37" t="s">
        <v>8</v>
      </c>
      <c r="B214" s="37" t="s">
        <v>63</v>
      </c>
      <c r="C214" s="37" t="s">
        <v>11</v>
      </c>
      <c r="D214" s="40" t="str" cm="1">
        <f t="array" ref="D214">INDEX(FONTE_CÓDIGOS[CÓDIGO],MATCH(1,(FONTE_CÓDIGOS[FONTE]=BASE[[#This Row],[Coluna1]])*(FONTE_CÓDIGOS[DESCRIÇÃO]=BASE[[#This Row],[Classificação]]),0))</f>
        <v>2.9</v>
      </c>
      <c r="E214" s="33" t="s">
        <v>10</v>
      </c>
      <c r="G214" s="39">
        <v>44440</v>
      </c>
      <c r="H214" s="35">
        <f>DAY(BASE[[#This Row],[Data de Pagamento]])</f>
        <v>1</v>
      </c>
      <c r="I214" s="35" t="str">
        <f>TEXT(BASE[[#This Row],[Data de Pagamento]],"mmmm")</f>
        <v>setembro</v>
      </c>
      <c r="J214" s="35">
        <f>YEAR(BASE[[#This Row],[Data de Pagamento]])</f>
        <v>2021</v>
      </c>
      <c r="K214" s="36">
        <v>-167</v>
      </c>
    </row>
    <row r="215" spans="1:11">
      <c r="A215" s="37" t="s">
        <v>8</v>
      </c>
      <c r="B215" s="37" t="s">
        <v>98</v>
      </c>
      <c r="C215" s="37" t="s">
        <v>11</v>
      </c>
      <c r="D215" s="40" t="str" cm="1">
        <f t="array" ref="D215">INDEX(FONTE_CÓDIGOS[CÓDIGO],MATCH(1,(FONTE_CÓDIGOS[FONTE]=BASE[[#This Row],[Coluna1]])*(FONTE_CÓDIGOS[DESCRIÇÃO]=BASE[[#This Row],[Classificação]]),0))</f>
        <v>2.23</v>
      </c>
      <c r="E215" s="33" t="s">
        <v>37</v>
      </c>
      <c r="G215" s="39">
        <v>44442</v>
      </c>
      <c r="H215" s="35">
        <f>DAY(BASE[[#This Row],[Data de Pagamento]])</f>
        <v>3</v>
      </c>
      <c r="I215" s="35" t="str">
        <f>TEXT(BASE[[#This Row],[Data de Pagamento]],"mmmm")</f>
        <v>setembro</v>
      </c>
      <c r="J215" s="35">
        <f>YEAR(BASE[[#This Row],[Data de Pagamento]])</f>
        <v>2021</v>
      </c>
      <c r="K215" s="36">
        <v>-168</v>
      </c>
    </row>
    <row r="216" spans="1:11">
      <c r="A216" s="37" t="s">
        <v>8</v>
      </c>
      <c r="B216" s="37" t="s">
        <v>63</v>
      </c>
      <c r="C216" s="37" t="s">
        <v>11</v>
      </c>
      <c r="D216" s="40" t="str" cm="1">
        <f t="array" ref="D216">INDEX(FONTE_CÓDIGOS[CÓDIGO],MATCH(1,(FONTE_CÓDIGOS[FONTE]=BASE[[#This Row],[Coluna1]])*(FONTE_CÓDIGOS[DESCRIÇÃO]=BASE[[#This Row],[Classificação]]),0))</f>
        <v>2.9</v>
      </c>
      <c r="E216" s="33" t="s">
        <v>10</v>
      </c>
      <c r="G216" s="39">
        <v>44442</v>
      </c>
      <c r="H216" s="35">
        <f>DAY(BASE[[#This Row],[Data de Pagamento]])</f>
        <v>3</v>
      </c>
      <c r="I216" s="35" t="str">
        <f>TEXT(BASE[[#This Row],[Data de Pagamento]],"mmmm")</f>
        <v>setembro</v>
      </c>
      <c r="J216" s="35">
        <f>YEAR(BASE[[#This Row],[Data de Pagamento]])</f>
        <v>2021</v>
      </c>
      <c r="K216" s="36">
        <v>-169</v>
      </c>
    </row>
    <row r="217" spans="1:11">
      <c r="A217" s="37" t="s">
        <v>8</v>
      </c>
      <c r="B217" s="37" t="s">
        <v>29</v>
      </c>
      <c r="C217" s="37" t="s">
        <v>11</v>
      </c>
      <c r="D217" s="40" t="str" cm="1">
        <f t="array" ref="D217">INDEX(FONTE_CÓDIGOS[CÓDIGO],MATCH(1,(FONTE_CÓDIGOS[FONTE]=BASE[[#This Row],[Coluna1]])*(FONTE_CÓDIGOS[DESCRIÇÃO]=BASE[[#This Row],[Classificação]]),0))</f>
        <v>2.3</v>
      </c>
      <c r="E217" s="33" t="s">
        <v>10</v>
      </c>
      <c r="G217" s="39">
        <v>44445</v>
      </c>
      <c r="H217" s="35">
        <f>DAY(BASE[[#This Row],[Data de Pagamento]])</f>
        <v>6</v>
      </c>
      <c r="I217" s="35" t="str">
        <f>TEXT(BASE[[#This Row],[Data de Pagamento]],"mmmm")</f>
        <v>setembro</v>
      </c>
      <c r="J217" s="35">
        <f>YEAR(BASE[[#This Row],[Data de Pagamento]])</f>
        <v>2021</v>
      </c>
      <c r="K217" s="36">
        <v>-170</v>
      </c>
    </row>
    <row r="218" spans="1:11">
      <c r="A218" s="37" t="s">
        <v>8</v>
      </c>
      <c r="B218" s="37" t="s">
        <v>63</v>
      </c>
      <c r="C218" s="37" t="s">
        <v>11</v>
      </c>
      <c r="D218" s="40" t="str" cm="1">
        <f t="array" ref="D218">INDEX(FONTE_CÓDIGOS[CÓDIGO],MATCH(1,(FONTE_CÓDIGOS[FONTE]=BASE[[#This Row],[Coluna1]])*(FONTE_CÓDIGOS[DESCRIÇÃO]=BASE[[#This Row],[Classificação]]),0))</f>
        <v>2.9</v>
      </c>
      <c r="E218" s="33" t="s">
        <v>10</v>
      </c>
      <c r="G218" s="39">
        <v>44445</v>
      </c>
      <c r="H218" s="35">
        <f>DAY(BASE[[#This Row],[Data de Pagamento]])</f>
        <v>6</v>
      </c>
      <c r="I218" s="35" t="str">
        <f>TEXT(BASE[[#This Row],[Data de Pagamento]],"mmmm")</f>
        <v>setembro</v>
      </c>
      <c r="J218" s="35">
        <f>YEAR(BASE[[#This Row],[Data de Pagamento]])</f>
        <v>2021</v>
      </c>
      <c r="K218" s="36">
        <v>-171</v>
      </c>
    </row>
    <row r="219" spans="1:11">
      <c r="A219" s="37" t="s">
        <v>6</v>
      </c>
      <c r="B219" s="37" t="s">
        <v>27</v>
      </c>
      <c r="C219" s="37" t="s">
        <v>11</v>
      </c>
      <c r="D219" s="40" t="str" cm="1">
        <f t="array" ref="D219">INDEX(FONTE_CÓDIGOS[CÓDIGO],MATCH(1,(FONTE_CÓDIGOS[FONTE]=BASE[[#This Row],[Coluna1]])*(FONTE_CÓDIGOS[DESCRIÇÃO]=BASE[[#This Row],[Classificação]]),0))</f>
        <v>1.3</v>
      </c>
      <c r="E219" s="33" t="s">
        <v>43</v>
      </c>
      <c r="G219" s="39">
        <v>44447</v>
      </c>
      <c r="H219" s="35">
        <f>DAY(BASE[[#This Row],[Data de Pagamento]])</f>
        <v>8</v>
      </c>
      <c r="I219" s="35" t="str">
        <f>TEXT(BASE[[#This Row],[Data de Pagamento]],"mmmm")</f>
        <v>setembro</v>
      </c>
      <c r="J219" s="35">
        <f>YEAR(BASE[[#This Row],[Data de Pagamento]])</f>
        <v>2021</v>
      </c>
      <c r="K219" s="36">
        <v>44</v>
      </c>
    </row>
    <row r="220" spans="1:11">
      <c r="A220" s="37" t="s">
        <v>8</v>
      </c>
      <c r="B220" s="37" t="s">
        <v>84</v>
      </c>
      <c r="C220" s="37" t="s">
        <v>11</v>
      </c>
      <c r="D220" s="40" t="str" cm="1">
        <f t="array" ref="D220">INDEX(FONTE_CÓDIGOS[CÓDIGO],MATCH(1,(FONTE_CÓDIGOS[FONTE]=BASE[[#This Row],[Coluna1]])*(FONTE_CÓDIGOS[DESCRIÇÃO]=BASE[[#This Row],[Classificação]]),0))</f>
        <v>2.16</v>
      </c>
      <c r="E220" s="33" t="s">
        <v>10</v>
      </c>
      <c r="G220" s="39">
        <v>44447</v>
      </c>
      <c r="H220" s="35">
        <f>DAY(BASE[[#This Row],[Data de Pagamento]])</f>
        <v>8</v>
      </c>
      <c r="I220" s="35" t="str">
        <f>TEXT(BASE[[#This Row],[Data de Pagamento]],"mmmm")</f>
        <v>setembro</v>
      </c>
      <c r="J220" s="35">
        <f>YEAR(BASE[[#This Row],[Data de Pagamento]])</f>
        <v>2021</v>
      </c>
      <c r="K220" s="36">
        <v>-172</v>
      </c>
    </row>
    <row r="221" spans="1:11">
      <c r="A221" s="37" t="s">
        <v>8</v>
      </c>
      <c r="B221" s="37" t="s">
        <v>80</v>
      </c>
      <c r="C221" s="37" t="s">
        <v>11</v>
      </c>
      <c r="D221" s="40" t="str" cm="1">
        <f t="array" ref="D221">INDEX(FONTE_CÓDIGOS[CÓDIGO],MATCH(1,(FONTE_CÓDIGOS[FONTE]=BASE[[#This Row],[Coluna1]])*(FONTE_CÓDIGOS[DESCRIÇÃO]=BASE[[#This Row],[Classificação]]),0))</f>
        <v>2.14</v>
      </c>
      <c r="E221" s="33" t="s">
        <v>10</v>
      </c>
      <c r="G221" s="39">
        <v>44447</v>
      </c>
      <c r="H221" s="35">
        <f>DAY(BASE[[#This Row],[Data de Pagamento]])</f>
        <v>8</v>
      </c>
      <c r="I221" s="35" t="str">
        <f>TEXT(BASE[[#This Row],[Data de Pagamento]],"mmmm")</f>
        <v>setembro</v>
      </c>
      <c r="J221" s="35">
        <f>YEAR(BASE[[#This Row],[Data de Pagamento]])</f>
        <v>2021</v>
      </c>
      <c r="K221" s="36">
        <v>-173</v>
      </c>
    </row>
    <row r="222" spans="1:11">
      <c r="A222" s="37" t="s">
        <v>8</v>
      </c>
      <c r="B222" s="37" t="s">
        <v>104</v>
      </c>
      <c r="C222" s="37" t="s">
        <v>11</v>
      </c>
      <c r="D222" s="40" t="str" cm="1">
        <f t="array" ref="D222">INDEX(FONTE_CÓDIGOS[CÓDIGO],MATCH(1,(FONTE_CÓDIGOS[FONTE]=BASE[[#This Row],[Coluna1]])*(FONTE_CÓDIGOS[DESCRIÇÃO]=BASE[[#This Row],[Classificação]]),0))</f>
        <v>2.27</v>
      </c>
      <c r="E222" s="33" t="s">
        <v>10</v>
      </c>
      <c r="G222" s="39">
        <v>44447</v>
      </c>
      <c r="H222" s="35">
        <f>DAY(BASE[[#This Row],[Data de Pagamento]])</f>
        <v>8</v>
      </c>
      <c r="I222" s="35" t="str">
        <f>TEXT(BASE[[#This Row],[Data de Pagamento]],"mmmm")</f>
        <v>setembro</v>
      </c>
      <c r="J222" s="35">
        <f>YEAR(BASE[[#This Row],[Data de Pagamento]])</f>
        <v>2021</v>
      </c>
      <c r="K222" s="36">
        <v>-174</v>
      </c>
    </row>
    <row r="223" spans="1:11">
      <c r="A223" s="37" t="s">
        <v>8</v>
      </c>
      <c r="B223" s="37" t="s">
        <v>47</v>
      </c>
      <c r="C223" s="37" t="s">
        <v>11</v>
      </c>
      <c r="D223" s="40" t="str" cm="1">
        <f t="array" ref="D223">INDEX(FONTE_CÓDIGOS[CÓDIGO],MATCH(1,(FONTE_CÓDIGOS[FONTE]=BASE[[#This Row],[Coluna1]])*(FONTE_CÓDIGOS[DESCRIÇÃO]=BASE[[#This Row],[Classificação]]),0))</f>
        <v>2.6</v>
      </c>
      <c r="E223" s="33" t="s">
        <v>10</v>
      </c>
      <c r="G223" s="39">
        <v>44449</v>
      </c>
      <c r="H223" s="35">
        <f>DAY(BASE[[#This Row],[Data de Pagamento]])</f>
        <v>10</v>
      </c>
      <c r="I223" s="35" t="str">
        <f>TEXT(BASE[[#This Row],[Data de Pagamento]],"mmmm")</f>
        <v>setembro</v>
      </c>
      <c r="J223" s="35">
        <f>YEAR(BASE[[#This Row],[Data de Pagamento]])</f>
        <v>2021</v>
      </c>
      <c r="K223" s="36">
        <v>-175</v>
      </c>
    </row>
    <row r="224" spans="1:11">
      <c r="A224" s="37" t="s">
        <v>8</v>
      </c>
      <c r="B224" s="37" t="s">
        <v>98</v>
      </c>
      <c r="C224" s="37" t="s">
        <v>11</v>
      </c>
      <c r="D224" s="40" t="str" cm="1">
        <f t="array" ref="D224">INDEX(FONTE_CÓDIGOS[CÓDIGO],MATCH(1,(FONTE_CÓDIGOS[FONTE]=BASE[[#This Row],[Coluna1]])*(FONTE_CÓDIGOS[DESCRIÇÃO]=BASE[[#This Row],[Classificação]]),0))</f>
        <v>2.23</v>
      </c>
      <c r="E224" s="33" t="s">
        <v>37</v>
      </c>
      <c r="G224" s="39">
        <v>44449</v>
      </c>
      <c r="H224" s="35">
        <f>DAY(BASE[[#This Row],[Data de Pagamento]])</f>
        <v>10</v>
      </c>
      <c r="I224" s="35" t="str">
        <f>TEXT(BASE[[#This Row],[Data de Pagamento]],"mmmm")</f>
        <v>setembro</v>
      </c>
      <c r="J224" s="35">
        <f>YEAR(BASE[[#This Row],[Data de Pagamento]])</f>
        <v>2021</v>
      </c>
      <c r="K224" s="36">
        <v>-176</v>
      </c>
    </row>
    <row r="225" spans="1:11">
      <c r="A225" s="37" t="s">
        <v>8</v>
      </c>
      <c r="B225" s="37" t="s">
        <v>63</v>
      </c>
      <c r="C225" s="37" t="s">
        <v>11</v>
      </c>
      <c r="D225" s="40" t="str" cm="1">
        <f t="array" ref="D225">INDEX(FONTE_CÓDIGOS[CÓDIGO],MATCH(1,(FONTE_CÓDIGOS[FONTE]=BASE[[#This Row],[Coluna1]])*(FONTE_CÓDIGOS[DESCRIÇÃO]=BASE[[#This Row],[Classificação]]),0))</f>
        <v>2.9</v>
      </c>
      <c r="E225" s="33" t="s">
        <v>10</v>
      </c>
      <c r="G225" s="39">
        <v>44449</v>
      </c>
      <c r="H225" s="35">
        <f>DAY(BASE[[#This Row],[Data de Pagamento]])</f>
        <v>10</v>
      </c>
      <c r="I225" s="35" t="str">
        <f>TEXT(BASE[[#This Row],[Data de Pagamento]],"mmmm")</f>
        <v>setembro</v>
      </c>
      <c r="J225" s="35">
        <f>YEAR(BASE[[#This Row],[Data de Pagamento]])</f>
        <v>2021</v>
      </c>
      <c r="K225" s="36">
        <v>-177</v>
      </c>
    </row>
    <row r="226" spans="1:11">
      <c r="A226" s="37" t="s">
        <v>8</v>
      </c>
      <c r="B226" s="37" t="s">
        <v>63</v>
      </c>
      <c r="C226" s="37" t="s">
        <v>11</v>
      </c>
      <c r="D226" s="40" t="str" cm="1">
        <f t="array" ref="D226">INDEX(FONTE_CÓDIGOS[CÓDIGO],MATCH(1,(FONTE_CÓDIGOS[FONTE]=BASE[[#This Row],[Coluna1]])*(FONTE_CÓDIGOS[DESCRIÇÃO]=BASE[[#This Row],[Classificação]]),0))</f>
        <v>2.9</v>
      </c>
      <c r="E226" s="33" t="s">
        <v>10</v>
      </c>
      <c r="G226" s="39">
        <v>44449</v>
      </c>
      <c r="H226" s="35">
        <f>DAY(BASE[[#This Row],[Data de Pagamento]])</f>
        <v>10</v>
      </c>
      <c r="I226" s="35" t="str">
        <f>TEXT(BASE[[#This Row],[Data de Pagamento]],"mmmm")</f>
        <v>setembro</v>
      </c>
      <c r="J226" s="35">
        <f>YEAR(BASE[[#This Row],[Data de Pagamento]])</f>
        <v>2021</v>
      </c>
      <c r="K226" s="36">
        <v>-178</v>
      </c>
    </row>
    <row r="227" spans="1:11">
      <c r="A227" s="37" t="s">
        <v>8</v>
      </c>
      <c r="B227" s="37" t="s">
        <v>29</v>
      </c>
      <c r="C227" s="37" t="s">
        <v>11</v>
      </c>
      <c r="D227" s="40" t="str" cm="1">
        <f t="array" ref="D227">INDEX(FONTE_CÓDIGOS[CÓDIGO],MATCH(1,(FONTE_CÓDIGOS[FONTE]=BASE[[#This Row],[Coluna1]])*(FONTE_CÓDIGOS[DESCRIÇÃO]=BASE[[#This Row],[Classificação]]),0))</f>
        <v>2.3</v>
      </c>
      <c r="E227" s="33" t="s">
        <v>10</v>
      </c>
      <c r="G227" s="39">
        <v>44452</v>
      </c>
      <c r="H227" s="35">
        <f>DAY(BASE[[#This Row],[Data de Pagamento]])</f>
        <v>13</v>
      </c>
      <c r="I227" s="35" t="str">
        <f>TEXT(BASE[[#This Row],[Data de Pagamento]],"mmmm")</f>
        <v>setembro</v>
      </c>
      <c r="J227" s="35">
        <f>YEAR(BASE[[#This Row],[Data de Pagamento]])</f>
        <v>2021</v>
      </c>
      <c r="K227" s="36">
        <v>-179</v>
      </c>
    </row>
    <row r="228" spans="1:11">
      <c r="A228" s="37" t="s">
        <v>8</v>
      </c>
      <c r="B228" s="37" t="s">
        <v>88</v>
      </c>
      <c r="C228" s="37" t="s">
        <v>11</v>
      </c>
      <c r="D228" s="40" t="str" cm="1">
        <f t="array" ref="D228">INDEX(FONTE_CÓDIGOS[CÓDIGO],MATCH(1,(FONTE_CÓDIGOS[FONTE]=BASE[[#This Row],[Coluna1]])*(FONTE_CÓDIGOS[DESCRIÇÃO]=BASE[[#This Row],[Classificação]]),0))</f>
        <v>2.18</v>
      </c>
      <c r="E228" s="33" t="s">
        <v>10</v>
      </c>
      <c r="G228" s="39">
        <v>44453</v>
      </c>
      <c r="H228" s="35">
        <f>DAY(BASE[[#This Row],[Data de Pagamento]])</f>
        <v>14</v>
      </c>
      <c r="I228" s="35" t="str">
        <f>TEXT(BASE[[#This Row],[Data de Pagamento]],"mmmm")</f>
        <v>setembro</v>
      </c>
      <c r="J228" s="35">
        <f>YEAR(BASE[[#This Row],[Data de Pagamento]])</f>
        <v>2021</v>
      </c>
      <c r="K228" s="36">
        <v>-180</v>
      </c>
    </row>
    <row r="229" spans="1:11">
      <c r="A229" s="37" t="s">
        <v>8</v>
      </c>
      <c r="B229" s="37" t="s">
        <v>58</v>
      </c>
      <c r="C229" s="37" t="s">
        <v>11</v>
      </c>
      <c r="D229" s="40" t="str" cm="1">
        <f t="array" ref="D229">INDEX(FONTE_CÓDIGOS[CÓDIGO],MATCH(1,(FONTE_CÓDIGOS[FONTE]=BASE[[#This Row],[Coluna1]])*(FONTE_CÓDIGOS[DESCRIÇÃO]=BASE[[#This Row],[Classificação]]),0))</f>
        <v>2.8</v>
      </c>
      <c r="E229" s="33" t="s">
        <v>10</v>
      </c>
      <c r="G229" s="39">
        <v>44454</v>
      </c>
      <c r="H229" s="35">
        <f>DAY(BASE[[#This Row],[Data de Pagamento]])</f>
        <v>15</v>
      </c>
      <c r="I229" s="35" t="str">
        <f>TEXT(BASE[[#This Row],[Data de Pagamento]],"mmmm")</f>
        <v>setembro</v>
      </c>
      <c r="J229" s="35">
        <f>YEAR(BASE[[#This Row],[Data de Pagamento]])</f>
        <v>2021</v>
      </c>
      <c r="K229" s="36">
        <v>-181</v>
      </c>
    </row>
    <row r="230" spans="1:11">
      <c r="A230" s="37" t="s">
        <v>6</v>
      </c>
      <c r="B230" s="37" t="s">
        <v>45</v>
      </c>
      <c r="C230" s="37" t="s">
        <v>18</v>
      </c>
      <c r="D230" s="40" t="str" cm="1">
        <f t="array" ref="D230">INDEX(FONTE_CÓDIGOS[CÓDIGO],MATCH(1,(FONTE_CÓDIGOS[FONTE]=BASE[[#This Row],[Coluna1]])*(FONTE_CÓDIGOS[DESCRIÇÃO]=BASE[[#This Row],[Classificação]]),0))</f>
        <v>1.6</v>
      </c>
      <c r="E230" s="33" t="s">
        <v>10</v>
      </c>
      <c r="G230" s="39">
        <v>44456</v>
      </c>
      <c r="H230" s="35">
        <f>DAY(BASE[[#This Row],[Data de Pagamento]])</f>
        <v>17</v>
      </c>
      <c r="I230" s="35" t="str">
        <f>TEXT(BASE[[#This Row],[Data de Pagamento]],"mmmm")</f>
        <v>setembro</v>
      </c>
      <c r="J230" s="35">
        <f>YEAR(BASE[[#This Row],[Data de Pagamento]])</f>
        <v>2021</v>
      </c>
      <c r="K230" s="36">
        <v>45</v>
      </c>
    </row>
    <row r="231" spans="1:11">
      <c r="A231" s="37" t="s">
        <v>8</v>
      </c>
      <c r="B231" s="37" t="s">
        <v>86</v>
      </c>
      <c r="C231" s="37" t="s">
        <v>11</v>
      </c>
      <c r="D231" s="40" t="str" cm="1">
        <f t="array" ref="D231">INDEX(FONTE_CÓDIGOS[CÓDIGO],MATCH(1,(FONTE_CÓDIGOS[FONTE]=BASE[[#This Row],[Coluna1]])*(FONTE_CÓDIGOS[DESCRIÇÃO]=BASE[[#This Row],[Classificação]]),0))</f>
        <v>2.17</v>
      </c>
      <c r="E231" s="33" t="s">
        <v>10</v>
      </c>
      <c r="G231" s="39">
        <v>44456</v>
      </c>
      <c r="H231" s="35">
        <f>DAY(BASE[[#This Row],[Data de Pagamento]])</f>
        <v>17</v>
      </c>
      <c r="I231" s="35" t="str">
        <f>TEXT(BASE[[#This Row],[Data de Pagamento]],"mmmm")</f>
        <v>setembro</v>
      </c>
      <c r="J231" s="35">
        <f>YEAR(BASE[[#This Row],[Data de Pagamento]])</f>
        <v>2021</v>
      </c>
      <c r="K231" s="36">
        <v>-182</v>
      </c>
    </row>
    <row r="232" spans="1:11">
      <c r="A232" s="37" t="s">
        <v>8</v>
      </c>
      <c r="B232" s="37" t="s">
        <v>63</v>
      </c>
      <c r="C232" s="37" t="s">
        <v>11</v>
      </c>
      <c r="D232" s="40" t="str" cm="1">
        <f t="array" ref="D232">INDEX(FONTE_CÓDIGOS[CÓDIGO],MATCH(1,(FONTE_CÓDIGOS[FONTE]=BASE[[#This Row],[Coluna1]])*(FONTE_CÓDIGOS[DESCRIÇÃO]=BASE[[#This Row],[Classificação]]),0))</f>
        <v>2.9</v>
      </c>
      <c r="E232" s="33" t="s">
        <v>10</v>
      </c>
      <c r="G232" s="39">
        <v>44456</v>
      </c>
      <c r="H232" s="35">
        <f>DAY(BASE[[#This Row],[Data de Pagamento]])</f>
        <v>17</v>
      </c>
      <c r="I232" s="35" t="str">
        <f>TEXT(BASE[[#This Row],[Data de Pagamento]],"mmmm")</f>
        <v>setembro</v>
      </c>
      <c r="J232" s="35">
        <f>YEAR(BASE[[#This Row],[Data de Pagamento]])</f>
        <v>2021</v>
      </c>
      <c r="K232" s="36">
        <v>-183</v>
      </c>
    </row>
    <row r="233" spans="1:11">
      <c r="A233" s="37" t="s">
        <v>8</v>
      </c>
      <c r="B233" s="37" t="s">
        <v>63</v>
      </c>
      <c r="C233" s="37" t="s">
        <v>11</v>
      </c>
      <c r="D233" s="40" t="str" cm="1">
        <f t="array" ref="D233">INDEX(FONTE_CÓDIGOS[CÓDIGO],MATCH(1,(FONTE_CÓDIGOS[FONTE]=BASE[[#This Row],[Coluna1]])*(FONTE_CÓDIGOS[DESCRIÇÃO]=BASE[[#This Row],[Classificação]]),0))</f>
        <v>2.9</v>
      </c>
      <c r="E233" s="33" t="s">
        <v>10</v>
      </c>
      <c r="G233" s="39">
        <v>44459</v>
      </c>
      <c r="H233" s="35">
        <f>DAY(BASE[[#This Row],[Data de Pagamento]])</f>
        <v>20</v>
      </c>
      <c r="I233" s="35" t="str">
        <f>TEXT(BASE[[#This Row],[Data de Pagamento]],"mmmm")</f>
        <v>setembro</v>
      </c>
      <c r="J233" s="35">
        <f>YEAR(BASE[[#This Row],[Data de Pagamento]])</f>
        <v>2021</v>
      </c>
      <c r="K233" s="36">
        <v>-184</v>
      </c>
    </row>
    <row r="234" spans="1:11">
      <c r="A234" s="37" t="s">
        <v>8</v>
      </c>
      <c r="B234" s="37" t="s">
        <v>15</v>
      </c>
      <c r="C234" s="37" t="s">
        <v>11</v>
      </c>
      <c r="D234" s="40" t="str" cm="1">
        <f t="array" ref="D234">INDEX(FONTE_CÓDIGOS[CÓDIGO],MATCH(1,(FONTE_CÓDIGOS[FONTE]=BASE[[#This Row],[Coluna1]])*(FONTE_CÓDIGOS[DESCRIÇÃO]=BASE[[#This Row],[Classificação]]),0))</f>
        <v>2.1</v>
      </c>
      <c r="E234" s="33" t="s">
        <v>10</v>
      </c>
      <c r="G234" s="39">
        <v>44459</v>
      </c>
      <c r="H234" s="35">
        <f>DAY(BASE[[#This Row],[Data de Pagamento]])</f>
        <v>20</v>
      </c>
      <c r="I234" s="35" t="str">
        <f>TEXT(BASE[[#This Row],[Data de Pagamento]],"mmmm")</f>
        <v>setembro</v>
      </c>
      <c r="J234" s="35">
        <f>YEAR(BASE[[#This Row],[Data de Pagamento]])</f>
        <v>2021</v>
      </c>
      <c r="K234" s="36">
        <v>-185</v>
      </c>
    </row>
    <row r="235" spans="1:11">
      <c r="A235" s="37" t="s">
        <v>8</v>
      </c>
      <c r="B235" s="37" t="s">
        <v>82</v>
      </c>
      <c r="C235" s="37" t="s">
        <v>11</v>
      </c>
      <c r="D235" s="40" t="str" cm="1">
        <f t="array" ref="D235">INDEX(FONTE_CÓDIGOS[CÓDIGO],MATCH(1,(FONTE_CÓDIGOS[FONTE]=BASE[[#This Row],[Coluna1]])*(FONTE_CÓDIGOS[DESCRIÇÃO]=BASE[[#This Row],[Classificação]]),0))</f>
        <v>2.15</v>
      </c>
      <c r="E235" s="33" t="s">
        <v>10</v>
      </c>
      <c r="G235" s="39">
        <v>44460</v>
      </c>
      <c r="H235" s="35">
        <f>DAY(BASE[[#This Row],[Data de Pagamento]])</f>
        <v>21</v>
      </c>
      <c r="I235" s="35" t="str">
        <f>TEXT(BASE[[#This Row],[Data de Pagamento]],"mmmm")</f>
        <v>setembro</v>
      </c>
      <c r="J235" s="35">
        <f>YEAR(BASE[[#This Row],[Data de Pagamento]])</f>
        <v>2021</v>
      </c>
      <c r="K235" s="36">
        <v>-186</v>
      </c>
    </row>
    <row r="236" spans="1:11">
      <c r="A236" s="37" t="s">
        <v>8</v>
      </c>
      <c r="B236" s="37" t="s">
        <v>63</v>
      </c>
      <c r="C236" s="37" t="s">
        <v>11</v>
      </c>
      <c r="D236" s="40" t="str" cm="1">
        <f t="array" ref="D236">INDEX(FONTE_CÓDIGOS[CÓDIGO],MATCH(1,(FONTE_CÓDIGOS[FONTE]=BASE[[#This Row],[Coluna1]])*(FONTE_CÓDIGOS[DESCRIÇÃO]=BASE[[#This Row],[Classificação]]),0))</f>
        <v>2.9</v>
      </c>
      <c r="E236" s="33" t="s">
        <v>10</v>
      </c>
      <c r="G236" s="39">
        <v>44466</v>
      </c>
      <c r="H236" s="35">
        <f>DAY(BASE[[#This Row],[Data de Pagamento]])</f>
        <v>27</v>
      </c>
      <c r="I236" s="35" t="str">
        <f>TEXT(BASE[[#This Row],[Data de Pagamento]],"mmmm")</f>
        <v>setembro</v>
      </c>
      <c r="J236" s="35">
        <f>YEAR(BASE[[#This Row],[Data de Pagamento]])</f>
        <v>2021</v>
      </c>
      <c r="K236" s="36">
        <v>-187</v>
      </c>
    </row>
    <row r="237" spans="1:11">
      <c r="A237" s="37" t="s">
        <v>8</v>
      </c>
      <c r="B237" s="37" t="s">
        <v>63</v>
      </c>
      <c r="C237" s="37" t="s">
        <v>11</v>
      </c>
      <c r="D237" s="40" t="str" cm="1">
        <f t="array" ref="D237">INDEX(FONTE_CÓDIGOS[CÓDIGO],MATCH(1,(FONTE_CÓDIGOS[FONTE]=BASE[[#This Row],[Coluna1]])*(FONTE_CÓDIGOS[DESCRIÇÃO]=BASE[[#This Row],[Classificação]]),0))</f>
        <v>2.9</v>
      </c>
      <c r="E237" s="33" t="s">
        <v>10</v>
      </c>
      <c r="G237" s="39">
        <v>44466</v>
      </c>
      <c r="H237" s="35">
        <f>DAY(BASE[[#This Row],[Data de Pagamento]])</f>
        <v>27</v>
      </c>
      <c r="I237" s="35" t="str">
        <f>TEXT(BASE[[#This Row],[Data de Pagamento]],"mmmm")</f>
        <v>setembro</v>
      </c>
      <c r="J237" s="35">
        <f>YEAR(BASE[[#This Row],[Data de Pagamento]])</f>
        <v>2021</v>
      </c>
      <c r="K237" s="36">
        <v>-188</v>
      </c>
    </row>
    <row r="238" spans="1:11">
      <c r="A238" s="37" t="s">
        <v>8</v>
      </c>
      <c r="B238" s="37" t="s">
        <v>15</v>
      </c>
      <c r="C238" s="37" t="s">
        <v>11</v>
      </c>
      <c r="D238" s="40" t="str" cm="1">
        <f t="array" ref="D238">INDEX(FONTE_CÓDIGOS[CÓDIGO],MATCH(1,(FONTE_CÓDIGOS[FONTE]=BASE[[#This Row],[Coluna1]])*(FONTE_CÓDIGOS[DESCRIÇÃO]=BASE[[#This Row],[Classificação]]),0))</f>
        <v>2.1</v>
      </c>
      <c r="E238" s="33" t="s">
        <v>10</v>
      </c>
      <c r="G238" s="39">
        <v>44467</v>
      </c>
      <c r="H238" s="35">
        <f>DAY(BASE[[#This Row],[Data de Pagamento]])</f>
        <v>28</v>
      </c>
      <c r="I238" s="35" t="str">
        <f>TEXT(BASE[[#This Row],[Data de Pagamento]],"mmmm")</f>
        <v>setembro</v>
      </c>
      <c r="J238" s="35">
        <f>YEAR(BASE[[#This Row],[Data de Pagamento]])</f>
        <v>2021</v>
      </c>
      <c r="K238" s="36">
        <v>-189</v>
      </c>
    </row>
    <row r="239" spans="1:11">
      <c r="A239" s="37" t="s">
        <v>8</v>
      </c>
      <c r="B239" s="37" t="s">
        <v>90</v>
      </c>
      <c r="C239" s="37" t="s">
        <v>11</v>
      </c>
      <c r="D239" s="40" t="str" cm="1">
        <f t="array" ref="D239">INDEX(FONTE_CÓDIGOS[CÓDIGO],MATCH(1,(FONTE_CÓDIGOS[FONTE]=BASE[[#This Row],[Coluna1]])*(FONTE_CÓDIGOS[DESCRIÇÃO]=BASE[[#This Row],[Classificação]]),0))</f>
        <v>2.19</v>
      </c>
      <c r="E239" s="33" t="s">
        <v>10</v>
      </c>
      <c r="G239" s="39">
        <v>44468</v>
      </c>
      <c r="H239" s="35">
        <f>DAY(BASE[[#This Row],[Data de Pagamento]])</f>
        <v>29</v>
      </c>
      <c r="I239" s="35" t="str">
        <f>TEXT(BASE[[#This Row],[Data de Pagamento]],"mmmm")</f>
        <v>setembro</v>
      </c>
      <c r="J239" s="35">
        <f>YEAR(BASE[[#This Row],[Data de Pagamento]])</f>
        <v>2021</v>
      </c>
      <c r="K239" s="36">
        <v>-190</v>
      </c>
    </row>
    <row r="240" spans="1:11">
      <c r="A240" s="37" t="s">
        <v>8</v>
      </c>
      <c r="B240" s="37" t="s">
        <v>63</v>
      </c>
      <c r="C240" s="37" t="s">
        <v>11</v>
      </c>
      <c r="D240" s="40" t="str" cm="1">
        <f t="array" ref="D240">INDEX(FONTE_CÓDIGOS[CÓDIGO],MATCH(1,(FONTE_CÓDIGOS[FONTE]=BASE[[#This Row],[Coluna1]])*(FONTE_CÓDIGOS[DESCRIÇÃO]=BASE[[#This Row],[Classificação]]),0))</f>
        <v>2.9</v>
      </c>
      <c r="E240" s="33" t="s">
        <v>10</v>
      </c>
      <c r="G240" s="39">
        <v>44468</v>
      </c>
      <c r="H240" s="35">
        <f>DAY(BASE[[#This Row],[Data de Pagamento]])</f>
        <v>29</v>
      </c>
      <c r="I240" s="35" t="str">
        <f>TEXT(BASE[[#This Row],[Data de Pagamento]],"mmmm")</f>
        <v>setembro</v>
      </c>
      <c r="J240" s="35">
        <f>YEAR(BASE[[#This Row],[Data de Pagamento]])</f>
        <v>2021</v>
      </c>
      <c r="K240" s="36">
        <v>-191</v>
      </c>
    </row>
    <row r="241" spans="1:11">
      <c r="A241" s="37" t="s">
        <v>8</v>
      </c>
      <c r="B241" s="37" t="s">
        <v>29</v>
      </c>
      <c r="C241" s="37" t="s">
        <v>11</v>
      </c>
      <c r="D241" s="40" t="str" cm="1">
        <f t="array" ref="D241">INDEX(FONTE_CÓDIGOS[CÓDIGO],MATCH(1,(FONTE_CÓDIGOS[FONTE]=BASE[[#This Row],[Coluna1]])*(FONTE_CÓDIGOS[DESCRIÇÃO]=BASE[[#This Row],[Classificação]]),0))</f>
        <v>2.3</v>
      </c>
      <c r="E241" s="33" t="s">
        <v>10</v>
      </c>
      <c r="G241" s="39">
        <v>44470</v>
      </c>
      <c r="H241" s="35">
        <f>DAY(BASE[[#This Row],[Data de Pagamento]])</f>
        <v>1</v>
      </c>
      <c r="I241" s="35" t="str">
        <f>TEXT(BASE[[#This Row],[Data de Pagamento]],"mmmm")</f>
        <v>outubro</v>
      </c>
      <c r="J241" s="35">
        <f>YEAR(BASE[[#This Row],[Data de Pagamento]])</f>
        <v>2021</v>
      </c>
      <c r="K241" s="36">
        <v>-192</v>
      </c>
    </row>
    <row r="242" spans="1:11">
      <c r="A242" s="37" t="s">
        <v>8</v>
      </c>
      <c r="B242" s="37" t="s">
        <v>73</v>
      </c>
      <c r="C242" s="37" t="s">
        <v>11</v>
      </c>
      <c r="D242" s="41" t="str" cm="1">
        <f t="array" ref="D242">INDEX(FONTE_CÓDIGOS[CÓDIGO],MATCH(1,(FONTE_CÓDIGOS[FONTE]=BASE[[#This Row],[Coluna1]])*(FONTE_CÓDIGOS[DESCRIÇÃO]=BASE[[#This Row],[Classificação]]),0))</f>
        <v>2.11</v>
      </c>
      <c r="E242" s="33" t="s">
        <v>31</v>
      </c>
      <c r="G242" s="39">
        <v>44470</v>
      </c>
      <c r="H242" s="35">
        <f>DAY(BASE[[#This Row],[Data de Pagamento]])</f>
        <v>1</v>
      </c>
      <c r="I242" s="35" t="str">
        <f>TEXT(BASE[[#This Row],[Data de Pagamento]],"mmmm")</f>
        <v>outubro</v>
      </c>
      <c r="J242" s="35">
        <f>YEAR(BASE[[#This Row],[Data de Pagamento]])</f>
        <v>2021</v>
      </c>
      <c r="K242" s="36">
        <v>-193</v>
      </c>
    </row>
    <row r="243" spans="1:11">
      <c r="A243" s="37" t="s">
        <v>8</v>
      </c>
      <c r="B243" s="37" t="s">
        <v>73</v>
      </c>
      <c r="C243" s="37" t="s">
        <v>11</v>
      </c>
      <c r="D243" s="41" t="str" cm="1">
        <f t="array" ref="D243">INDEX(FONTE_CÓDIGOS[CÓDIGO],MATCH(1,(FONTE_CÓDIGOS[FONTE]=BASE[[#This Row],[Coluna1]])*(FONTE_CÓDIGOS[DESCRIÇÃO]=BASE[[#This Row],[Classificação]]),0))</f>
        <v>2.11</v>
      </c>
      <c r="E243" s="33" t="s">
        <v>31</v>
      </c>
      <c r="G243" s="39">
        <v>44470</v>
      </c>
      <c r="H243" s="35">
        <f>DAY(BASE[[#This Row],[Data de Pagamento]])</f>
        <v>1</v>
      </c>
      <c r="I243" s="35" t="str">
        <f>TEXT(BASE[[#This Row],[Data de Pagamento]],"mmmm")</f>
        <v>outubro</v>
      </c>
      <c r="J243" s="35">
        <f>YEAR(BASE[[#This Row],[Data de Pagamento]])</f>
        <v>2021</v>
      </c>
      <c r="K243" s="36">
        <v>-194</v>
      </c>
    </row>
    <row r="244" spans="1:11">
      <c r="A244" s="37" t="s">
        <v>8</v>
      </c>
      <c r="B244" s="37" t="s">
        <v>63</v>
      </c>
      <c r="C244" s="37" t="s">
        <v>11</v>
      </c>
      <c r="D244" s="40" t="str" cm="1">
        <f t="array" ref="D244">INDEX(FONTE_CÓDIGOS[CÓDIGO],MATCH(1,(FONTE_CÓDIGOS[FONTE]=BASE[[#This Row],[Coluna1]])*(FONTE_CÓDIGOS[DESCRIÇÃO]=BASE[[#This Row],[Classificação]]),0))</f>
        <v>2.9</v>
      </c>
      <c r="E244" s="33" t="s">
        <v>10</v>
      </c>
      <c r="G244" s="39">
        <v>44470</v>
      </c>
      <c r="H244" s="35">
        <f>DAY(BASE[[#This Row],[Data de Pagamento]])</f>
        <v>1</v>
      </c>
      <c r="I244" s="35" t="str">
        <f>TEXT(BASE[[#This Row],[Data de Pagamento]],"mmmm")</f>
        <v>outubro</v>
      </c>
      <c r="J244" s="35">
        <f>YEAR(BASE[[#This Row],[Data de Pagamento]])</f>
        <v>2021</v>
      </c>
      <c r="K244" s="36">
        <v>-195</v>
      </c>
    </row>
    <row r="245" spans="1:11">
      <c r="A245" s="37" t="s">
        <v>8</v>
      </c>
      <c r="B245" s="37" t="s">
        <v>73</v>
      </c>
      <c r="C245" s="37" t="s">
        <v>11</v>
      </c>
      <c r="D245" s="41" t="str" cm="1">
        <f t="array" ref="D245">INDEX(FONTE_CÓDIGOS[CÓDIGO],MATCH(1,(FONTE_CÓDIGOS[FONTE]=BASE[[#This Row],[Coluna1]])*(FONTE_CÓDIGOS[DESCRIÇÃO]=BASE[[#This Row],[Classificação]]),0))</f>
        <v>2.11</v>
      </c>
      <c r="E245" s="33" t="s">
        <v>31</v>
      </c>
      <c r="G245" s="39">
        <v>44470</v>
      </c>
      <c r="H245" s="35">
        <f>DAY(BASE[[#This Row],[Data de Pagamento]])</f>
        <v>1</v>
      </c>
      <c r="I245" s="35" t="str">
        <f>TEXT(BASE[[#This Row],[Data de Pagamento]],"mmmm")</f>
        <v>outubro</v>
      </c>
      <c r="J245" s="35">
        <f>YEAR(BASE[[#This Row],[Data de Pagamento]])</f>
        <v>2021</v>
      </c>
      <c r="K245" s="36">
        <v>-196</v>
      </c>
    </row>
    <row r="246" spans="1:11">
      <c r="A246" s="37" t="s">
        <v>6</v>
      </c>
      <c r="B246" s="37" t="s">
        <v>27</v>
      </c>
      <c r="C246" s="37" t="s">
        <v>11</v>
      </c>
      <c r="D246" s="40" t="str" cm="1">
        <f t="array" ref="D246">INDEX(FONTE_CÓDIGOS[CÓDIGO],MATCH(1,(FONTE_CÓDIGOS[FONTE]=BASE[[#This Row],[Coluna1]])*(FONTE_CÓDIGOS[DESCRIÇÃO]=BASE[[#This Row],[Classificação]]),0))</f>
        <v>1.3</v>
      </c>
      <c r="E246" s="33" t="s">
        <v>43</v>
      </c>
      <c r="G246" s="39">
        <v>44473</v>
      </c>
      <c r="H246" s="35">
        <f>DAY(BASE[[#This Row],[Data de Pagamento]])</f>
        <v>4</v>
      </c>
      <c r="I246" s="35" t="str">
        <f>TEXT(BASE[[#This Row],[Data de Pagamento]],"mmmm")</f>
        <v>outubro</v>
      </c>
      <c r="J246" s="35">
        <f>YEAR(BASE[[#This Row],[Data de Pagamento]])</f>
        <v>2021</v>
      </c>
      <c r="K246" s="36">
        <v>46</v>
      </c>
    </row>
    <row r="247" spans="1:11">
      <c r="A247" s="37" t="s">
        <v>8</v>
      </c>
      <c r="B247" s="37" t="s">
        <v>63</v>
      </c>
      <c r="C247" s="37" t="s">
        <v>11</v>
      </c>
      <c r="D247" s="40" t="str" cm="1">
        <f t="array" ref="D247">INDEX(FONTE_CÓDIGOS[CÓDIGO],MATCH(1,(FONTE_CÓDIGOS[FONTE]=BASE[[#This Row],[Coluna1]])*(FONTE_CÓDIGOS[DESCRIÇÃO]=BASE[[#This Row],[Classificação]]),0))</f>
        <v>2.9</v>
      </c>
      <c r="E247" s="33" t="s">
        <v>10</v>
      </c>
      <c r="G247" s="39">
        <v>44473</v>
      </c>
      <c r="H247" s="35">
        <f>DAY(BASE[[#This Row],[Data de Pagamento]])</f>
        <v>4</v>
      </c>
      <c r="I247" s="35" t="str">
        <f>TEXT(BASE[[#This Row],[Data de Pagamento]],"mmmm")</f>
        <v>outubro</v>
      </c>
      <c r="J247" s="35">
        <f>YEAR(BASE[[#This Row],[Data de Pagamento]])</f>
        <v>2021</v>
      </c>
      <c r="K247" s="36">
        <v>-197</v>
      </c>
    </row>
    <row r="248" spans="1:11">
      <c r="A248" s="37" t="s">
        <v>8</v>
      </c>
      <c r="B248" s="37" t="s">
        <v>94</v>
      </c>
      <c r="C248" s="37" t="s">
        <v>11</v>
      </c>
      <c r="D248" s="40" t="str" cm="1">
        <f t="array" ref="D248">INDEX(FONTE_CÓDIGOS[CÓDIGO],MATCH(1,(FONTE_CÓDIGOS[FONTE]=BASE[[#This Row],[Coluna1]])*(FONTE_CÓDIGOS[DESCRIÇÃO]=BASE[[#This Row],[Classificação]]),0))</f>
        <v>2.21</v>
      </c>
      <c r="E248" s="33" t="s">
        <v>10</v>
      </c>
      <c r="G248" s="39">
        <v>44473</v>
      </c>
      <c r="H248" s="35">
        <f>DAY(BASE[[#This Row],[Data de Pagamento]])</f>
        <v>4</v>
      </c>
      <c r="I248" s="35" t="str">
        <f>TEXT(BASE[[#This Row],[Data de Pagamento]],"mmmm")</f>
        <v>outubro</v>
      </c>
      <c r="J248" s="35">
        <f>YEAR(BASE[[#This Row],[Data de Pagamento]])</f>
        <v>2021</v>
      </c>
      <c r="K248" s="36">
        <v>-198</v>
      </c>
    </row>
    <row r="249" spans="1:11">
      <c r="A249" s="37" t="s">
        <v>6</v>
      </c>
      <c r="B249" s="37" t="s">
        <v>27</v>
      </c>
      <c r="C249" s="37" t="s">
        <v>11</v>
      </c>
      <c r="D249" s="40" t="str" cm="1">
        <f t="array" ref="D249">INDEX(FONTE_CÓDIGOS[CÓDIGO],MATCH(1,(FONTE_CÓDIGOS[FONTE]=BASE[[#This Row],[Coluna1]])*(FONTE_CÓDIGOS[DESCRIÇÃO]=BASE[[#This Row],[Classificação]]),0))</f>
        <v>1.3</v>
      </c>
      <c r="E249" s="33" t="s">
        <v>24</v>
      </c>
      <c r="G249" s="39">
        <v>44474</v>
      </c>
      <c r="H249" s="35">
        <f>DAY(BASE[[#This Row],[Data de Pagamento]])</f>
        <v>5</v>
      </c>
      <c r="I249" s="35" t="str">
        <f>TEXT(BASE[[#This Row],[Data de Pagamento]],"mmmm")</f>
        <v>outubro</v>
      </c>
      <c r="J249" s="35">
        <f>YEAR(BASE[[#This Row],[Data de Pagamento]])</f>
        <v>2021</v>
      </c>
      <c r="K249" s="36">
        <v>47</v>
      </c>
    </row>
    <row r="250" spans="1:11">
      <c r="A250" s="37" t="s">
        <v>8</v>
      </c>
      <c r="B250" s="37" t="s">
        <v>98</v>
      </c>
      <c r="C250" s="37" t="s">
        <v>11</v>
      </c>
      <c r="D250" s="40" t="str" cm="1">
        <f t="array" ref="D250">INDEX(FONTE_CÓDIGOS[CÓDIGO],MATCH(1,(FONTE_CÓDIGOS[FONTE]=BASE[[#This Row],[Coluna1]])*(FONTE_CÓDIGOS[DESCRIÇÃO]=BASE[[#This Row],[Classificação]]),0))</f>
        <v>2.23</v>
      </c>
      <c r="E250" s="33" t="s">
        <v>37</v>
      </c>
      <c r="G250" s="39">
        <v>44475</v>
      </c>
      <c r="H250" s="35">
        <f>DAY(BASE[[#This Row],[Data de Pagamento]])</f>
        <v>6</v>
      </c>
      <c r="I250" s="35" t="str">
        <f>TEXT(BASE[[#This Row],[Data de Pagamento]],"mmmm")</f>
        <v>outubro</v>
      </c>
      <c r="J250" s="35">
        <f>YEAR(BASE[[#This Row],[Data de Pagamento]])</f>
        <v>2021</v>
      </c>
      <c r="K250" s="36">
        <v>-199</v>
      </c>
    </row>
    <row r="251" spans="1:11">
      <c r="A251" s="37" t="s">
        <v>6</v>
      </c>
      <c r="B251" s="37" t="s">
        <v>71</v>
      </c>
      <c r="C251" s="37" t="s">
        <v>11</v>
      </c>
      <c r="D251" s="40" t="str" cm="1">
        <f t="array" ref="D251">INDEX(FONTE_CÓDIGOS[CÓDIGO],MATCH(1,(FONTE_CÓDIGOS[FONTE]=BASE[[#This Row],[Coluna1]])*(FONTE_CÓDIGOS[DESCRIÇÃO]=BASE[[#This Row],[Classificação]]),0))</f>
        <v>1.11</v>
      </c>
      <c r="E251" s="33" t="s">
        <v>17</v>
      </c>
      <c r="G251" s="39">
        <v>44476</v>
      </c>
      <c r="H251" s="35">
        <f>DAY(BASE[[#This Row],[Data de Pagamento]])</f>
        <v>7</v>
      </c>
      <c r="I251" s="35" t="str">
        <f>TEXT(BASE[[#This Row],[Data de Pagamento]],"mmmm")</f>
        <v>outubro</v>
      </c>
      <c r="J251" s="35">
        <f>YEAR(BASE[[#This Row],[Data de Pagamento]])</f>
        <v>2021</v>
      </c>
      <c r="K251" s="36">
        <v>48</v>
      </c>
    </row>
    <row r="252" spans="1:11">
      <c r="A252" s="37" t="s">
        <v>8</v>
      </c>
      <c r="B252" s="37" t="s">
        <v>73</v>
      </c>
      <c r="C252" s="37" t="s">
        <v>11</v>
      </c>
      <c r="D252" s="41" t="str" cm="1">
        <f t="array" ref="D252">INDEX(FONTE_CÓDIGOS[CÓDIGO],MATCH(1,(FONTE_CÓDIGOS[FONTE]=BASE[[#This Row],[Coluna1]])*(FONTE_CÓDIGOS[DESCRIÇÃO]=BASE[[#This Row],[Classificação]]),0))</f>
        <v>2.11</v>
      </c>
      <c r="E252" s="33" t="s">
        <v>31</v>
      </c>
      <c r="G252" s="39">
        <v>44476</v>
      </c>
      <c r="H252" s="35">
        <f>DAY(BASE[[#This Row],[Data de Pagamento]])</f>
        <v>7</v>
      </c>
      <c r="I252" s="35" t="str">
        <f>TEXT(BASE[[#This Row],[Data de Pagamento]],"mmmm")</f>
        <v>outubro</v>
      </c>
      <c r="J252" s="35">
        <f>YEAR(BASE[[#This Row],[Data de Pagamento]])</f>
        <v>2021</v>
      </c>
      <c r="K252" s="36">
        <v>-200</v>
      </c>
    </row>
    <row r="253" spans="1:11">
      <c r="A253" s="37" t="s">
        <v>8</v>
      </c>
      <c r="B253" s="37" t="s">
        <v>84</v>
      </c>
      <c r="C253" s="37" t="s">
        <v>11</v>
      </c>
      <c r="D253" s="40" t="str" cm="1">
        <f t="array" ref="D253">INDEX(FONTE_CÓDIGOS[CÓDIGO],MATCH(1,(FONTE_CÓDIGOS[FONTE]=BASE[[#This Row],[Coluna1]])*(FONTE_CÓDIGOS[DESCRIÇÃO]=BASE[[#This Row],[Classificação]]),0))</f>
        <v>2.16</v>
      </c>
      <c r="E253" s="33" t="s">
        <v>10</v>
      </c>
      <c r="G253" s="39">
        <v>44476</v>
      </c>
      <c r="H253" s="35">
        <f>DAY(BASE[[#This Row],[Data de Pagamento]])</f>
        <v>7</v>
      </c>
      <c r="I253" s="35" t="str">
        <f>TEXT(BASE[[#This Row],[Data de Pagamento]],"mmmm")</f>
        <v>outubro</v>
      </c>
      <c r="J253" s="35">
        <f>YEAR(BASE[[#This Row],[Data de Pagamento]])</f>
        <v>2021</v>
      </c>
      <c r="K253" s="36">
        <v>-201</v>
      </c>
    </row>
    <row r="254" spans="1:11">
      <c r="A254" s="37" t="s">
        <v>8</v>
      </c>
      <c r="B254" s="37" t="s">
        <v>29</v>
      </c>
      <c r="C254" s="37" t="s">
        <v>11</v>
      </c>
      <c r="D254" s="40" t="str" cm="1">
        <f t="array" ref="D254">INDEX(FONTE_CÓDIGOS[CÓDIGO],MATCH(1,(FONTE_CÓDIGOS[FONTE]=BASE[[#This Row],[Coluna1]])*(FONTE_CÓDIGOS[DESCRIÇÃO]=BASE[[#This Row],[Classificação]]),0))</f>
        <v>2.3</v>
      </c>
      <c r="E254" s="33" t="s">
        <v>10</v>
      </c>
      <c r="G254" s="39">
        <v>44476</v>
      </c>
      <c r="H254" s="35">
        <f>DAY(BASE[[#This Row],[Data de Pagamento]])</f>
        <v>7</v>
      </c>
      <c r="I254" s="35" t="str">
        <f>TEXT(BASE[[#This Row],[Data de Pagamento]],"mmmm")</f>
        <v>outubro</v>
      </c>
      <c r="J254" s="35">
        <f>YEAR(BASE[[#This Row],[Data de Pagamento]])</f>
        <v>2021</v>
      </c>
      <c r="K254" s="36">
        <v>-202</v>
      </c>
    </row>
    <row r="255" spans="1:11">
      <c r="A255" s="37" t="s">
        <v>6</v>
      </c>
      <c r="B255" s="37" t="s">
        <v>27</v>
      </c>
      <c r="C255" s="37" t="s">
        <v>11</v>
      </c>
      <c r="D255" s="40" t="str" cm="1">
        <f t="array" ref="D255">INDEX(FONTE_CÓDIGOS[CÓDIGO],MATCH(1,(FONTE_CÓDIGOS[FONTE]=BASE[[#This Row],[Coluna1]])*(FONTE_CÓDIGOS[DESCRIÇÃO]=BASE[[#This Row],[Classificação]]),0))</f>
        <v>1.3</v>
      </c>
      <c r="E255" s="33" t="s">
        <v>43</v>
      </c>
      <c r="G255" s="39">
        <v>44477</v>
      </c>
      <c r="H255" s="35">
        <f>DAY(BASE[[#This Row],[Data de Pagamento]])</f>
        <v>8</v>
      </c>
      <c r="I255" s="35" t="str">
        <f>TEXT(BASE[[#This Row],[Data de Pagamento]],"mmmm")</f>
        <v>outubro</v>
      </c>
      <c r="J255" s="35">
        <f>YEAR(BASE[[#This Row],[Data de Pagamento]])</f>
        <v>2021</v>
      </c>
      <c r="K255" s="36">
        <v>49</v>
      </c>
    </row>
    <row r="256" spans="1:11">
      <c r="A256" s="37" t="s">
        <v>8</v>
      </c>
      <c r="B256" s="37" t="s">
        <v>104</v>
      </c>
      <c r="C256" s="37" t="s">
        <v>11</v>
      </c>
      <c r="D256" s="40" t="str" cm="1">
        <f t="array" ref="D256">INDEX(FONTE_CÓDIGOS[CÓDIGO],MATCH(1,(FONTE_CÓDIGOS[FONTE]=BASE[[#This Row],[Coluna1]])*(FONTE_CÓDIGOS[DESCRIÇÃO]=BASE[[#This Row],[Classificação]]),0))</f>
        <v>2.27</v>
      </c>
      <c r="E256" s="33" t="s">
        <v>10</v>
      </c>
      <c r="G256" s="39">
        <v>44477</v>
      </c>
      <c r="H256" s="35">
        <f>DAY(BASE[[#This Row],[Data de Pagamento]])</f>
        <v>8</v>
      </c>
      <c r="I256" s="35" t="str">
        <f>TEXT(BASE[[#This Row],[Data de Pagamento]],"mmmm")</f>
        <v>outubro</v>
      </c>
      <c r="J256" s="35">
        <f>YEAR(BASE[[#This Row],[Data de Pagamento]])</f>
        <v>2021</v>
      </c>
      <c r="K256" s="36">
        <v>-203</v>
      </c>
    </row>
    <row r="257" spans="1:11">
      <c r="A257" s="37" t="s">
        <v>8</v>
      </c>
      <c r="B257" s="37" t="s">
        <v>98</v>
      </c>
      <c r="C257" s="37" t="s">
        <v>11</v>
      </c>
      <c r="D257" s="40" t="str" cm="1">
        <f t="array" ref="D257">INDEX(FONTE_CÓDIGOS[CÓDIGO],MATCH(1,(FONTE_CÓDIGOS[FONTE]=BASE[[#This Row],[Coluna1]])*(FONTE_CÓDIGOS[DESCRIÇÃO]=BASE[[#This Row],[Classificação]]),0))</f>
        <v>2.23</v>
      </c>
      <c r="E257" s="33" t="s">
        <v>17</v>
      </c>
      <c r="G257" s="39">
        <v>44477</v>
      </c>
      <c r="H257" s="35">
        <f>DAY(BASE[[#This Row],[Data de Pagamento]])</f>
        <v>8</v>
      </c>
      <c r="I257" s="35" t="str">
        <f>TEXT(BASE[[#This Row],[Data de Pagamento]],"mmmm")</f>
        <v>outubro</v>
      </c>
      <c r="J257" s="35">
        <f>YEAR(BASE[[#This Row],[Data de Pagamento]])</f>
        <v>2021</v>
      </c>
      <c r="K257" s="36">
        <v>-204</v>
      </c>
    </row>
    <row r="258" spans="1:11">
      <c r="A258" s="37" t="s">
        <v>8</v>
      </c>
      <c r="B258" s="37" t="s">
        <v>63</v>
      </c>
      <c r="C258" s="37" t="s">
        <v>11</v>
      </c>
      <c r="D258" s="40" t="str" cm="1">
        <f t="array" ref="D258">INDEX(FONTE_CÓDIGOS[CÓDIGO],MATCH(1,(FONTE_CÓDIGOS[FONTE]=BASE[[#This Row],[Coluna1]])*(FONTE_CÓDIGOS[DESCRIÇÃO]=BASE[[#This Row],[Classificação]]),0))</f>
        <v>2.9</v>
      </c>
      <c r="E258" s="33" t="s">
        <v>10</v>
      </c>
      <c r="G258" s="39">
        <v>44477</v>
      </c>
      <c r="H258" s="35">
        <f>DAY(BASE[[#This Row],[Data de Pagamento]])</f>
        <v>8</v>
      </c>
      <c r="I258" s="35" t="str">
        <f>TEXT(BASE[[#This Row],[Data de Pagamento]],"mmmm")</f>
        <v>outubro</v>
      </c>
      <c r="J258" s="35">
        <f>YEAR(BASE[[#This Row],[Data de Pagamento]])</f>
        <v>2021</v>
      </c>
      <c r="K258" s="36">
        <v>-205</v>
      </c>
    </row>
    <row r="259" spans="1:11">
      <c r="A259" s="37" t="s">
        <v>8</v>
      </c>
      <c r="B259" s="37" t="s">
        <v>80</v>
      </c>
      <c r="C259" s="37" t="s">
        <v>11</v>
      </c>
      <c r="D259" s="40" t="str" cm="1">
        <f t="array" ref="D259">INDEX(FONTE_CÓDIGOS[CÓDIGO],MATCH(1,(FONTE_CÓDIGOS[FONTE]=BASE[[#This Row],[Coluna1]])*(FONTE_CÓDIGOS[DESCRIÇÃO]=BASE[[#This Row],[Classificação]]),0))</f>
        <v>2.14</v>
      </c>
      <c r="E259" s="33" t="s">
        <v>17</v>
      </c>
      <c r="G259" s="39">
        <v>44477</v>
      </c>
      <c r="H259" s="35">
        <f>DAY(BASE[[#This Row],[Data de Pagamento]])</f>
        <v>8</v>
      </c>
      <c r="I259" s="35" t="str">
        <f>TEXT(BASE[[#This Row],[Data de Pagamento]],"mmmm")</f>
        <v>outubro</v>
      </c>
      <c r="J259" s="35">
        <f>YEAR(BASE[[#This Row],[Data de Pagamento]])</f>
        <v>2021</v>
      </c>
      <c r="K259" s="36">
        <v>-206</v>
      </c>
    </row>
    <row r="260" spans="1:11">
      <c r="A260" s="37" t="s">
        <v>8</v>
      </c>
      <c r="B260" s="37" t="s">
        <v>47</v>
      </c>
      <c r="C260" s="37" t="s">
        <v>11</v>
      </c>
      <c r="D260" s="40" t="str" cm="1">
        <f t="array" ref="D260">INDEX(FONTE_CÓDIGOS[CÓDIGO],MATCH(1,(FONTE_CÓDIGOS[FONTE]=BASE[[#This Row],[Coluna1]])*(FONTE_CÓDIGOS[DESCRIÇÃO]=BASE[[#This Row],[Classificação]]),0))</f>
        <v>2.6</v>
      </c>
      <c r="E260" s="33" t="s">
        <v>10</v>
      </c>
      <c r="G260" s="39">
        <v>44480</v>
      </c>
      <c r="H260" s="35">
        <f>DAY(BASE[[#This Row],[Data de Pagamento]])</f>
        <v>11</v>
      </c>
      <c r="I260" s="35" t="str">
        <f>TEXT(BASE[[#This Row],[Data de Pagamento]],"mmmm")</f>
        <v>outubro</v>
      </c>
      <c r="J260" s="35">
        <f>YEAR(BASE[[#This Row],[Data de Pagamento]])</f>
        <v>2021</v>
      </c>
      <c r="K260" s="36">
        <v>-207</v>
      </c>
    </row>
    <row r="261" spans="1:11">
      <c r="A261" s="37" t="s">
        <v>8</v>
      </c>
      <c r="B261" s="37" t="s">
        <v>90</v>
      </c>
      <c r="C261" s="37" t="s">
        <v>11</v>
      </c>
      <c r="D261" s="40" t="str" cm="1">
        <f t="array" ref="D261">INDEX(FONTE_CÓDIGOS[CÓDIGO],MATCH(1,(FONTE_CÓDIGOS[FONTE]=BASE[[#This Row],[Coluna1]])*(FONTE_CÓDIGOS[DESCRIÇÃO]=BASE[[#This Row],[Classificação]]),0))</f>
        <v>2.19</v>
      </c>
      <c r="E261" s="33" t="s">
        <v>24</v>
      </c>
      <c r="G261" s="39">
        <v>44480</v>
      </c>
      <c r="H261" s="35">
        <f>DAY(BASE[[#This Row],[Data de Pagamento]])</f>
        <v>11</v>
      </c>
      <c r="I261" s="35" t="str">
        <f>TEXT(BASE[[#This Row],[Data de Pagamento]],"mmmm")</f>
        <v>outubro</v>
      </c>
      <c r="J261" s="35">
        <f>YEAR(BASE[[#This Row],[Data de Pagamento]])</f>
        <v>2021</v>
      </c>
      <c r="K261" s="36">
        <v>-208</v>
      </c>
    </row>
    <row r="262" spans="1:11">
      <c r="A262" s="37" t="s">
        <v>8</v>
      </c>
      <c r="B262" s="37" t="s">
        <v>58</v>
      </c>
      <c r="C262" s="37" t="s">
        <v>11</v>
      </c>
      <c r="D262" s="40" t="str" cm="1">
        <f t="array" ref="D262">INDEX(FONTE_CÓDIGOS[CÓDIGO],MATCH(1,(FONTE_CÓDIGOS[FONTE]=BASE[[#This Row],[Coluna1]])*(FONTE_CÓDIGOS[DESCRIÇÃO]=BASE[[#This Row],[Classificação]]),0))</f>
        <v>2.8</v>
      </c>
      <c r="E262" s="33" t="s">
        <v>31</v>
      </c>
      <c r="G262" s="39">
        <v>44480</v>
      </c>
      <c r="H262" s="35">
        <f>DAY(BASE[[#This Row],[Data de Pagamento]])</f>
        <v>11</v>
      </c>
      <c r="I262" s="35" t="str">
        <f>TEXT(BASE[[#This Row],[Data de Pagamento]],"mmmm")</f>
        <v>outubro</v>
      </c>
      <c r="J262" s="35">
        <f>YEAR(BASE[[#This Row],[Data de Pagamento]])</f>
        <v>2021</v>
      </c>
      <c r="K262" s="36">
        <v>-209</v>
      </c>
    </row>
    <row r="263" spans="1:11">
      <c r="A263" s="37" t="s">
        <v>8</v>
      </c>
      <c r="B263" s="37" t="s">
        <v>98</v>
      </c>
      <c r="C263" s="37" t="s">
        <v>11</v>
      </c>
      <c r="D263" s="40" t="str" cm="1">
        <f t="array" ref="D263">INDEX(FONTE_CÓDIGOS[CÓDIGO],MATCH(1,(FONTE_CÓDIGOS[FONTE]=BASE[[#This Row],[Coluna1]])*(FONTE_CÓDIGOS[DESCRIÇÃO]=BASE[[#This Row],[Classificação]]),0))</f>
        <v>2.23</v>
      </c>
      <c r="E263" s="33" t="s">
        <v>31</v>
      </c>
      <c r="G263" s="39">
        <v>44482</v>
      </c>
      <c r="H263" s="35">
        <f>DAY(BASE[[#This Row],[Data de Pagamento]])</f>
        <v>13</v>
      </c>
      <c r="I263" s="35" t="str">
        <f>TEXT(BASE[[#This Row],[Data de Pagamento]],"mmmm")</f>
        <v>outubro</v>
      </c>
      <c r="J263" s="35">
        <f>YEAR(BASE[[#This Row],[Data de Pagamento]])</f>
        <v>2021</v>
      </c>
      <c r="K263" s="36">
        <v>-210</v>
      </c>
    </row>
    <row r="264" spans="1:11">
      <c r="A264" s="37" t="s">
        <v>8</v>
      </c>
      <c r="B264" s="37" t="s">
        <v>63</v>
      </c>
      <c r="C264" s="37" t="s">
        <v>11</v>
      </c>
      <c r="D264" s="40" t="str" cm="1">
        <f t="array" ref="D264">INDEX(FONTE_CÓDIGOS[CÓDIGO],MATCH(1,(FONTE_CÓDIGOS[FONTE]=BASE[[#This Row],[Coluna1]])*(FONTE_CÓDIGOS[DESCRIÇÃO]=BASE[[#This Row],[Classificação]]),0))</f>
        <v>2.9</v>
      </c>
      <c r="E264" s="33" t="s">
        <v>10</v>
      </c>
      <c r="G264" s="39">
        <v>44482</v>
      </c>
      <c r="H264" s="35">
        <f>DAY(BASE[[#This Row],[Data de Pagamento]])</f>
        <v>13</v>
      </c>
      <c r="I264" s="35" t="str">
        <f>TEXT(BASE[[#This Row],[Data de Pagamento]],"mmmm")</f>
        <v>outubro</v>
      </c>
      <c r="J264" s="35">
        <f>YEAR(BASE[[#This Row],[Data de Pagamento]])</f>
        <v>2021</v>
      </c>
      <c r="K264" s="36">
        <v>-211</v>
      </c>
    </row>
    <row r="265" spans="1:11">
      <c r="A265" s="37" t="s">
        <v>6</v>
      </c>
      <c r="B265" s="37" t="s">
        <v>27</v>
      </c>
      <c r="C265" s="37" t="s">
        <v>11</v>
      </c>
      <c r="D265" s="38" t="str" cm="1">
        <f t="array" ref="D265">INDEX(FONTE_CÓDIGOS[CÓDIGO],MATCH(1,(FONTE_CÓDIGOS[FONTE]=BASE[[#This Row],[Coluna1]])*(FONTE_CÓDIGOS[DESCRIÇÃO]=BASE[[#This Row],[Classificação]]),0))</f>
        <v>1.3</v>
      </c>
      <c r="E265" s="33" t="s">
        <v>24</v>
      </c>
      <c r="G265" s="39">
        <v>44483</v>
      </c>
      <c r="H265" s="35">
        <f>DAY(BASE[[#This Row],[Data de Pagamento]])</f>
        <v>14</v>
      </c>
      <c r="I265" s="35" t="str">
        <f>TEXT(BASE[[#This Row],[Data de Pagamento]],"mmmm")</f>
        <v>outubro</v>
      </c>
      <c r="J265" s="35">
        <f>YEAR(BASE[[#This Row],[Data de Pagamento]])</f>
        <v>2021</v>
      </c>
      <c r="K265" s="36">
        <v>50</v>
      </c>
    </row>
    <row r="266" spans="1:11">
      <c r="A266" s="37" t="s">
        <v>8</v>
      </c>
      <c r="B266" s="37" t="s">
        <v>78</v>
      </c>
      <c r="C266" s="37" t="s">
        <v>11</v>
      </c>
      <c r="D266" s="38" t="str" cm="1">
        <f t="array" ref="D266">INDEX(FONTE_CÓDIGOS[CÓDIGO],MATCH(1,(FONTE_CÓDIGOS[FONTE]=BASE[[#This Row],[Coluna1]])*(FONTE_CÓDIGOS[DESCRIÇÃO]=BASE[[#This Row],[Classificação]]),0))</f>
        <v>2.13</v>
      </c>
      <c r="E266" s="33" t="s">
        <v>10</v>
      </c>
      <c r="G266" s="39">
        <v>44483</v>
      </c>
      <c r="H266" s="35">
        <f>DAY(BASE[[#This Row],[Data de Pagamento]])</f>
        <v>14</v>
      </c>
      <c r="I266" s="35" t="str">
        <f>TEXT(BASE[[#This Row],[Data de Pagamento]],"mmmm")</f>
        <v>outubro</v>
      </c>
      <c r="J266" s="35">
        <f>YEAR(BASE[[#This Row],[Data de Pagamento]])</f>
        <v>2021</v>
      </c>
      <c r="K266" s="36">
        <v>-212</v>
      </c>
    </row>
    <row r="267" spans="1:11">
      <c r="A267" s="37" t="s">
        <v>8</v>
      </c>
      <c r="B267" s="37" t="s">
        <v>88</v>
      </c>
      <c r="C267" s="37" t="s">
        <v>11</v>
      </c>
      <c r="D267" s="38" t="str" cm="1">
        <f t="array" ref="D267">INDEX(FONTE_CÓDIGOS[CÓDIGO],MATCH(1,(FONTE_CÓDIGOS[FONTE]=BASE[[#This Row],[Coluna1]])*(FONTE_CÓDIGOS[DESCRIÇÃO]=BASE[[#This Row],[Classificação]]),0))</f>
        <v>2.18</v>
      </c>
      <c r="E267" s="33" t="s">
        <v>10</v>
      </c>
      <c r="G267" s="39">
        <v>44483</v>
      </c>
      <c r="H267" s="35">
        <f>DAY(BASE[[#This Row],[Data de Pagamento]])</f>
        <v>14</v>
      </c>
      <c r="I267" s="35" t="str">
        <f>TEXT(BASE[[#This Row],[Data de Pagamento]],"mmmm")</f>
        <v>outubro</v>
      </c>
      <c r="J267" s="35">
        <f>YEAR(BASE[[#This Row],[Data de Pagamento]])</f>
        <v>2021</v>
      </c>
      <c r="K267" s="36">
        <v>-213</v>
      </c>
    </row>
    <row r="268" spans="1:11">
      <c r="A268" s="37" t="s">
        <v>8</v>
      </c>
      <c r="B268" s="37" t="s">
        <v>63</v>
      </c>
      <c r="C268" s="37" t="s">
        <v>11</v>
      </c>
      <c r="D268" s="40" t="str" cm="1">
        <f t="array" ref="D268">INDEX(FONTE_CÓDIGOS[CÓDIGO],MATCH(1,(FONTE_CÓDIGOS[FONTE]=BASE[[#This Row],[Coluna1]])*(FONTE_CÓDIGOS[DESCRIÇÃO]=BASE[[#This Row],[Classificação]]),0))</f>
        <v>2.9</v>
      </c>
      <c r="E268" s="33" t="s">
        <v>10</v>
      </c>
      <c r="G268" s="39">
        <v>44484</v>
      </c>
      <c r="H268" s="35">
        <f>DAY(BASE[[#This Row],[Data de Pagamento]])</f>
        <v>15</v>
      </c>
      <c r="I268" s="35" t="str">
        <f>TEXT(BASE[[#This Row],[Data de Pagamento]],"mmmm")</f>
        <v>outubro</v>
      </c>
      <c r="J268" s="35">
        <f>YEAR(BASE[[#This Row],[Data de Pagamento]])</f>
        <v>2021</v>
      </c>
      <c r="K268" s="36">
        <v>-214</v>
      </c>
    </row>
    <row r="269" spans="1:11">
      <c r="A269" s="37" t="s">
        <v>8</v>
      </c>
      <c r="B269" s="37" t="s">
        <v>98</v>
      </c>
      <c r="C269" s="37" t="s">
        <v>11</v>
      </c>
      <c r="D269" s="38" t="str" cm="1">
        <f t="array" ref="D269">INDEX(FONTE_CÓDIGOS[CÓDIGO],MATCH(1,(FONTE_CÓDIGOS[FONTE]=BASE[[#This Row],[Coluna1]])*(FONTE_CÓDIGOS[DESCRIÇÃO]=BASE[[#This Row],[Classificação]]),0))</f>
        <v>2.23</v>
      </c>
      <c r="E269" s="33" t="s">
        <v>24</v>
      </c>
      <c r="G269" s="39">
        <v>44489</v>
      </c>
      <c r="H269" s="35">
        <f>DAY(BASE[[#This Row],[Data de Pagamento]])</f>
        <v>20</v>
      </c>
      <c r="I269" s="35" t="str">
        <f>TEXT(BASE[[#This Row],[Data de Pagamento]],"mmmm")</f>
        <v>outubro</v>
      </c>
      <c r="J269" s="35">
        <f>YEAR(BASE[[#This Row],[Data de Pagamento]])</f>
        <v>2021</v>
      </c>
      <c r="K269" s="36">
        <v>-215</v>
      </c>
    </row>
    <row r="270" spans="1:11">
      <c r="A270" s="37" t="s">
        <v>8</v>
      </c>
      <c r="B270" s="37" t="s">
        <v>82</v>
      </c>
      <c r="C270" s="37" t="s">
        <v>11</v>
      </c>
      <c r="D270" s="40" t="str" cm="1">
        <f t="array" ref="D270">INDEX(FONTE_CÓDIGOS[CÓDIGO],MATCH(1,(FONTE_CÓDIGOS[FONTE]=BASE[[#This Row],[Coluna1]])*(FONTE_CÓDIGOS[DESCRIÇÃO]=BASE[[#This Row],[Classificação]]),0))</f>
        <v>2.15</v>
      </c>
      <c r="E270" s="33" t="s">
        <v>10</v>
      </c>
      <c r="G270" s="39">
        <v>44490</v>
      </c>
      <c r="H270" s="35">
        <f>DAY(BASE[[#This Row],[Data de Pagamento]])</f>
        <v>21</v>
      </c>
      <c r="I270" s="35" t="str">
        <f>TEXT(BASE[[#This Row],[Data de Pagamento]],"mmmm")</f>
        <v>outubro</v>
      </c>
      <c r="J270" s="35">
        <f>YEAR(BASE[[#This Row],[Data de Pagamento]])</f>
        <v>2021</v>
      </c>
      <c r="K270" s="36">
        <v>-216</v>
      </c>
    </row>
    <row r="271" spans="1:11">
      <c r="A271" s="37" t="s">
        <v>8</v>
      </c>
      <c r="B271" s="37" t="s">
        <v>63</v>
      </c>
      <c r="C271" s="37" t="s">
        <v>11</v>
      </c>
      <c r="D271" s="40" t="str" cm="1">
        <f t="array" ref="D271">INDEX(FONTE_CÓDIGOS[CÓDIGO],MATCH(1,(FONTE_CÓDIGOS[FONTE]=BASE[[#This Row],[Coluna1]])*(FONTE_CÓDIGOS[DESCRIÇÃO]=BASE[[#This Row],[Classificação]]),0))</f>
        <v>2.9</v>
      </c>
      <c r="E271" s="33" t="s">
        <v>10</v>
      </c>
      <c r="G271" s="39">
        <v>44494</v>
      </c>
      <c r="H271" s="35">
        <f>DAY(BASE[[#This Row],[Data de Pagamento]])</f>
        <v>25</v>
      </c>
      <c r="I271" s="35" t="str">
        <f>TEXT(BASE[[#This Row],[Data de Pagamento]],"mmmm")</f>
        <v>outubro</v>
      </c>
      <c r="J271" s="35">
        <f>YEAR(BASE[[#This Row],[Data de Pagamento]])</f>
        <v>2021</v>
      </c>
      <c r="K271" s="36">
        <v>-217</v>
      </c>
    </row>
    <row r="272" spans="1:11">
      <c r="A272" s="37" t="s">
        <v>8</v>
      </c>
      <c r="B272" s="37" t="s">
        <v>63</v>
      </c>
      <c r="C272" s="37" t="s">
        <v>11</v>
      </c>
      <c r="D272" s="38" t="str" cm="1">
        <f t="array" ref="D272">INDEX(FONTE_CÓDIGOS[CÓDIGO],MATCH(1,(FONTE_CÓDIGOS[FONTE]=BASE[[#This Row],[Coluna1]])*(FONTE_CÓDIGOS[DESCRIÇÃO]=BASE[[#This Row],[Classificação]]),0))</f>
        <v>2.9</v>
      </c>
      <c r="E272" s="33" t="s">
        <v>10</v>
      </c>
      <c r="G272" s="39">
        <v>44496</v>
      </c>
      <c r="H272" s="35">
        <f>DAY(BASE[[#This Row],[Data de Pagamento]])</f>
        <v>27</v>
      </c>
      <c r="I272" s="35" t="str">
        <f>TEXT(BASE[[#This Row],[Data de Pagamento]],"mmmm")</f>
        <v>outubro</v>
      </c>
      <c r="J272" s="35">
        <f>YEAR(BASE[[#This Row],[Data de Pagamento]])</f>
        <v>2021</v>
      </c>
      <c r="K272" s="36">
        <v>-218</v>
      </c>
    </row>
    <row r="273" spans="1:11">
      <c r="A273" s="37" t="s">
        <v>8</v>
      </c>
      <c r="B273" s="37" t="s">
        <v>78</v>
      </c>
      <c r="C273" s="37" t="s">
        <v>11</v>
      </c>
      <c r="D273" s="38" t="str" cm="1">
        <f t="array" ref="D273">INDEX(FONTE_CÓDIGOS[CÓDIGO],MATCH(1,(FONTE_CÓDIGOS[FONTE]=BASE[[#This Row],[Coluna1]])*(FONTE_CÓDIGOS[DESCRIÇÃO]=BASE[[#This Row],[Classificação]]),0))</f>
        <v>2.13</v>
      </c>
      <c r="E273" s="33" t="s">
        <v>31</v>
      </c>
      <c r="G273" s="39">
        <v>44498</v>
      </c>
      <c r="H273" s="35">
        <f>DAY(BASE[[#This Row],[Data de Pagamento]])</f>
        <v>29</v>
      </c>
      <c r="I273" s="35" t="str">
        <f>TEXT(BASE[[#This Row],[Data de Pagamento]],"mmmm")</f>
        <v>outubro</v>
      </c>
      <c r="J273" s="35">
        <f>YEAR(BASE[[#This Row],[Data de Pagamento]])</f>
        <v>2021</v>
      </c>
      <c r="K273" s="36">
        <v>-219</v>
      </c>
    </row>
    <row r="274" spans="1:11">
      <c r="A274" s="37" t="s">
        <v>8</v>
      </c>
      <c r="B274" s="37" t="s">
        <v>80</v>
      </c>
      <c r="C274" s="37" t="s">
        <v>11</v>
      </c>
      <c r="D274" s="38" t="str" cm="1">
        <f t="array" ref="D274">INDEX(FONTE_CÓDIGOS[CÓDIGO],MATCH(1,(FONTE_CÓDIGOS[FONTE]=BASE[[#This Row],[Coluna1]])*(FONTE_CÓDIGOS[DESCRIÇÃO]=BASE[[#This Row],[Classificação]]),0))</f>
        <v>2.14</v>
      </c>
      <c r="E274" s="33" t="s">
        <v>10</v>
      </c>
      <c r="G274" s="39">
        <v>44498</v>
      </c>
      <c r="H274" s="35">
        <f>DAY(BASE[[#This Row],[Data de Pagamento]])</f>
        <v>29</v>
      </c>
      <c r="I274" s="35" t="str">
        <f>TEXT(BASE[[#This Row],[Data de Pagamento]],"mmmm")</f>
        <v>outubro</v>
      </c>
      <c r="J274" s="35">
        <f>YEAR(BASE[[#This Row],[Data de Pagamento]])</f>
        <v>2021</v>
      </c>
      <c r="K274" s="36">
        <v>-220</v>
      </c>
    </row>
    <row r="275" spans="1:11">
      <c r="A275" s="37" t="s">
        <v>8</v>
      </c>
      <c r="B275" s="37" t="s">
        <v>78</v>
      </c>
      <c r="C275" s="37" t="s">
        <v>11</v>
      </c>
      <c r="D275" s="38" t="str" cm="1">
        <f t="array" ref="D275">INDEX(FONTE_CÓDIGOS[CÓDIGO],MATCH(1,(FONTE_CÓDIGOS[FONTE]=BASE[[#This Row],[Coluna1]])*(FONTE_CÓDIGOS[DESCRIÇÃO]=BASE[[#This Row],[Classificação]]),0))</f>
        <v>2.13</v>
      </c>
      <c r="E275" s="33" t="s">
        <v>37</v>
      </c>
      <c r="G275" s="39">
        <v>44498</v>
      </c>
      <c r="H275" s="35">
        <f>DAY(BASE[[#This Row],[Data de Pagamento]])</f>
        <v>29</v>
      </c>
      <c r="I275" s="35" t="str">
        <f>TEXT(BASE[[#This Row],[Data de Pagamento]],"mmmm")</f>
        <v>outubro</v>
      </c>
      <c r="J275" s="35">
        <f>YEAR(BASE[[#This Row],[Data de Pagamento]])</f>
        <v>2021</v>
      </c>
      <c r="K275" s="36">
        <v>-221</v>
      </c>
    </row>
    <row r="276" spans="1:11">
      <c r="A276" s="37" t="s">
        <v>8</v>
      </c>
      <c r="B276" s="37" t="s">
        <v>58</v>
      </c>
      <c r="C276" s="37" t="s">
        <v>11</v>
      </c>
      <c r="D276" s="38" t="str" cm="1">
        <f t="array" ref="D276">INDEX(FONTE_CÓDIGOS[CÓDIGO],MATCH(1,(FONTE_CÓDIGOS[FONTE]=BASE[[#This Row],[Coluna1]])*(FONTE_CÓDIGOS[DESCRIÇÃO]=BASE[[#This Row],[Classificação]]),0))</f>
        <v>2.8</v>
      </c>
      <c r="E276" s="33" t="s">
        <v>10</v>
      </c>
      <c r="G276" s="39">
        <v>44498</v>
      </c>
      <c r="H276" s="35">
        <f>DAY(BASE[[#This Row],[Data de Pagamento]])</f>
        <v>29</v>
      </c>
      <c r="I276" s="35" t="str">
        <f>TEXT(BASE[[#This Row],[Data de Pagamento]],"mmmm")</f>
        <v>outubro</v>
      </c>
      <c r="J276" s="35">
        <f>YEAR(BASE[[#This Row],[Data de Pagamento]])</f>
        <v>2021</v>
      </c>
      <c r="K276" s="36">
        <v>-222</v>
      </c>
    </row>
    <row r="277" spans="1:11">
      <c r="A277" s="37" t="s">
        <v>8</v>
      </c>
      <c r="B277" s="37" t="s">
        <v>98</v>
      </c>
      <c r="C277" s="37" t="s">
        <v>11</v>
      </c>
      <c r="D277" s="40" t="str" cm="1">
        <f t="array" ref="D277">INDEX(FONTE_CÓDIGOS[CÓDIGO],MATCH(1,(FONTE_CÓDIGOS[FONTE]=BASE[[#This Row],[Coluna1]])*(FONTE_CÓDIGOS[DESCRIÇÃO]=BASE[[#This Row],[Classificação]]),0))</f>
        <v>2.23</v>
      </c>
      <c r="E277" s="33" t="s">
        <v>17</v>
      </c>
      <c r="G277" s="39">
        <v>44498</v>
      </c>
      <c r="H277" s="35">
        <f>DAY(BASE[[#This Row],[Data de Pagamento]])</f>
        <v>29</v>
      </c>
      <c r="I277" s="35" t="str">
        <f>TEXT(BASE[[#This Row],[Data de Pagamento]],"mmmm")</f>
        <v>outubro</v>
      </c>
      <c r="J277" s="35">
        <f>YEAR(BASE[[#This Row],[Data de Pagamento]])</f>
        <v>2021</v>
      </c>
      <c r="K277" s="36">
        <v>-223</v>
      </c>
    </row>
    <row r="278" spans="1:11">
      <c r="A278" s="37" t="s">
        <v>8</v>
      </c>
      <c r="B278" s="37" t="s">
        <v>63</v>
      </c>
      <c r="C278" s="37" t="s">
        <v>11</v>
      </c>
      <c r="D278" s="40" t="str" cm="1">
        <f t="array" ref="D278">INDEX(FONTE_CÓDIGOS[CÓDIGO],MATCH(1,(FONTE_CÓDIGOS[FONTE]=BASE[[#This Row],[Coluna1]])*(FONTE_CÓDIGOS[DESCRIÇÃO]=BASE[[#This Row],[Classificação]]),0))</f>
        <v>2.9</v>
      </c>
      <c r="E278" s="33" t="s">
        <v>10</v>
      </c>
      <c r="G278" s="39">
        <v>44498</v>
      </c>
      <c r="H278" s="35">
        <f>DAY(BASE[[#This Row],[Data de Pagamento]])</f>
        <v>29</v>
      </c>
      <c r="I278" s="35" t="str">
        <f>TEXT(BASE[[#This Row],[Data de Pagamento]],"mmmm")</f>
        <v>outubro</v>
      </c>
      <c r="J278" s="35">
        <f>YEAR(BASE[[#This Row],[Data de Pagamento]])</f>
        <v>2021</v>
      </c>
      <c r="K278" s="36">
        <v>-224</v>
      </c>
    </row>
    <row r="279" spans="1:11">
      <c r="A279" s="37" t="s">
        <v>8</v>
      </c>
      <c r="B279" s="37" t="s">
        <v>29</v>
      </c>
      <c r="C279" s="37" t="s">
        <v>11</v>
      </c>
      <c r="D279" s="38" t="str" cm="1">
        <f t="array" ref="D279">INDEX(FONTE_CÓDIGOS[CÓDIGO],MATCH(1,(FONTE_CÓDIGOS[FONTE]=BASE[[#This Row],[Coluna1]])*(FONTE_CÓDIGOS[DESCRIÇÃO]=BASE[[#This Row],[Classificação]]),0))</f>
        <v>2.3</v>
      </c>
      <c r="E279" s="33" t="s">
        <v>10</v>
      </c>
      <c r="G279" s="39">
        <v>44501</v>
      </c>
      <c r="H279" s="35">
        <f>DAY(BASE[[#This Row],[Data de Pagamento]])</f>
        <v>1</v>
      </c>
      <c r="I279" s="35" t="str">
        <f>TEXT(BASE[[#This Row],[Data de Pagamento]],"mmmm")</f>
        <v>novembro</v>
      </c>
      <c r="J279" s="35">
        <f>YEAR(BASE[[#This Row],[Data de Pagamento]])</f>
        <v>2021</v>
      </c>
      <c r="K279" s="36">
        <v>-225</v>
      </c>
    </row>
    <row r="280" spans="1:11">
      <c r="A280" s="37" t="s">
        <v>8</v>
      </c>
      <c r="B280" s="37" t="s">
        <v>73</v>
      </c>
      <c r="C280" s="37" t="s">
        <v>11</v>
      </c>
      <c r="D280" s="41" t="str" cm="1">
        <f t="array" ref="D280">INDEX(FONTE_CÓDIGOS[CÓDIGO],MATCH(1,(FONTE_CÓDIGOS[FONTE]=BASE[[#This Row],[Coluna1]])*(FONTE_CÓDIGOS[DESCRIÇÃO]=BASE[[#This Row],[Classificação]]),0))</f>
        <v>2.11</v>
      </c>
      <c r="E280" s="33" t="s">
        <v>31</v>
      </c>
      <c r="G280" s="39">
        <v>44501</v>
      </c>
      <c r="H280" s="35">
        <f>DAY(BASE[[#This Row],[Data de Pagamento]])</f>
        <v>1</v>
      </c>
      <c r="I280" s="35" t="str">
        <f>TEXT(BASE[[#This Row],[Data de Pagamento]],"mmmm")</f>
        <v>novembro</v>
      </c>
      <c r="J280" s="35">
        <f>YEAR(BASE[[#This Row],[Data de Pagamento]])</f>
        <v>2021</v>
      </c>
      <c r="K280" s="36">
        <v>-226</v>
      </c>
    </row>
    <row r="281" spans="1:11">
      <c r="A281" s="37" t="s">
        <v>8</v>
      </c>
      <c r="B281" s="37" t="s">
        <v>58</v>
      </c>
      <c r="C281" s="37" t="s">
        <v>11</v>
      </c>
      <c r="D281" s="38" t="str" cm="1">
        <f t="array" ref="D281">INDEX(FONTE_CÓDIGOS[CÓDIGO],MATCH(1,(FONTE_CÓDIGOS[FONTE]=BASE[[#This Row],[Coluna1]])*(FONTE_CÓDIGOS[DESCRIÇÃO]=BASE[[#This Row],[Classificação]]),0))</f>
        <v>2.8</v>
      </c>
      <c r="E281" s="33" t="s">
        <v>17</v>
      </c>
      <c r="G281" s="39">
        <v>44501</v>
      </c>
      <c r="H281" s="35">
        <f>DAY(BASE[[#This Row],[Data de Pagamento]])</f>
        <v>1</v>
      </c>
      <c r="I281" s="35" t="str">
        <f>TEXT(BASE[[#This Row],[Data de Pagamento]],"mmmm")</f>
        <v>novembro</v>
      </c>
      <c r="J281" s="35">
        <f>YEAR(BASE[[#This Row],[Data de Pagamento]])</f>
        <v>2021</v>
      </c>
      <c r="K281" s="36">
        <v>-227</v>
      </c>
    </row>
    <row r="282" spans="1:11">
      <c r="A282" s="37" t="s">
        <v>8</v>
      </c>
      <c r="B282" s="37" t="s">
        <v>73</v>
      </c>
      <c r="C282" s="37" t="s">
        <v>11</v>
      </c>
      <c r="D282" s="41" t="str" cm="1">
        <f t="array" ref="D282">INDEX(FONTE_CÓDIGOS[CÓDIGO],MATCH(1,(FONTE_CÓDIGOS[FONTE]=BASE[[#This Row],[Coluna1]])*(FONTE_CÓDIGOS[DESCRIÇÃO]=BASE[[#This Row],[Classificação]]),0))</f>
        <v>2.11</v>
      </c>
      <c r="E282" s="33" t="s">
        <v>31</v>
      </c>
      <c r="G282" s="39">
        <v>44501</v>
      </c>
      <c r="H282" s="35">
        <f>DAY(BASE[[#This Row],[Data de Pagamento]])</f>
        <v>1</v>
      </c>
      <c r="I282" s="35" t="str">
        <f>TEXT(BASE[[#This Row],[Data de Pagamento]],"mmmm")</f>
        <v>novembro</v>
      </c>
      <c r="J282" s="35">
        <f>YEAR(BASE[[#This Row],[Data de Pagamento]])</f>
        <v>2021</v>
      </c>
      <c r="K282" s="36">
        <v>-228</v>
      </c>
    </row>
    <row r="283" spans="1:11">
      <c r="A283" s="37" t="s">
        <v>8</v>
      </c>
      <c r="B283" s="37" t="s">
        <v>63</v>
      </c>
      <c r="C283" s="37" t="s">
        <v>11</v>
      </c>
      <c r="D283" s="40" t="str" cm="1">
        <f t="array" ref="D283">INDEX(FONTE_CÓDIGOS[CÓDIGO],MATCH(1,(FONTE_CÓDIGOS[FONTE]=BASE[[#This Row],[Coluna1]])*(FONTE_CÓDIGOS[DESCRIÇÃO]=BASE[[#This Row],[Classificação]]),0))</f>
        <v>2.9</v>
      </c>
      <c r="E283" s="33" t="s">
        <v>10</v>
      </c>
      <c r="G283" s="39">
        <v>44501</v>
      </c>
      <c r="H283" s="35">
        <f>DAY(BASE[[#This Row],[Data de Pagamento]])</f>
        <v>1</v>
      </c>
      <c r="I283" s="35" t="str">
        <f>TEXT(BASE[[#This Row],[Data de Pagamento]],"mmmm")</f>
        <v>novembro</v>
      </c>
      <c r="J283" s="35">
        <f>YEAR(BASE[[#This Row],[Data de Pagamento]])</f>
        <v>2021</v>
      </c>
      <c r="K283" s="36">
        <v>-229</v>
      </c>
    </row>
    <row r="284" spans="1:11">
      <c r="A284" s="37" t="s">
        <v>8</v>
      </c>
      <c r="B284" s="37" t="s">
        <v>78</v>
      </c>
      <c r="C284" s="37" t="s">
        <v>11</v>
      </c>
      <c r="D284" s="40" t="str" cm="1">
        <f t="array" ref="D284">INDEX(FONTE_CÓDIGOS[CÓDIGO],MATCH(1,(FONTE_CÓDIGOS[FONTE]=BASE[[#This Row],[Coluna1]])*(FONTE_CÓDIGOS[DESCRIÇÃO]=BASE[[#This Row],[Classificação]]),0))</f>
        <v>2.13</v>
      </c>
      <c r="E284" s="33" t="s">
        <v>10</v>
      </c>
      <c r="G284" s="39">
        <v>44501</v>
      </c>
      <c r="H284" s="35">
        <f>DAY(BASE[[#This Row],[Data de Pagamento]])</f>
        <v>1</v>
      </c>
      <c r="I284" s="35" t="str">
        <f>TEXT(BASE[[#This Row],[Data de Pagamento]],"mmmm")</f>
        <v>novembro</v>
      </c>
      <c r="J284" s="35">
        <f>YEAR(BASE[[#This Row],[Data de Pagamento]])</f>
        <v>2021</v>
      </c>
      <c r="K284" s="36">
        <v>-230</v>
      </c>
    </row>
    <row r="285" spans="1:11">
      <c r="A285" s="37" t="s">
        <v>8</v>
      </c>
      <c r="B285" s="37" t="s">
        <v>78</v>
      </c>
      <c r="C285" s="37" t="s">
        <v>11</v>
      </c>
      <c r="D285" s="38" t="str" cm="1">
        <f t="array" ref="D285">INDEX(FONTE_CÓDIGOS[CÓDIGO],MATCH(1,(FONTE_CÓDIGOS[FONTE]=BASE[[#This Row],[Coluna1]])*(FONTE_CÓDIGOS[DESCRIÇÃO]=BASE[[#This Row],[Classificação]]),0))</f>
        <v>2.13</v>
      </c>
      <c r="E285" s="33" t="s">
        <v>17</v>
      </c>
      <c r="G285" s="39">
        <v>44503</v>
      </c>
      <c r="H285" s="35">
        <f>DAY(BASE[[#This Row],[Data de Pagamento]])</f>
        <v>3</v>
      </c>
      <c r="I285" s="35" t="str">
        <f>TEXT(BASE[[#This Row],[Data de Pagamento]],"mmmm")</f>
        <v>novembro</v>
      </c>
      <c r="J285" s="35">
        <f>YEAR(BASE[[#This Row],[Data de Pagamento]])</f>
        <v>2021</v>
      </c>
      <c r="K285" s="36">
        <v>-231</v>
      </c>
    </row>
    <row r="286" spans="1:11">
      <c r="A286" s="37" t="s">
        <v>6</v>
      </c>
      <c r="B286" s="37" t="s">
        <v>27</v>
      </c>
      <c r="C286" s="37" t="s">
        <v>11</v>
      </c>
      <c r="D286" s="38" t="str" cm="1">
        <f t="array" ref="D286">INDEX(FONTE_CÓDIGOS[CÓDIGO],MATCH(1,(FONTE_CÓDIGOS[FONTE]=BASE[[#This Row],[Coluna1]])*(FONTE_CÓDIGOS[DESCRIÇÃO]=BASE[[#This Row],[Classificação]]),0))</f>
        <v>1.3</v>
      </c>
      <c r="E286" s="33" t="s">
        <v>43</v>
      </c>
      <c r="G286" s="39">
        <v>44505</v>
      </c>
      <c r="H286" s="35">
        <f>DAY(BASE[[#This Row],[Data de Pagamento]])</f>
        <v>5</v>
      </c>
      <c r="I286" s="35" t="str">
        <f>TEXT(BASE[[#This Row],[Data de Pagamento]],"mmmm")</f>
        <v>novembro</v>
      </c>
      <c r="J286" s="35">
        <f>YEAR(BASE[[#This Row],[Data de Pagamento]])</f>
        <v>2021</v>
      </c>
      <c r="K286" s="36">
        <v>51</v>
      </c>
    </row>
    <row r="287" spans="1:11">
      <c r="A287" s="37" t="s">
        <v>8</v>
      </c>
      <c r="B287" s="37" t="s">
        <v>29</v>
      </c>
      <c r="C287" s="37" t="s">
        <v>11</v>
      </c>
      <c r="D287" s="38" t="str" cm="1">
        <f t="array" ref="D287">INDEX(FONTE_CÓDIGOS[CÓDIGO],MATCH(1,(FONTE_CÓDIGOS[FONTE]=BASE[[#This Row],[Coluna1]])*(FONTE_CÓDIGOS[DESCRIÇÃO]=BASE[[#This Row],[Classificação]]),0))</f>
        <v>2.3</v>
      </c>
      <c r="E287" s="33" t="s">
        <v>10</v>
      </c>
      <c r="G287" s="39">
        <v>44505</v>
      </c>
      <c r="H287" s="35">
        <f>DAY(BASE[[#This Row],[Data de Pagamento]])</f>
        <v>5</v>
      </c>
      <c r="I287" s="35" t="str">
        <f>TEXT(BASE[[#This Row],[Data de Pagamento]],"mmmm")</f>
        <v>novembro</v>
      </c>
      <c r="J287" s="35">
        <f>YEAR(BASE[[#This Row],[Data de Pagamento]])</f>
        <v>2021</v>
      </c>
      <c r="K287" s="36">
        <v>-232</v>
      </c>
    </row>
    <row r="288" spans="1:11">
      <c r="A288" s="37" t="s">
        <v>8</v>
      </c>
      <c r="B288" s="37" t="s">
        <v>63</v>
      </c>
      <c r="C288" s="37" t="s">
        <v>11</v>
      </c>
      <c r="D288" s="40" t="str" cm="1">
        <f t="array" ref="D288">INDEX(FONTE_CÓDIGOS[CÓDIGO],MATCH(1,(FONTE_CÓDIGOS[FONTE]=BASE[[#This Row],[Coluna1]])*(FONTE_CÓDIGOS[DESCRIÇÃO]=BASE[[#This Row],[Classificação]]),0))</f>
        <v>2.9</v>
      </c>
      <c r="E288" s="33" t="s">
        <v>10</v>
      </c>
      <c r="G288" s="39">
        <v>44505</v>
      </c>
      <c r="H288" s="35">
        <f>DAY(BASE[[#This Row],[Data de Pagamento]])</f>
        <v>5</v>
      </c>
      <c r="I288" s="35" t="str">
        <f>TEXT(BASE[[#This Row],[Data de Pagamento]],"mmmm")</f>
        <v>novembro</v>
      </c>
      <c r="J288" s="35">
        <f>YEAR(BASE[[#This Row],[Data de Pagamento]])</f>
        <v>2021</v>
      </c>
      <c r="K288" s="36">
        <v>-233</v>
      </c>
    </row>
    <row r="289" spans="1:11">
      <c r="A289" s="37" t="s">
        <v>8</v>
      </c>
      <c r="B289" s="37" t="s">
        <v>84</v>
      </c>
      <c r="C289" s="37" t="s">
        <v>11</v>
      </c>
      <c r="D289" s="38" t="str" cm="1">
        <f t="array" ref="D289">INDEX(FONTE_CÓDIGOS[CÓDIGO],MATCH(1,(FONTE_CÓDIGOS[FONTE]=BASE[[#This Row],[Coluna1]])*(FONTE_CÓDIGOS[DESCRIÇÃO]=BASE[[#This Row],[Classificação]]),0))</f>
        <v>2.16</v>
      </c>
      <c r="E289" s="33" t="s">
        <v>10</v>
      </c>
      <c r="G289" s="39">
        <v>44508</v>
      </c>
      <c r="H289" s="35">
        <f>DAY(BASE[[#This Row],[Data de Pagamento]])</f>
        <v>8</v>
      </c>
      <c r="I289" s="35" t="str">
        <f>TEXT(BASE[[#This Row],[Data de Pagamento]],"mmmm")</f>
        <v>novembro</v>
      </c>
      <c r="J289" s="35">
        <f>YEAR(BASE[[#This Row],[Data de Pagamento]])</f>
        <v>2021</v>
      </c>
      <c r="K289" s="36">
        <v>-234</v>
      </c>
    </row>
    <row r="290" spans="1:11">
      <c r="A290" s="37" t="s">
        <v>8</v>
      </c>
      <c r="B290" s="37" t="s">
        <v>104</v>
      </c>
      <c r="C290" s="37" t="s">
        <v>11</v>
      </c>
      <c r="D290" s="38" t="str" cm="1">
        <f t="array" ref="D290">INDEX(FONTE_CÓDIGOS[CÓDIGO],MATCH(1,(FONTE_CÓDIGOS[FONTE]=BASE[[#This Row],[Coluna1]])*(FONTE_CÓDIGOS[DESCRIÇÃO]=BASE[[#This Row],[Classificação]]),0))</f>
        <v>2.27</v>
      </c>
      <c r="E290" s="33" t="s">
        <v>10</v>
      </c>
      <c r="G290" s="39">
        <v>44508</v>
      </c>
      <c r="H290" s="35">
        <f>DAY(BASE[[#This Row],[Data de Pagamento]])</f>
        <v>8</v>
      </c>
      <c r="I290" s="35" t="str">
        <f>TEXT(BASE[[#This Row],[Data de Pagamento]],"mmmm")</f>
        <v>novembro</v>
      </c>
      <c r="J290" s="35">
        <f>YEAR(BASE[[#This Row],[Data de Pagamento]])</f>
        <v>2021</v>
      </c>
      <c r="K290" s="36">
        <v>-235</v>
      </c>
    </row>
    <row r="291" spans="1:11">
      <c r="A291" s="37" t="s">
        <v>8</v>
      </c>
      <c r="B291" s="37" t="s">
        <v>63</v>
      </c>
      <c r="C291" s="37" t="s">
        <v>11</v>
      </c>
      <c r="D291" s="40" t="str" cm="1">
        <f t="array" ref="D291">INDEX(FONTE_CÓDIGOS[CÓDIGO],MATCH(1,(FONTE_CÓDIGOS[FONTE]=BASE[[#This Row],[Coluna1]])*(FONTE_CÓDIGOS[DESCRIÇÃO]=BASE[[#This Row],[Classificação]]),0))</f>
        <v>2.9</v>
      </c>
      <c r="E291" s="33" t="s">
        <v>10</v>
      </c>
      <c r="G291" s="39">
        <v>44508</v>
      </c>
      <c r="H291" s="35">
        <f>DAY(BASE[[#This Row],[Data de Pagamento]])</f>
        <v>8</v>
      </c>
      <c r="I291" s="35" t="str">
        <f>TEXT(BASE[[#This Row],[Data de Pagamento]],"mmmm")</f>
        <v>novembro</v>
      </c>
      <c r="J291" s="35">
        <f>YEAR(BASE[[#This Row],[Data de Pagamento]])</f>
        <v>2021</v>
      </c>
      <c r="K291" s="36">
        <v>-236</v>
      </c>
    </row>
    <row r="292" spans="1:11">
      <c r="A292" s="37" t="s">
        <v>8</v>
      </c>
      <c r="B292" s="37" t="s">
        <v>47</v>
      </c>
      <c r="C292" s="37" t="s">
        <v>11</v>
      </c>
      <c r="D292" s="40" t="str" cm="1">
        <f t="array" ref="D292">INDEX(FONTE_CÓDIGOS[CÓDIGO],MATCH(1,(FONTE_CÓDIGOS[FONTE]=BASE[[#This Row],[Coluna1]])*(FONTE_CÓDIGOS[DESCRIÇÃO]=BASE[[#This Row],[Classificação]]),0))</f>
        <v>2.6</v>
      </c>
      <c r="E292" s="33" t="s">
        <v>10</v>
      </c>
      <c r="G292" s="39">
        <v>44510</v>
      </c>
      <c r="H292" s="35">
        <f>DAY(BASE[[#This Row],[Data de Pagamento]])</f>
        <v>10</v>
      </c>
      <c r="I292" s="35" t="str">
        <f>TEXT(BASE[[#This Row],[Data de Pagamento]],"mmmm")</f>
        <v>novembro</v>
      </c>
      <c r="J292" s="35">
        <f>YEAR(BASE[[#This Row],[Data de Pagamento]])</f>
        <v>2021</v>
      </c>
      <c r="K292" s="36">
        <v>-237</v>
      </c>
    </row>
    <row r="293" spans="1:11">
      <c r="A293" s="37" t="s">
        <v>8</v>
      </c>
      <c r="B293" s="37" t="s">
        <v>98</v>
      </c>
      <c r="C293" s="37" t="s">
        <v>11</v>
      </c>
      <c r="D293" s="38" t="str" cm="1">
        <f t="array" ref="D293">INDEX(FONTE_CÓDIGOS[CÓDIGO],MATCH(1,(FONTE_CÓDIGOS[FONTE]=BASE[[#This Row],[Coluna1]])*(FONTE_CÓDIGOS[DESCRIÇÃO]=BASE[[#This Row],[Classificação]]),0))</f>
        <v>2.23</v>
      </c>
      <c r="E293" s="33" t="s">
        <v>31</v>
      </c>
      <c r="G293" s="39">
        <v>44514</v>
      </c>
      <c r="H293" s="35">
        <f>DAY(BASE[[#This Row],[Data de Pagamento]])</f>
        <v>14</v>
      </c>
      <c r="I293" s="35" t="str">
        <f>TEXT(BASE[[#This Row],[Data de Pagamento]],"mmmm")</f>
        <v>novembro</v>
      </c>
      <c r="J293" s="35">
        <f>YEAR(BASE[[#This Row],[Data de Pagamento]])</f>
        <v>2021</v>
      </c>
      <c r="K293" s="36">
        <v>-238</v>
      </c>
    </row>
    <row r="294" spans="1:11">
      <c r="A294" s="37" t="s">
        <v>6</v>
      </c>
      <c r="B294" s="37" t="s">
        <v>71</v>
      </c>
      <c r="C294" s="37" t="s">
        <v>11</v>
      </c>
      <c r="D294" s="38" t="str" cm="1">
        <f t="array" ref="D294">INDEX(FONTE_CÓDIGOS[CÓDIGO],MATCH(1,(FONTE_CÓDIGOS[FONTE]=BASE[[#This Row],[Coluna1]])*(FONTE_CÓDIGOS[DESCRIÇÃO]=BASE[[#This Row],[Classificação]]),0))</f>
        <v>1.11</v>
      </c>
      <c r="E294" s="33" t="s">
        <v>10</v>
      </c>
      <c r="G294" s="39">
        <v>44516</v>
      </c>
      <c r="H294" s="35">
        <f>DAY(BASE[[#This Row],[Data de Pagamento]])</f>
        <v>16</v>
      </c>
      <c r="I294" s="35" t="str">
        <f>TEXT(BASE[[#This Row],[Data de Pagamento]],"mmmm")</f>
        <v>novembro</v>
      </c>
      <c r="J294" s="35">
        <f>YEAR(BASE[[#This Row],[Data de Pagamento]])</f>
        <v>2021</v>
      </c>
      <c r="K294" s="36">
        <v>52</v>
      </c>
    </row>
    <row r="295" spans="1:11">
      <c r="A295" s="37" t="s">
        <v>8</v>
      </c>
      <c r="B295" s="37" t="s">
        <v>88</v>
      </c>
      <c r="C295" s="37" t="s">
        <v>11</v>
      </c>
      <c r="D295" s="40" t="str" cm="1">
        <f t="array" ref="D295">INDEX(FONTE_CÓDIGOS[CÓDIGO],MATCH(1,(FONTE_CÓDIGOS[FONTE]=BASE[[#This Row],[Coluna1]])*(FONTE_CÓDIGOS[DESCRIÇÃO]=BASE[[#This Row],[Classificação]]),0))</f>
        <v>2.18</v>
      </c>
      <c r="E295" s="33" t="s">
        <v>10</v>
      </c>
      <c r="G295" s="39">
        <v>44516</v>
      </c>
      <c r="H295" s="35">
        <f>DAY(BASE[[#This Row],[Data de Pagamento]])</f>
        <v>16</v>
      </c>
      <c r="I295" s="35" t="str">
        <f>TEXT(BASE[[#This Row],[Data de Pagamento]],"mmmm")</f>
        <v>novembro</v>
      </c>
      <c r="J295" s="35">
        <f>YEAR(BASE[[#This Row],[Data de Pagamento]])</f>
        <v>2021</v>
      </c>
      <c r="K295" s="36">
        <v>-239</v>
      </c>
    </row>
    <row r="296" spans="1:11">
      <c r="A296" s="37" t="s">
        <v>8</v>
      </c>
      <c r="B296" s="37" t="s">
        <v>63</v>
      </c>
      <c r="C296" s="37" t="s">
        <v>11</v>
      </c>
      <c r="D296" s="40" t="str" cm="1">
        <f t="array" ref="D296">INDEX(FONTE_CÓDIGOS[CÓDIGO],MATCH(1,(FONTE_CÓDIGOS[FONTE]=BASE[[#This Row],[Coluna1]])*(FONTE_CÓDIGOS[DESCRIÇÃO]=BASE[[#This Row],[Classificação]]),0))</f>
        <v>2.9</v>
      </c>
      <c r="E296" s="33" t="s">
        <v>10</v>
      </c>
      <c r="G296" s="39">
        <v>44516</v>
      </c>
      <c r="H296" s="35">
        <f>DAY(BASE[[#This Row],[Data de Pagamento]])</f>
        <v>16</v>
      </c>
      <c r="I296" s="35" t="str">
        <f>TEXT(BASE[[#This Row],[Data de Pagamento]],"mmmm")</f>
        <v>novembro</v>
      </c>
      <c r="J296" s="35">
        <f>YEAR(BASE[[#This Row],[Data de Pagamento]])</f>
        <v>2021</v>
      </c>
      <c r="K296" s="36">
        <v>-240</v>
      </c>
    </row>
    <row r="297" spans="1:11">
      <c r="A297" s="37" t="s">
        <v>8</v>
      </c>
      <c r="B297" s="37" t="s">
        <v>98</v>
      </c>
      <c r="C297" s="37" t="s">
        <v>11</v>
      </c>
      <c r="D297" s="40" t="str" cm="1">
        <f t="array" ref="D297">INDEX(FONTE_CÓDIGOS[CÓDIGO],MATCH(1,(FONTE_CÓDIGOS[FONTE]=BASE[[#This Row],[Coluna1]])*(FONTE_CÓDIGOS[DESCRIÇÃO]=BASE[[#This Row],[Classificação]]),0))</f>
        <v>2.23</v>
      </c>
      <c r="E297" s="33" t="s">
        <v>31</v>
      </c>
      <c r="G297" s="39">
        <v>44517</v>
      </c>
      <c r="H297" s="35">
        <f>DAY(BASE[[#This Row],[Data de Pagamento]])</f>
        <v>17</v>
      </c>
      <c r="I297" s="35" t="str">
        <f>TEXT(BASE[[#This Row],[Data de Pagamento]],"mmmm")</f>
        <v>novembro</v>
      </c>
      <c r="J297" s="35">
        <f>YEAR(BASE[[#This Row],[Data de Pagamento]])</f>
        <v>2021</v>
      </c>
      <c r="K297" s="36">
        <v>-241</v>
      </c>
    </row>
    <row r="298" spans="1:11">
      <c r="A298" s="37" t="s">
        <v>8</v>
      </c>
      <c r="B298" s="37" t="s">
        <v>98</v>
      </c>
      <c r="C298" s="37" t="s">
        <v>11</v>
      </c>
      <c r="D298" s="38" t="str" cm="1">
        <f t="array" ref="D298">INDEX(FONTE_CÓDIGOS[CÓDIGO],MATCH(1,(FONTE_CÓDIGOS[FONTE]=BASE[[#This Row],[Coluna1]])*(FONTE_CÓDIGOS[DESCRIÇÃO]=BASE[[#This Row],[Classificação]]),0))</f>
        <v>2.23</v>
      </c>
      <c r="E298" s="33" t="s">
        <v>31</v>
      </c>
      <c r="G298" s="39">
        <v>44517</v>
      </c>
      <c r="H298" s="35">
        <f>DAY(BASE[[#This Row],[Data de Pagamento]])</f>
        <v>17</v>
      </c>
      <c r="I298" s="35" t="str">
        <f>TEXT(BASE[[#This Row],[Data de Pagamento]],"mmmm")</f>
        <v>novembro</v>
      </c>
      <c r="J298" s="35">
        <f>YEAR(BASE[[#This Row],[Data de Pagamento]])</f>
        <v>2021</v>
      </c>
      <c r="K298" s="36">
        <v>-242</v>
      </c>
    </row>
    <row r="299" spans="1:11">
      <c r="A299" s="37" t="s">
        <v>8</v>
      </c>
      <c r="B299" s="37" t="s">
        <v>98</v>
      </c>
      <c r="C299" s="37" t="s">
        <v>11</v>
      </c>
      <c r="D299" s="38" t="str" cm="1">
        <f t="array" ref="D299">INDEX(FONTE_CÓDIGOS[CÓDIGO],MATCH(1,(FONTE_CÓDIGOS[FONTE]=BASE[[#This Row],[Coluna1]])*(FONTE_CÓDIGOS[DESCRIÇÃO]=BASE[[#This Row],[Classificação]]),0))</f>
        <v>2.23</v>
      </c>
      <c r="E299" s="33" t="s">
        <v>31</v>
      </c>
      <c r="G299" s="39">
        <v>44519</v>
      </c>
      <c r="H299" s="35">
        <f>DAY(BASE[[#This Row],[Data de Pagamento]])</f>
        <v>19</v>
      </c>
      <c r="I299" s="35" t="str">
        <f>TEXT(BASE[[#This Row],[Data de Pagamento]],"mmmm")</f>
        <v>novembro</v>
      </c>
      <c r="J299" s="35">
        <f>YEAR(BASE[[#This Row],[Data de Pagamento]])</f>
        <v>2021</v>
      </c>
      <c r="K299" s="36">
        <v>-243</v>
      </c>
    </row>
    <row r="300" spans="1:11">
      <c r="A300" s="37" t="s">
        <v>8</v>
      </c>
      <c r="B300" s="37" t="s">
        <v>90</v>
      </c>
      <c r="C300" s="37" t="s">
        <v>11</v>
      </c>
      <c r="D300" s="38" t="str" cm="1">
        <f t="array" ref="D300">INDEX(FONTE_CÓDIGOS[CÓDIGO],MATCH(1,(FONTE_CÓDIGOS[FONTE]=BASE[[#This Row],[Coluna1]])*(FONTE_CÓDIGOS[DESCRIÇÃO]=BASE[[#This Row],[Classificação]]),0))</f>
        <v>2.19</v>
      </c>
      <c r="E300" s="33" t="s">
        <v>24</v>
      </c>
      <c r="G300" s="39">
        <v>44519</v>
      </c>
      <c r="H300" s="35">
        <f>DAY(BASE[[#This Row],[Data de Pagamento]])</f>
        <v>19</v>
      </c>
      <c r="I300" s="35" t="str">
        <f>TEXT(BASE[[#This Row],[Data de Pagamento]],"mmmm")</f>
        <v>novembro</v>
      </c>
      <c r="J300" s="35">
        <f>YEAR(BASE[[#This Row],[Data de Pagamento]])</f>
        <v>2021</v>
      </c>
      <c r="K300" s="36">
        <v>-244</v>
      </c>
    </row>
    <row r="301" spans="1:11">
      <c r="A301" s="37" t="s">
        <v>8</v>
      </c>
      <c r="B301" s="37" t="s">
        <v>78</v>
      </c>
      <c r="C301" s="37" t="s">
        <v>11</v>
      </c>
      <c r="D301" s="38" t="str" cm="1">
        <f t="array" ref="D301">INDEX(FONTE_CÓDIGOS[CÓDIGO],MATCH(1,(FONTE_CÓDIGOS[FONTE]=BASE[[#This Row],[Coluna1]])*(FONTE_CÓDIGOS[DESCRIÇÃO]=BASE[[#This Row],[Classificação]]),0))</f>
        <v>2.13</v>
      </c>
      <c r="E301" s="33" t="s">
        <v>10</v>
      </c>
      <c r="G301" s="39">
        <v>44522</v>
      </c>
      <c r="H301" s="35">
        <f>DAY(BASE[[#This Row],[Data de Pagamento]])</f>
        <v>22</v>
      </c>
      <c r="I301" s="35" t="str">
        <f>TEXT(BASE[[#This Row],[Data de Pagamento]],"mmmm")</f>
        <v>novembro</v>
      </c>
      <c r="J301" s="35">
        <f>YEAR(BASE[[#This Row],[Data de Pagamento]])</f>
        <v>2021</v>
      </c>
      <c r="K301" s="36">
        <v>-245</v>
      </c>
    </row>
    <row r="302" spans="1:11">
      <c r="A302" s="37" t="s">
        <v>8</v>
      </c>
      <c r="B302" s="37" t="s">
        <v>82</v>
      </c>
      <c r="C302" s="37" t="s">
        <v>11</v>
      </c>
      <c r="D302" s="40" t="str" cm="1">
        <f t="array" ref="D302">INDEX(FONTE_CÓDIGOS[CÓDIGO],MATCH(1,(FONTE_CÓDIGOS[FONTE]=BASE[[#This Row],[Coluna1]])*(FONTE_CÓDIGOS[DESCRIÇÃO]=BASE[[#This Row],[Classificação]]),0))</f>
        <v>2.15</v>
      </c>
      <c r="E302" s="33" t="s">
        <v>10</v>
      </c>
      <c r="G302" s="39">
        <v>44522</v>
      </c>
      <c r="H302" s="35">
        <f>DAY(BASE[[#This Row],[Data de Pagamento]])</f>
        <v>22</v>
      </c>
      <c r="I302" s="35" t="str">
        <f>TEXT(BASE[[#This Row],[Data de Pagamento]],"mmmm")</f>
        <v>novembro</v>
      </c>
      <c r="J302" s="35">
        <f>YEAR(BASE[[#This Row],[Data de Pagamento]])</f>
        <v>2021</v>
      </c>
      <c r="K302" s="36">
        <v>-246</v>
      </c>
    </row>
    <row r="303" spans="1:11">
      <c r="A303" s="37" t="s">
        <v>8</v>
      </c>
      <c r="B303" s="37" t="s">
        <v>58</v>
      </c>
      <c r="C303" s="37" t="s">
        <v>11</v>
      </c>
      <c r="D303" s="38" t="str" cm="1">
        <f t="array" ref="D303">INDEX(FONTE_CÓDIGOS[CÓDIGO],MATCH(1,(FONTE_CÓDIGOS[FONTE]=BASE[[#This Row],[Coluna1]])*(FONTE_CÓDIGOS[DESCRIÇÃO]=BASE[[#This Row],[Classificação]]),0))</f>
        <v>2.8</v>
      </c>
      <c r="E303" s="33" t="s">
        <v>10</v>
      </c>
      <c r="G303" s="39">
        <v>44523</v>
      </c>
      <c r="H303" s="35">
        <f>DAY(BASE[[#This Row],[Data de Pagamento]])</f>
        <v>23</v>
      </c>
      <c r="I303" s="35" t="str">
        <f>TEXT(BASE[[#This Row],[Data de Pagamento]],"mmmm")</f>
        <v>novembro</v>
      </c>
      <c r="J303" s="35">
        <f>YEAR(BASE[[#This Row],[Data de Pagamento]])</f>
        <v>2021</v>
      </c>
      <c r="K303" s="36">
        <v>-247</v>
      </c>
    </row>
    <row r="304" spans="1:11">
      <c r="A304" s="37" t="s">
        <v>8</v>
      </c>
      <c r="B304" s="37" t="s">
        <v>63</v>
      </c>
      <c r="C304" s="37" t="s">
        <v>11</v>
      </c>
      <c r="D304" s="40" t="str" cm="1">
        <f t="array" ref="D304">INDEX(FONTE_CÓDIGOS[CÓDIGO],MATCH(1,(FONTE_CÓDIGOS[FONTE]=BASE[[#This Row],[Coluna1]])*(FONTE_CÓDIGOS[DESCRIÇÃO]=BASE[[#This Row],[Classificação]]),0))</f>
        <v>2.9</v>
      </c>
      <c r="E304" s="33" t="s">
        <v>10</v>
      </c>
      <c r="G304" s="39">
        <v>44526</v>
      </c>
      <c r="H304" s="35">
        <f>DAY(BASE[[#This Row],[Data de Pagamento]])</f>
        <v>26</v>
      </c>
      <c r="I304" s="35" t="str">
        <f>TEXT(BASE[[#This Row],[Data de Pagamento]],"mmmm")</f>
        <v>novembro</v>
      </c>
      <c r="J304" s="35">
        <f>YEAR(BASE[[#This Row],[Data de Pagamento]])</f>
        <v>2021</v>
      </c>
      <c r="K304" s="36">
        <v>-248</v>
      </c>
    </row>
    <row r="305" spans="1:11">
      <c r="A305" s="37" t="s">
        <v>6</v>
      </c>
      <c r="B305" s="37" t="s">
        <v>27</v>
      </c>
      <c r="C305" s="37" t="s">
        <v>11</v>
      </c>
      <c r="D305" s="38" t="str" cm="1">
        <f t="array" ref="D305">INDEX(FONTE_CÓDIGOS[CÓDIGO],MATCH(1,(FONTE_CÓDIGOS[FONTE]=BASE[[#This Row],[Coluna1]])*(FONTE_CÓDIGOS[DESCRIÇÃO]=BASE[[#This Row],[Classificação]]),0))</f>
        <v>1.3</v>
      </c>
      <c r="E305" s="33" t="s">
        <v>24</v>
      </c>
      <c r="G305" s="39">
        <v>44529</v>
      </c>
      <c r="H305" s="35">
        <f>DAY(BASE[[#This Row],[Data de Pagamento]])</f>
        <v>29</v>
      </c>
      <c r="I305" s="35" t="str">
        <f>TEXT(BASE[[#This Row],[Data de Pagamento]],"mmmm")</f>
        <v>novembro</v>
      </c>
      <c r="J305" s="35">
        <f>YEAR(BASE[[#This Row],[Data de Pagamento]])</f>
        <v>2021</v>
      </c>
      <c r="K305" s="36">
        <v>53</v>
      </c>
    </row>
    <row r="306" spans="1:11">
      <c r="A306" s="37" t="s">
        <v>8</v>
      </c>
      <c r="B306" s="37" t="s">
        <v>63</v>
      </c>
      <c r="C306" s="37" t="s">
        <v>11</v>
      </c>
      <c r="D306" s="38" t="str" cm="1">
        <f t="array" ref="D306">INDEX(FONTE_CÓDIGOS[CÓDIGO],MATCH(1,(FONTE_CÓDIGOS[FONTE]=BASE[[#This Row],[Coluna1]])*(FONTE_CÓDIGOS[DESCRIÇÃO]=BASE[[#This Row],[Classificação]]),0))</f>
        <v>2.9</v>
      </c>
      <c r="E306" s="33" t="s">
        <v>10</v>
      </c>
      <c r="G306" s="39">
        <v>44529</v>
      </c>
      <c r="H306" s="35">
        <f>DAY(BASE[[#This Row],[Data de Pagamento]])</f>
        <v>29</v>
      </c>
      <c r="I306" s="35" t="str">
        <f>TEXT(BASE[[#This Row],[Data de Pagamento]],"mmmm")</f>
        <v>novembro</v>
      </c>
      <c r="J306" s="35">
        <f>YEAR(BASE[[#This Row],[Data de Pagamento]])</f>
        <v>2021</v>
      </c>
      <c r="K306" s="36">
        <v>-249</v>
      </c>
    </row>
    <row r="307" spans="1:11">
      <c r="A307" s="37" t="s">
        <v>8</v>
      </c>
      <c r="B307" s="37" t="s">
        <v>29</v>
      </c>
      <c r="C307" s="37" t="s">
        <v>11</v>
      </c>
      <c r="D307" s="38" t="str" cm="1">
        <f t="array" ref="D307">INDEX(FONTE_CÓDIGOS[CÓDIGO],MATCH(1,(FONTE_CÓDIGOS[FONTE]=BASE[[#This Row],[Coluna1]])*(FONTE_CÓDIGOS[DESCRIÇÃO]=BASE[[#This Row],[Classificação]]),0))</f>
        <v>2.3</v>
      </c>
      <c r="E307" s="33" t="s">
        <v>10</v>
      </c>
      <c r="G307" s="39">
        <v>44530</v>
      </c>
      <c r="H307" s="35">
        <f>DAY(BASE[[#This Row],[Data de Pagamento]])</f>
        <v>30</v>
      </c>
      <c r="I307" s="35" t="str">
        <f>TEXT(BASE[[#This Row],[Data de Pagamento]],"mmmm")</f>
        <v>novembro</v>
      </c>
      <c r="J307" s="35">
        <f>YEAR(BASE[[#This Row],[Data de Pagamento]])</f>
        <v>2021</v>
      </c>
      <c r="K307" s="36">
        <v>-250</v>
      </c>
    </row>
    <row r="308" spans="1:11">
      <c r="A308" s="37" t="s">
        <v>8</v>
      </c>
      <c r="B308" s="37" t="s">
        <v>29</v>
      </c>
      <c r="C308" s="37" t="s">
        <v>11</v>
      </c>
      <c r="D308" s="38" t="str" cm="1">
        <f t="array" ref="D308">INDEX(FONTE_CÓDIGOS[CÓDIGO],MATCH(1,(FONTE_CÓDIGOS[FONTE]=BASE[[#This Row],[Coluna1]])*(FONTE_CÓDIGOS[DESCRIÇÃO]=BASE[[#This Row],[Classificação]]),0))</f>
        <v>2.3</v>
      </c>
      <c r="E308" s="33" t="s">
        <v>10</v>
      </c>
      <c r="G308" s="39">
        <v>44530</v>
      </c>
      <c r="H308" s="35">
        <f>DAY(BASE[[#This Row],[Data de Pagamento]])</f>
        <v>30</v>
      </c>
      <c r="I308" s="35" t="str">
        <f>TEXT(BASE[[#This Row],[Data de Pagamento]],"mmmm")</f>
        <v>novembro</v>
      </c>
      <c r="J308" s="35">
        <f>YEAR(BASE[[#This Row],[Data de Pagamento]])</f>
        <v>2021</v>
      </c>
      <c r="K308" s="36">
        <v>-251</v>
      </c>
    </row>
    <row r="309" spans="1:11">
      <c r="A309" s="37" t="s">
        <v>8</v>
      </c>
      <c r="B309" s="37" t="s">
        <v>29</v>
      </c>
      <c r="C309" s="37" t="s">
        <v>11</v>
      </c>
      <c r="D309" s="38" t="str" cm="1">
        <f t="array" ref="D309">INDEX(FONTE_CÓDIGOS[CÓDIGO],MATCH(1,(FONTE_CÓDIGOS[FONTE]=BASE[[#This Row],[Coluna1]])*(FONTE_CÓDIGOS[DESCRIÇÃO]=BASE[[#This Row],[Classificação]]),0))</f>
        <v>2.3</v>
      </c>
      <c r="E309" s="33" t="s">
        <v>10</v>
      </c>
      <c r="G309" s="39">
        <v>44530</v>
      </c>
      <c r="H309" s="35">
        <f>DAY(BASE[[#This Row],[Data de Pagamento]])</f>
        <v>30</v>
      </c>
      <c r="I309" s="35" t="str">
        <f>TEXT(BASE[[#This Row],[Data de Pagamento]],"mmmm")</f>
        <v>novembro</v>
      </c>
      <c r="J309" s="35">
        <f>YEAR(BASE[[#This Row],[Data de Pagamento]])</f>
        <v>2021</v>
      </c>
      <c r="K309" s="36">
        <v>-252</v>
      </c>
    </row>
    <row r="310" spans="1:11">
      <c r="A310" s="37" t="s">
        <v>8</v>
      </c>
      <c r="B310" s="37" t="s">
        <v>29</v>
      </c>
      <c r="C310" s="37" t="s">
        <v>11</v>
      </c>
      <c r="D310" s="38" t="str" cm="1">
        <f t="array" ref="D310">INDEX(FONTE_CÓDIGOS[CÓDIGO],MATCH(1,(FONTE_CÓDIGOS[FONTE]=BASE[[#This Row],[Coluna1]])*(FONTE_CÓDIGOS[DESCRIÇÃO]=BASE[[#This Row],[Classificação]]),0))</f>
        <v>2.3</v>
      </c>
      <c r="E310" s="33" t="s">
        <v>10</v>
      </c>
      <c r="G310" s="39">
        <v>44530</v>
      </c>
      <c r="H310" s="35">
        <f>DAY(BASE[[#This Row],[Data de Pagamento]])</f>
        <v>30</v>
      </c>
      <c r="I310" s="35" t="str">
        <f>TEXT(BASE[[#This Row],[Data de Pagamento]],"mmmm")</f>
        <v>novembro</v>
      </c>
      <c r="J310" s="35">
        <f>YEAR(BASE[[#This Row],[Data de Pagamento]])</f>
        <v>2021</v>
      </c>
      <c r="K310" s="36">
        <v>-253</v>
      </c>
    </row>
    <row r="311" spans="1:11">
      <c r="A311" s="37" t="s">
        <v>8</v>
      </c>
      <c r="B311" s="37" t="s">
        <v>73</v>
      </c>
      <c r="C311" s="37" t="s">
        <v>11</v>
      </c>
      <c r="D311" s="41" t="str" cm="1">
        <f t="array" ref="D311">INDEX(FONTE_CÓDIGOS[CÓDIGO],MATCH(1,(FONTE_CÓDIGOS[FONTE]=BASE[[#This Row],[Coluna1]])*(FONTE_CÓDIGOS[DESCRIÇÃO]=BASE[[#This Row],[Classificação]]),0))</f>
        <v>2.11</v>
      </c>
      <c r="E311" s="33" t="s">
        <v>31</v>
      </c>
      <c r="G311" s="39">
        <v>44531</v>
      </c>
      <c r="H311" s="35">
        <f>DAY(BASE[[#This Row],[Data de Pagamento]])</f>
        <v>1</v>
      </c>
      <c r="I311" s="35" t="str">
        <f>TEXT(BASE[[#This Row],[Data de Pagamento]],"mmmm")</f>
        <v>dezembro</v>
      </c>
      <c r="J311" s="35">
        <f>YEAR(BASE[[#This Row],[Data de Pagamento]])</f>
        <v>2021</v>
      </c>
      <c r="K311" s="36">
        <v>-254</v>
      </c>
    </row>
    <row r="312" spans="1:11">
      <c r="A312" s="37" t="s">
        <v>8</v>
      </c>
      <c r="B312" s="37" t="s">
        <v>73</v>
      </c>
      <c r="C312" s="37" t="s">
        <v>11</v>
      </c>
      <c r="D312" s="41" t="str" cm="1">
        <f t="array" ref="D312">INDEX(FONTE_CÓDIGOS[CÓDIGO],MATCH(1,(FONTE_CÓDIGOS[FONTE]=BASE[[#This Row],[Coluna1]])*(FONTE_CÓDIGOS[DESCRIÇÃO]=BASE[[#This Row],[Classificação]]),0))</f>
        <v>2.11</v>
      </c>
      <c r="E312" s="33" t="s">
        <v>31</v>
      </c>
      <c r="G312" s="39">
        <v>44531</v>
      </c>
      <c r="H312" s="35">
        <f>DAY(BASE[[#This Row],[Data de Pagamento]])</f>
        <v>1</v>
      </c>
      <c r="I312" s="35" t="str">
        <f>TEXT(BASE[[#This Row],[Data de Pagamento]],"mmmm")</f>
        <v>dezembro</v>
      </c>
      <c r="J312" s="35">
        <f>YEAR(BASE[[#This Row],[Data de Pagamento]])</f>
        <v>2021</v>
      </c>
      <c r="K312" s="36">
        <v>-255</v>
      </c>
    </row>
    <row r="313" spans="1:11">
      <c r="A313" s="37" t="s">
        <v>8</v>
      </c>
      <c r="B313" s="37" t="s">
        <v>98</v>
      </c>
      <c r="C313" s="37" t="s">
        <v>11</v>
      </c>
      <c r="D313" s="38" t="str" cm="1">
        <f t="array" ref="D313">INDEX(FONTE_CÓDIGOS[CÓDIGO],MATCH(1,(FONTE_CÓDIGOS[FONTE]=BASE[[#This Row],[Coluna1]])*(FONTE_CÓDIGOS[DESCRIÇÃO]=BASE[[#This Row],[Classificação]]),0))</f>
        <v>2.23</v>
      </c>
      <c r="E313" s="33" t="s">
        <v>31</v>
      </c>
      <c r="G313" s="39">
        <v>44531</v>
      </c>
      <c r="H313" s="35">
        <f>DAY(BASE[[#This Row],[Data de Pagamento]])</f>
        <v>1</v>
      </c>
      <c r="I313" s="35" t="str">
        <f>TEXT(BASE[[#This Row],[Data de Pagamento]],"mmmm")</f>
        <v>dezembro</v>
      </c>
      <c r="J313" s="35">
        <f>YEAR(BASE[[#This Row],[Data de Pagamento]])</f>
        <v>2021</v>
      </c>
      <c r="K313" s="36">
        <v>-256</v>
      </c>
    </row>
    <row r="314" spans="1:11">
      <c r="A314" s="37" t="s">
        <v>8</v>
      </c>
      <c r="B314" s="37" t="s">
        <v>80</v>
      </c>
      <c r="C314" s="37" t="s">
        <v>11</v>
      </c>
      <c r="D314" s="38" t="s">
        <v>77</v>
      </c>
      <c r="E314" s="33" t="s">
        <v>10</v>
      </c>
      <c r="G314" s="39">
        <v>44533</v>
      </c>
      <c r="H314" s="35">
        <f>DAY(BASE[[#This Row],[Data de Pagamento]])</f>
        <v>3</v>
      </c>
      <c r="I314" s="35" t="str">
        <f>TEXT(BASE[[#This Row],[Data de Pagamento]],"mmmm")</f>
        <v>dezembro</v>
      </c>
      <c r="J314" s="35">
        <f>YEAR(BASE[[#This Row],[Data de Pagamento]])</f>
        <v>2021</v>
      </c>
      <c r="K314" s="36">
        <v>-257</v>
      </c>
    </row>
    <row r="315" spans="1:11">
      <c r="A315" s="37" t="s">
        <v>8</v>
      </c>
      <c r="B315" s="37" t="s">
        <v>63</v>
      </c>
      <c r="C315" s="37" t="s">
        <v>11</v>
      </c>
      <c r="D315" s="40" t="str" cm="1">
        <f t="array" ref="D315">INDEX(FONTE_CÓDIGOS[CÓDIGO],MATCH(1,(FONTE_CÓDIGOS[FONTE]=BASE[[#This Row],[Coluna1]])*(FONTE_CÓDIGOS[DESCRIÇÃO]=BASE[[#This Row],[Classificação]]),0))</f>
        <v>2.9</v>
      </c>
      <c r="E315" s="33" t="s">
        <v>10</v>
      </c>
      <c r="G315" s="39">
        <v>44533</v>
      </c>
      <c r="H315" s="35">
        <f>DAY(BASE[[#This Row],[Data de Pagamento]])</f>
        <v>3</v>
      </c>
      <c r="I315" s="35" t="str">
        <f>TEXT(BASE[[#This Row],[Data de Pagamento]],"mmmm")</f>
        <v>dezembro</v>
      </c>
      <c r="J315" s="35">
        <f>YEAR(BASE[[#This Row],[Data de Pagamento]])</f>
        <v>2021</v>
      </c>
      <c r="K315" s="36">
        <v>-258</v>
      </c>
    </row>
    <row r="316" spans="1:11">
      <c r="A316" s="37" t="s">
        <v>8</v>
      </c>
      <c r="B316" s="37" t="s">
        <v>98</v>
      </c>
      <c r="C316" s="37" t="s">
        <v>11</v>
      </c>
      <c r="D316" s="38" t="str" cm="1">
        <f t="array" ref="D316">INDEX(FONTE_CÓDIGOS[CÓDIGO],MATCH(1,(FONTE_CÓDIGOS[FONTE]=BASE[[#This Row],[Coluna1]])*(FONTE_CÓDIGOS[DESCRIÇÃO]=BASE[[#This Row],[Classificação]]),0))</f>
        <v>2.23</v>
      </c>
      <c r="E316" s="33" t="s">
        <v>31</v>
      </c>
      <c r="G316" s="39">
        <v>44536</v>
      </c>
      <c r="H316" s="35">
        <f>DAY(BASE[[#This Row],[Data de Pagamento]])</f>
        <v>6</v>
      </c>
      <c r="I316" s="35" t="str">
        <f>TEXT(BASE[[#This Row],[Data de Pagamento]],"mmmm")</f>
        <v>dezembro</v>
      </c>
      <c r="J316" s="35">
        <f>YEAR(BASE[[#This Row],[Data de Pagamento]])</f>
        <v>2021</v>
      </c>
      <c r="K316" s="36">
        <v>-259</v>
      </c>
    </row>
    <row r="317" spans="1:11">
      <c r="A317" s="37" t="s">
        <v>8</v>
      </c>
      <c r="B317" s="37" t="s">
        <v>84</v>
      </c>
      <c r="C317" s="37" t="s">
        <v>11</v>
      </c>
      <c r="D317" s="40" t="str" cm="1">
        <f t="array" ref="D317">INDEX(FONTE_CÓDIGOS[CÓDIGO],MATCH(1,(FONTE_CÓDIGOS[FONTE]=BASE[[#This Row],[Coluna1]])*(FONTE_CÓDIGOS[DESCRIÇÃO]=BASE[[#This Row],[Classificação]]),0))</f>
        <v>2.16</v>
      </c>
      <c r="E317" s="33" t="s">
        <v>10</v>
      </c>
      <c r="G317" s="39">
        <v>44537</v>
      </c>
      <c r="H317" s="35">
        <f>DAY(BASE[[#This Row],[Data de Pagamento]])</f>
        <v>7</v>
      </c>
      <c r="I317" s="35" t="str">
        <f>TEXT(BASE[[#This Row],[Data de Pagamento]],"mmmm")</f>
        <v>dezembro</v>
      </c>
      <c r="J317" s="35">
        <f>YEAR(BASE[[#This Row],[Data de Pagamento]])</f>
        <v>2021</v>
      </c>
      <c r="K317" s="36">
        <v>-260</v>
      </c>
    </row>
    <row r="318" spans="1:11">
      <c r="A318" s="37" t="s">
        <v>8</v>
      </c>
      <c r="B318" s="37" t="s">
        <v>29</v>
      </c>
      <c r="C318" s="37" t="s">
        <v>11</v>
      </c>
      <c r="D318" s="38" t="str" cm="1">
        <f t="array" ref="D318">INDEX(FONTE_CÓDIGOS[CÓDIGO],MATCH(1,(FONTE_CÓDIGOS[FONTE]=BASE[[#This Row],[Coluna1]])*(FONTE_CÓDIGOS[DESCRIÇÃO]=BASE[[#This Row],[Classificação]]),0))</f>
        <v>2.3</v>
      </c>
      <c r="E318" s="33" t="s">
        <v>10</v>
      </c>
      <c r="G318" s="39">
        <v>44537</v>
      </c>
      <c r="H318" s="35">
        <f>DAY(BASE[[#This Row],[Data de Pagamento]])</f>
        <v>7</v>
      </c>
      <c r="I318" s="35" t="str">
        <f>TEXT(BASE[[#This Row],[Data de Pagamento]],"mmmm")</f>
        <v>dezembro</v>
      </c>
      <c r="J318" s="35">
        <f>YEAR(BASE[[#This Row],[Data de Pagamento]])</f>
        <v>2021</v>
      </c>
      <c r="K318" s="36">
        <v>-261</v>
      </c>
    </row>
    <row r="319" spans="1:11">
      <c r="A319" s="37" t="s">
        <v>6</v>
      </c>
      <c r="B319" s="37" t="s">
        <v>27</v>
      </c>
      <c r="C319" s="37" t="s">
        <v>11</v>
      </c>
      <c r="D319" s="38" t="str" cm="1">
        <f t="array" ref="D319">INDEX(FONTE_CÓDIGOS[CÓDIGO],MATCH(1,(FONTE_CÓDIGOS[FONTE]=BASE[[#This Row],[Coluna1]])*(FONTE_CÓDIGOS[DESCRIÇÃO]=BASE[[#This Row],[Classificação]]),0))</f>
        <v>1.3</v>
      </c>
      <c r="E319" s="33" t="s">
        <v>43</v>
      </c>
      <c r="G319" s="39">
        <v>44538</v>
      </c>
      <c r="H319" s="35">
        <f>DAY(BASE[[#This Row],[Data de Pagamento]])</f>
        <v>8</v>
      </c>
      <c r="I319" s="35" t="str">
        <f>TEXT(BASE[[#This Row],[Data de Pagamento]],"mmmm")</f>
        <v>dezembro</v>
      </c>
      <c r="J319" s="35">
        <f>YEAR(BASE[[#This Row],[Data de Pagamento]])</f>
        <v>2021</v>
      </c>
      <c r="K319" s="36">
        <v>54</v>
      </c>
    </row>
    <row r="320" spans="1:11">
      <c r="A320" s="37" t="s">
        <v>6</v>
      </c>
      <c r="B320" s="37" t="s">
        <v>27</v>
      </c>
      <c r="C320" s="37" t="s">
        <v>11</v>
      </c>
      <c r="D320" s="38" t="str" cm="1">
        <f t="array" ref="D320">INDEX(FONTE_CÓDIGOS[CÓDIGO],MATCH(1,(FONTE_CÓDIGOS[FONTE]=BASE[[#This Row],[Coluna1]])*(FONTE_CÓDIGOS[DESCRIÇÃO]=BASE[[#This Row],[Classificação]]),0))</f>
        <v>1.3</v>
      </c>
      <c r="E320" s="33" t="s">
        <v>49</v>
      </c>
      <c r="G320" s="39">
        <v>44538</v>
      </c>
      <c r="H320" s="35">
        <f>DAY(BASE[[#This Row],[Data de Pagamento]])</f>
        <v>8</v>
      </c>
      <c r="I320" s="35" t="str">
        <f>TEXT(BASE[[#This Row],[Data de Pagamento]],"mmmm")</f>
        <v>dezembro</v>
      </c>
      <c r="J320" s="35">
        <f>YEAR(BASE[[#This Row],[Data de Pagamento]])</f>
        <v>2021</v>
      </c>
      <c r="K320" s="36">
        <v>55</v>
      </c>
    </row>
    <row r="321" spans="1:11">
      <c r="A321" s="37" t="s">
        <v>8</v>
      </c>
      <c r="B321" s="37" t="s">
        <v>90</v>
      </c>
      <c r="C321" s="37" t="s">
        <v>11</v>
      </c>
      <c r="D321" s="38" t="str" cm="1">
        <f t="array" ref="D321">INDEX(FONTE_CÓDIGOS[CÓDIGO],MATCH(1,(FONTE_CÓDIGOS[FONTE]=BASE[[#This Row],[Coluna1]])*(FONTE_CÓDIGOS[DESCRIÇÃO]=BASE[[#This Row],[Classificação]]),0))</f>
        <v>2.19</v>
      </c>
      <c r="E321" s="33" t="s">
        <v>17</v>
      </c>
      <c r="G321" s="39">
        <v>44538</v>
      </c>
      <c r="H321" s="35">
        <f>DAY(BASE[[#This Row],[Data de Pagamento]])</f>
        <v>8</v>
      </c>
      <c r="I321" s="35" t="str">
        <f>TEXT(BASE[[#This Row],[Data de Pagamento]],"mmmm")</f>
        <v>dezembro</v>
      </c>
      <c r="J321" s="35">
        <f>YEAR(BASE[[#This Row],[Data de Pagamento]])</f>
        <v>2021</v>
      </c>
      <c r="K321" s="36">
        <v>-262</v>
      </c>
    </row>
    <row r="322" spans="1:11">
      <c r="A322" s="37" t="s">
        <v>8</v>
      </c>
      <c r="B322" s="37" t="s">
        <v>104</v>
      </c>
      <c r="C322" s="37" t="s">
        <v>11</v>
      </c>
      <c r="D322" s="38" t="s">
        <v>100</v>
      </c>
      <c r="E322" s="33" t="s">
        <v>10</v>
      </c>
      <c r="G322" s="39">
        <v>44538</v>
      </c>
      <c r="H322" s="35">
        <f>DAY(BASE[[#This Row],[Data de Pagamento]])</f>
        <v>8</v>
      </c>
      <c r="I322" s="35" t="str">
        <f>TEXT(BASE[[#This Row],[Data de Pagamento]],"mmmm")</f>
        <v>dezembro</v>
      </c>
      <c r="J322" s="35">
        <f>YEAR(BASE[[#This Row],[Data de Pagamento]])</f>
        <v>2021</v>
      </c>
      <c r="K322" s="36">
        <v>-263</v>
      </c>
    </row>
    <row r="323" spans="1:11">
      <c r="A323" s="37" t="s">
        <v>6</v>
      </c>
      <c r="B323" s="37" t="s">
        <v>45</v>
      </c>
      <c r="C323" s="37" t="s">
        <v>18</v>
      </c>
      <c r="D323" s="40" t="str" cm="1">
        <f t="array" ref="D323">INDEX(FONTE_CÓDIGOS[CÓDIGO],MATCH(1,(FONTE_CÓDIGOS[FONTE]=BASE[[#This Row],[Coluna1]])*(FONTE_CÓDIGOS[DESCRIÇÃO]=BASE[[#This Row],[Classificação]]),0))</f>
        <v>1.6</v>
      </c>
      <c r="E323" s="33" t="s">
        <v>10</v>
      </c>
      <c r="G323" s="39">
        <v>44539</v>
      </c>
      <c r="H323" s="35">
        <f>DAY(BASE[[#This Row],[Data de Pagamento]])</f>
        <v>9</v>
      </c>
      <c r="I323" s="35" t="str">
        <f>TEXT(BASE[[#This Row],[Data de Pagamento]],"mmmm")</f>
        <v>dezembro</v>
      </c>
      <c r="J323" s="35">
        <f>YEAR(BASE[[#This Row],[Data de Pagamento]])</f>
        <v>2021</v>
      </c>
      <c r="K323" s="36">
        <v>56</v>
      </c>
    </row>
    <row r="324" spans="1:11">
      <c r="A324" s="37" t="s">
        <v>8</v>
      </c>
      <c r="B324" s="37" t="s">
        <v>86</v>
      </c>
      <c r="C324" s="37" t="s">
        <v>11</v>
      </c>
      <c r="D324" s="38" t="str" cm="1">
        <f t="array" ref="D324">INDEX(FONTE_CÓDIGOS[CÓDIGO],MATCH(1,(FONTE_CÓDIGOS[FONTE]=BASE[[#This Row],[Coluna1]])*(FONTE_CÓDIGOS[DESCRIÇÃO]=BASE[[#This Row],[Classificação]]),0))</f>
        <v>2.17</v>
      </c>
      <c r="E324" s="33" t="s">
        <v>10</v>
      </c>
      <c r="G324" s="39">
        <v>44539</v>
      </c>
      <c r="H324" s="35">
        <f>DAY(BASE[[#This Row],[Data de Pagamento]])</f>
        <v>9</v>
      </c>
      <c r="I324" s="35" t="str">
        <f>TEXT(BASE[[#This Row],[Data de Pagamento]],"mmmm")</f>
        <v>dezembro</v>
      </c>
      <c r="J324" s="35">
        <f>YEAR(BASE[[#This Row],[Data de Pagamento]])</f>
        <v>2021</v>
      </c>
      <c r="K324" s="36">
        <v>-264</v>
      </c>
    </row>
    <row r="325" spans="1:11">
      <c r="A325" s="37" t="s">
        <v>6</v>
      </c>
      <c r="B325" s="37" t="s">
        <v>27</v>
      </c>
      <c r="C325" s="37" t="s">
        <v>11</v>
      </c>
      <c r="D325" s="38" t="str" cm="1">
        <f t="array" ref="D325">INDEX(FONTE_CÓDIGOS[CÓDIGO],MATCH(1,(FONTE_CÓDIGOS[FONTE]=BASE[[#This Row],[Coluna1]])*(FONTE_CÓDIGOS[DESCRIÇÃO]=BASE[[#This Row],[Classificação]]),0))</f>
        <v>1.3</v>
      </c>
      <c r="E325" s="33" t="s">
        <v>43</v>
      </c>
      <c r="G325" s="39">
        <v>44540</v>
      </c>
      <c r="H325" s="35">
        <f>DAY(BASE[[#This Row],[Data de Pagamento]])</f>
        <v>10</v>
      </c>
      <c r="I325" s="35" t="str">
        <f>TEXT(BASE[[#This Row],[Data de Pagamento]],"mmmm")</f>
        <v>dezembro</v>
      </c>
      <c r="J325" s="35">
        <f>YEAR(BASE[[#This Row],[Data de Pagamento]])</f>
        <v>2021</v>
      </c>
      <c r="K325" s="36">
        <v>57</v>
      </c>
    </row>
    <row r="326" spans="1:11">
      <c r="A326" s="37" t="s">
        <v>6</v>
      </c>
      <c r="B326" s="37" t="s">
        <v>45</v>
      </c>
      <c r="C326" s="37" t="s">
        <v>18</v>
      </c>
      <c r="D326" s="40" t="str" cm="1">
        <f t="array" ref="D326">INDEX(FONTE_CÓDIGOS[CÓDIGO],MATCH(1,(FONTE_CÓDIGOS[FONTE]=BASE[[#This Row],[Coluna1]])*(FONTE_CÓDIGOS[DESCRIÇÃO]=BASE[[#This Row],[Classificação]]),0))</f>
        <v>1.6</v>
      </c>
      <c r="E326" s="33" t="s">
        <v>10</v>
      </c>
      <c r="G326" s="39">
        <v>44540</v>
      </c>
      <c r="H326" s="35">
        <f>DAY(BASE[[#This Row],[Data de Pagamento]])</f>
        <v>10</v>
      </c>
      <c r="I326" s="35" t="str">
        <f>TEXT(BASE[[#This Row],[Data de Pagamento]],"mmmm")</f>
        <v>dezembro</v>
      </c>
      <c r="J326" s="35">
        <f>YEAR(BASE[[#This Row],[Data de Pagamento]])</f>
        <v>2021</v>
      </c>
      <c r="K326" s="36">
        <v>58</v>
      </c>
    </row>
    <row r="327" spans="1:11">
      <c r="A327" s="37" t="s">
        <v>8</v>
      </c>
      <c r="B327" s="37" t="s">
        <v>86</v>
      </c>
      <c r="C327" s="37" t="s">
        <v>11</v>
      </c>
      <c r="D327" s="38" t="str" cm="1">
        <f t="array" ref="D327">INDEX(FONTE_CÓDIGOS[CÓDIGO],MATCH(1,(FONTE_CÓDIGOS[FONTE]=BASE[[#This Row],[Coluna1]])*(FONTE_CÓDIGOS[DESCRIÇÃO]=BASE[[#This Row],[Classificação]]),0))</f>
        <v>2.17</v>
      </c>
      <c r="E327" s="33" t="s">
        <v>10</v>
      </c>
      <c r="G327" s="39">
        <v>44540</v>
      </c>
      <c r="H327" s="35">
        <f>DAY(BASE[[#This Row],[Data de Pagamento]])</f>
        <v>10</v>
      </c>
      <c r="I327" s="35" t="str">
        <f>TEXT(BASE[[#This Row],[Data de Pagamento]],"mmmm")</f>
        <v>dezembro</v>
      </c>
      <c r="J327" s="35">
        <f>YEAR(BASE[[#This Row],[Data de Pagamento]])</f>
        <v>2021</v>
      </c>
      <c r="K327" s="36">
        <v>-265</v>
      </c>
    </row>
    <row r="328" spans="1:11">
      <c r="A328" s="37" t="s">
        <v>8</v>
      </c>
      <c r="B328" s="37" t="s">
        <v>47</v>
      </c>
      <c r="C328" s="37" t="s">
        <v>11</v>
      </c>
      <c r="D328" s="40" t="str" cm="1">
        <f t="array" ref="D328">INDEX(FONTE_CÓDIGOS[CÓDIGO],MATCH(1,(FONTE_CÓDIGOS[FONTE]=BASE[[#This Row],[Coluna1]])*(FONTE_CÓDIGOS[DESCRIÇÃO]=BASE[[#This Row],[Classificação]]),0))</f>
        <v>2.6</v>
      </c>
      <c r="E328" s="33" t="s">
        <v>10</v>
      </c>
      <c r="G328" s="39">
        <v>44540</v>
      </c>
      <c r="H328" s="35">
        <f>DAY(BASE[[#This Row],[Data de Pagamento]])</f>
        <v>10</v>
      </c>
      <c r="I328" s="35" t="str">
        <f>TEXT(BASE[[#This Row],[Data de Pagamento]],"mmmm")</f>
        <v>dezembro</v>
      </c>
      <c r="J328" s="35">
        <f>YEAR(BASE[[#This Row],[Data de Pagamento]])</f>
        <v>2021</v>
      </c>
      <c r="K328" s="36">
        <v>-266</v>
      </c>
    </row>
    <row r="329" spans="1:11">
      <c r="A329" s="37" t="s">
        <v>8</v>
      </c>
      <c r="B329" s="37" t="s">
        <v>90</v>
      </c>
      <c r="C329" s="37" t="s">
        <v>11</v>
      </c>
      <c r="D329" s="38" t="str" cm="1">
        <f t="array" ref="D329">INDEX(FONTE_CÓDIGOS[CÓDIGO],MATCH(1,(FONTE_CÓDIGOS[FONTE]=BASE[[#This Row],[Coluna1]])*(FONTE_CÓDIGOS[DESCRIÇÃO]=BASE[[#This Row],[Classificação]]),0))</f>
        <v>2.19</v>
      </c>
      <c r="E329" s="33" t="s">
        <v>17</v>
      </c>
      <c r="G329" s="39">
        <v>44540</v>
      </c>
      <c r="H329" s="35">
        <f>DAY(BASE[[#This Row],[Data de Pagamento]])</f>
        <v>10</v>
      </c>
      <c r="I329" s="35" t="str">
        <f>TEXT(BASE[[#This Row],[Data de Pagamento]],"mmmm")</f>
        <v>dezembro</v>
      </c>
      <c r="J329" s="35">
        <f>YEAR(BASE[[#This Row],[Data de Pagamento]])</f>
        <v>2021</v>
      </c>
      <c r="K329" s="36">
        <v>-267</v>
      </c>
    </row>
    <row r="330" spans="1:11">
      <c r="A330" s="37" t="s">
        <v>8</v>
      </c>
      <c r="B330" s="37" t="s">
        <v>29</v>
      </c>
      <c r="C330" s="37" t="s">
        <v>11</v>
      </c>
      <c r="D330" s="38" t="str" cm="1">
        <f t="array" ref="D330">INDEX(FONTE_CÓDIGOS[CÓDIGO],MATCH(1,(FONTE_CÓDIGOS[FONTE]=BASE[[#This Row],[Coluna1]])*(FONTE_CÓDIGOS[DESCRIÇÃO]=BASE[[#This Row],[Classificação]]),0))</f>
        <v>2.3</v>
      </c>
      <c r="E330" s="33" t="s">
        <v>10</v>
      </c>
      <c r="G330" s="39">
        <v>44540</v>
      </c>
      <c r="H330" s="35">
        <f>DAY(BASE[[#This Row],[Data de Pagamento]])</f>
        <v>10</v>
      </c>
      <c r="I330" s="35" t="str">
        <f>TEXT(BASE[[#This Row],[Data de Pagamento]],"mmmm")</f>
        <v>dezembro</v>
      </c>
      <c r="J330" s="35">
        <f>YEAR(BASE[[#This Row],[Data de Pagamento]])</f>
        <v>2021</v>
      </c>
      <c r="K330" s="36">
        <v>-268</v>
      </c>
    </row>
    <row r="331" spans="1:11">
      <c r="A331" s="37" t="s">
        <v>8</v>
      </c>
      <c r="B331" s="37" t="s">
        <v>63</v>
      </c>
      <c r="C331" s="37" t="s">
        <v>11</v>
      </c>
      <c r="D331" s="40" t="str" cm="1">
        <f t="array" ref="D331">INDEX(FONTE_CÓDIGOS[CÓDIGO],MATCH(1,(FONTE_CÓDIGOS[FONTE]=BASE[[#This Row],[Coluna1]])*(FONTE_CÓDIGOS[DESCRIÇÃO]=BASE[[#This Row],[Classificação]]),0))</f>
        <v>2.9</v>
      </c>
      <c r="E331" s="33" t="s">
        <v>10</v>
      </c>
      <c r="G331" s="39">
        <v>44540</v>
      </c>
      <c r="H331" s="35">
        <f>DAY(BASE[[#This Row],[Data de Pagamento]])</f>
        <v>10</v>
      </c>
      <c r="I331" s="35" t="str">
        <f>TEXT(BASE[[#This Row],[Data de Pagamento]],"mmmm")</f>
        <v>dezembro</v>
      </c>
      <c r="J331" s="35">
        <f>YEAR(BASE[[#This Row],[Data de Pagamento]])</f>
        <v>2021</v>
      </c>
      <c r="K331" s="36">
        <v>-269</v>
      </c>
    </row>
    <row r="332" spans="1:11">
      <c r="A332" s="37" t="s">
        <v>8</v>
      </c>
      <c r="B332" s="37" t="s">
        <v>78</v>
      </c>
      <c r="C332" s="37" t="s">
        <v>11</v>
      </c>
      <c r="D332" s="38" t="str" cm="1">
        <f t="array" ref="D332">INDEX(FONTE_CÓDIGOS[CÓDIGO],MATCH(1,(FONTE_CÓDIGOS[FONTE]=BASE[[#This Row],[Coluna1]])*(FONTE_CÓDIGOS[DESCRIÇÃO]=BASE[[#This Row],[Classificação]]),0))</f>
        <v>2.13</v>
      </c>
      <c r="E332" s="33" t="s">
        <v>31</v>
      </c>
      <c r="G332" s="39">
        <v>44543</v>
      </c>
      <c r="H332" s="35">
        <f>DAY(BASE[[#This Row],[Data de Pagamento]])</f>
        <v>13</v>
      </c>
      <c r="I332" s="35" t="str">
        <f>TEXT(BASE[[#This Row],[Data de Pagamento]],"mmmm")</f>
        <v>dezembro</v>
      </c>
      <c r="J332" s="35">
        <f>YEAR(BASE[[#This Row],[Data de Pagamento]])</f>
        <v>2021</v>
      </c>
      <c r="K332" s="36">
        <v>-270</v>
      </c>
    </row>
    <row r="333" spans="1:11">
      <c r="A333" s="37" t="s">
        <v>8</v>
      </c>
      <c r="B333" s="37" t="s">
        <v>88</v>
      </c>
      <c r="C333" s="37" t="s">
        <v>11</v>
      </c>
      <c r="D333" s="40" t="str" cm="1">
        <f t="array" ref="D333">INDEX(FONTE_CÓDIGOS[CÓDIGO],MATCH(1,(FONTE_CÓDIGOS[FONTE]=BASE[[#This Row],[Coluna1]])*(FONTE_CÓDIGOS[DESCRIÇÃO]=BASE[[#This Row],[Classificação]]),0))</f>
        <v>2.18</v>
      </c>
      <c r="E333" s="33" t="s">
        <v>10</v>
      </c>
      <c r="G333" s="39">
        <v>44544</v>
      </c>
      <c r="H333" s="35">
        <f>DAY(BASE[[#This Row],[Data de Pagamento]])</f>
        <v>14</v>
      </c>
      <c r="I333" s="35" t="str">
        <f>TEXT(BASE[[#This Row],[Data de Pagamento]],"mmmm")</f>
        <v>dezembro</v>
      </c>
      <c r="J333" s="35">
        <f>YEAR(BASE[[#This Row],[Data de Pagamento]])</f>
        <v>2021</v>
      </c>
      <c r="K333" s="36">
        <v>-271</v>
      </c>
    </row>
    <row r="334" spans="1:11">
      <c r="A334" s="37" t="s">
        <v>8</v>
      </c>
      <c r="B334" s="37" t="s">
        <v>78</v>
      </c>
      <c r="C334" s="37" t="s">
        <v>11</v>
      </c>
      <c r="D334" s="38" t="str" cm="1">
        <f t="array" ref="D334">INDEX(FONTE_CÓDIGOS[CÓDIGO],MATCH(1,(FONTE_CÓDIGOS[FONTE]=BASE[[#This Row],[Coluna1]])*(FONTE_CÓDIGOS[DESCRIÇÃO]=BASE[[#This Row],[Classificação]]),0))</f>
        <v>2.13</v>
      </c>
      <c r="E334" s="33" t="s">
        <v>10</v>
      </c>
      <c r="G334" s="39">
        <v>44544</v>
      </c>
      <c r="H334" s="35">
        <f>DAY(BASE[[#This Row],[Data de Pagamento]])</f>
        <v>14</v>
      </c>
      <c r="I334" s="35" t="str">
        <f>TEXT(BASE[[#This Row],[Data de Pagamento]],"mmmm")</f>
        <v>dezembro</v>
      </c>
      <c r="J334" s="35">
        <f>YEAR(BASE[[#This Row],[Data de Pagamento]])</f>
        <v>2021</v>
      </c>
      <c r="K334" s="36">
        <v>-272</v>
      </c>
    </row>
    <row r="335" spans="1:11">
      <c r="A335" s="37" t="s">
        <v>8</v>
      </c>
      <c r="B335" s="37" t="s">
        <v>73</v>
      </c>
      <c r="C335" s="37" t="s">
        <v>11</v>
      </c>
      <c r="D335" s="41" t="str" cm="1">
        <f t="array" ref="D335">INDEX(FONTE_CÓDIGOS[CÓDIGO],MATCH(1,(FONTE_CÓDIGOS[FONTE]=BASE[[#This Row],[Coluna1]])*(FONTE_CÓDIGOS[DESCRIÇÃO]=BASE[[#This Row],[Classificação]]),0))</f>
        <v>2.11</v>
      </c>
      <c r="E335" s="33" t="s">
        <v>31</v>
      </c>
      <c r="G335" s="39">
        <v>44548</v>
      </c>
      <c r="H335" s="35">
        <f>DAY(BASE[[#This Row],[Data de Pagamento]])</f>
        <v>18</v>
      </c>
      <c r="I335" s="35" t="str">
        <f>TEXT(BASE[[#This Row],[Data de Pagamento]],"mmmm")</f>
        <v>dezembro</v>
      </c>
      <c r="J335" s="35">
        <f>YEAR(BASE[[#This Row],[Data de Pagamento]])</f>
        <v>2021</v>
      </c>
      <c r="K335" s="36">
        <v>-273</v>
      </c>
    </row>
    <row r="336" spans="1:11">
      <c r="A336" s="37" t="s">
        <v>8</v>
      </c>
      <c r="B336" s="37" t="s">
        <v>82</v>
      </c>
      <c r="C336" s="37" t="s">
        <v>11</v>
      </c>
      <c r="D336" s="40" t="str" cm="1">
        <f t="array" ref="D336">INDEX(FONTE_CÓDIGOS[CÓDIGO],MATCH(1,(FONTE_CÓDIGOS[FONTE]=BASE[[#This Row],[Coluna1]])*(FONTE_CÓDIGOS[DESCRIÇÃO]=BASE[[#This Row],[Classificação]]),0))</f>
        <v>2.15</v>
      </c>
      <c r="E336" s="33" t="s">
        <v>10</v>
      </c>
      <c r="G336" s="39">
        <v>44549</v>
      </c>
      <c r="H336" s="35">
        <f>DAY(BASE[[#This Row],[Data de Pagamento]])</f>
        <v>19</v>
      </c>
      <c r="I336" s="35" t="str">
        <f>TEXT(BASE[[#This Row],[Data de Pagamento]],"mmmm")</f>
        <v>dezembro</v>
      </c>
      <c r="J336" s="35">
        <f>YEAR(BASE[[#This Row],[Data de Pagamento]])</f>
        <v>2021</v>
      </c>
      <c r="K336" s="36">
        <v>-274</v>
      </c>
    </row>
    <row r="337" spans="1:11">
      <c r="A337" s="37" t="s">
        <v>6</v>
      </c>
      <c r="B337" s="37" t="s">
        <v>27</v>
      </c>
      <c r="C337" s="37" t="s">
        <v>11</v>
      </c>
      <c r="D337" s="38" t="str" cm="1">
        <f t="array" ref="D337">INDEX(FONTE_CÓDIGOS[CÓDIGO],MATCH(1,(FONTE_CÓDIGOS[FONTE]=BASE[[#This Row],[Coluna1]])*(FONTE_CÓDIGOS[DESCRIÇÃO]=BASE[[#This Row],[Classificação]]),0))</f>
        <v>1.3</v>
      </c>
      <c r="E337" s="33" t="s">
        <v>49</v>
      </c>
      <c r="G337" s="39">
        <v>44560</v>
      </c>
      <c r="H337" s="35">
        <f>DAY(BASE[[#This Row],[Data de Pagamento]])</f>
        <v>30</v>
      </c>
      <c r="I337" s="35" t="str">
        <f>TEXT(BASE[[#This Row],[Data de Pagamento]],"mmmm")</f>
        <v>dezembro</v>
      </c>
      <c r="J337" s="35">
        <f>YEAR(BASE[[#This Row],[Data de Pagamento]])</f>
        <v>2021</v>
      </c>
      <c r="K337" s="36">
        <v>59</v>
      </c>
    </row>
    <row r="338" spans="1:11">
      <c r="A338" s="37" t="s">
        <v>8</v>
      </c>
      <c r="B338" s="37" t="s">
        <v>29</v>
      </c>
      <c r="C338" s="37" t="s">
        <v>11</v>
      </c>
      <c r="D338" s="38" t="str" cm="1">
        <f t="array" ref="D338">INDEX(FONTE_CÓDIGOS[CÓDIGO],MATCH(1,(FONTE_CÓDIGOS[FONTE]=BASE[[#This Row],[Coluna1]])*(FONTE_CÓDIGOS[DESCRIÇÃO]=BASE[[#This Row],[Classificação]]),0))</f>
        <v>2.3</v>
      </c>
      <c r="E338" s="33" t="s">
        <v>10</v>
      </c>
      <c r="G338" s="39">
        <v>44560</v>
      </c>
      <c r="H338" s="35">
        <f>DAY(BASE[[#This Row],[Data de Pagamento]])</f>
        <v>30</v>
      </c>
      <c r="I338" s="35" t="str">
        <f>TEXT(BASE[[#This Row],[Data de Pagamento]],"mmmm")</f>
        <v>dezembro</v>
      </c>
      <c r="J338" s="35">
        <f>YEAR(BASE[[#This Row],[Data de Pagamento]])</f>
        <v>2021</v>
      </c>
      <c r="K338" s="36">
        <v>-275</v>
      </c>
    </row>
    <row r="339" spans="1:11">
      <c r="A339" s="37" t="s">
        <v>8</v>
      </c>
      <c r="B339" s="37" t="s">
        <v>63</v>
      </c>
      <c r="C339" s="37" t="s">
        <v>11</v>
      </c>
      <c r="D339" s="38" t="str" cm="1">
        <f t="array" ref="D339">INDEX(FONTE_CÓDIGOS[CÓDIGO],MATCH(1,(FONTE_CÓDIGOS[FONTE]=BASE[[#This Row],[Coluna1]])*(FONTE_CÓDIGOS[DESCRIÇÃO]=BASE[[#This Row],[Classificação]]),0))</f>
        <v>2.9</v>
      </c>
      <c r="E339" s="33" t="s">
        <v>10</v>
      </c>
      <c r="G339" s="39">
        <v>44560</v>
      </c>
      <c r="H339" s="35">
        <f>DAY(BASE[[#This Row],[Data de Pagamento]])</f>
        <v>30</v>
      </c>
      <c r="I339" s="35" t="str">
        <f>TEXT(BASE[[#This Row],[Data de Pagamento]],"mmmm")</f>
        <v>dezembro</v>
      </c>
      <c r="J339" s="35">
        <f>YEAR(BASE[[#This Row],[Data de Pagamento]])</f>
        <v>2021</v>
      </c>
      <c r="K339" s="36">
        <v>-276</v>
      </c>
    </row>
    <row r="340" spans="1:11">
      <c r="A340" s="37" t="s">
        <v>8</v>
      </c>
      <c r="B340" s="37" t="s">
        <v>78</v>
      </c>
      <c r="C340" s="37" t="s">
        <v>11</v>
      </c>
      <c r="D340" s="38" t="str" cm="1">
        <f t="array" ref="D340">INDEX(FONTE_CÓDIGOS[CÓDIGO],MATCH(1,(FONTE_CÓDIGOS[FONTE]=BASE[[#This Row],[Coluna1]])*(FONTE_CÓDIGOS[DESCRIÇÃO]=BASE[[#This Row],[Classificação]]),0))</f>
        <v>2.13</v>
      </c>
      <c r="E340" s="33" t="s">
        <v>10</v>
      </c>
      <c r="G340" s="39">
        <v>44560</v>
      </c>
      <c r="H340" s="35">
        <f>DAY(BASE[[#This Row],[Data de Pagamento]])</f>
        <v>30</v>
      </c>
      <c r="I340" s="35" t="str">
        <f>TEXT(BASE[[#This Row],[Data de Pagamento]],"mmmm")</f>
        <v>dezembro</v>
      </c>
      <c r="J340" s="35">
        <f>YEAR(BASE[[#This Row],[Data de Pagamento]])</f>
        <v>2021</v>
      </c>
      <c r="K340" s="36">
        <v>-277</v>
      </c>
    </row>
    <row r="341" spans="1:11">
      <c r="A341" s="37" t="s">
        <v>8</v>
      </c>
      <c r="B341" s="37" t="s">
        <v>73</v>
      </c>
      <c r="C341" s="37" t="s">
        <v>11</v>
      </c>
      <c r="D341" s="41" t="str" cm="1">
        <f t="array" ref="D341">INDEX(FONTE_CÓDIGOS[CÓDIGO],MATCH(1,(FONTE_CÓDIGOS[FONTE]=BASE[[#This Row],[Coluna1]])*(FONTE_CÓDIGOS[DESCRIÇÃO]=BASE[[#This Row],[Classificação]]),0))</f>
        <v>2.11</v>
      </c>
      <c r="E341" s="33" t="s">
        <v>31</v>
      </c>
      <c r="G341" s="39">
        <v>44564</v>
      </c>
      <c r="H341" s="35">
        <f>DAY(BASE[[#This Row],[Data de Pagamento]])</f>
        <v>3</v>
      </c>
      <c r="I341" s="35" t="str">
        <f>TEXT(BASE[[#This Row],[Data de Pagamento]],"mmmm")</f>
        <v>janeiro</v>
      </c>
      <c r="J341" s="35">
        <f>YEAR(BASE[[#This Row],[Data de Pagamento]])</f>
        <v>2022</v>
      </c>
      <c r="K341" s="36">
        <v>-278</v>
      </c>
    </row>
    <row r="342" spans="1:11">
      <c r="A342" s="37" t="s">
        <v>8</v>
      </c>
      <c r="B342" s="37" t="s">
        <v>78</v>
      </c>
      <c r="C342" s="37" t="s">
        <v>11</v>
      </c>
      <c r="D342" s="38" t="str" cm="1">
        <f t="array" ref="D342">INDEX(FONTE_CÓDIGOS[CÓDIGO],MATCH(1,(FONTE_CÓDIGOS[FONTE]=BASE[[#This Row],[Coluna1]])*(FONTE_CÓDIGOS[DESCRIÇÃO]=BASE[[#This Row],[Classificação]]),0))</f>
        <v>2.13</v>
      </c>
      <c r="E342" s="33" t="s">
        <v>31</v>
      </c>
      <c r="G342" s="39">
        <v>44566</v>
      </c>
      <c r="H342" s="35">
        <f>DAY(BASE[[#This Row],[Data de Pagamento]])</f>
        <v>5</v>
      </c>
      <c r="I342" s="35" t="str">
        <f>TEXT(BASE[[#This Row],[Data de Pagamento]],"mmmm")</f>
        <v>janeiro</v>
      </c>
      <c r="J342" s="35">
        <f>YEAR(BASE[[#This Row],[Data de Pagamento]])</f>
        <v>2022</v>
      </c>
      <c r="K342" s="36">
        <v>-279</v>
      </c>
    </row>
    <row r="343" spans="1:11">
      <c r="A343" s="37" t="s">
        <v>8</v>
      </c>
      <c r="B343" s="37" t="s">
        <v>29</v>
      </c>
      <c r="C343" s="37" t="s">
        <v>11</v>
      </c>
      <c r="D343" s="38" t="str" cm="1">
        <f t="array" ref="D343">INDEX(FONTE_CÓDIGOS[CÓDIGO],MATCH(1,(FONTE_CÓDIGOS[FONTE]=BASE[[#This Row],[Coluna1]])*(FONTE_CÓDIGOS[DESCRIÇÃO]=BASE[[#This Row],[Classificação]]),0))</f>
        <v>2.3</v>
      </c>
      <c r="E343" s="33" t="s">
        <v>10</v>
      </c>
      <c r="G343" s="39">
        <v>44567</v>
      </c>
      <c r="H343" s="35">
        <f>DAY(BASE[[#This Row],[Data de Pagamento]])</f>
        <v>6</v>
      </c>
      <c r="I343" s="35" t="str">
        <f>TEXT(BASE[[#This Row],[Data de Pagamento]],"mmmm")</f>
        <v>janeiro</v>
      </c>
      <c r="J343" s="35">
        <f>YEAR(BASE[[#This Row],[Data de Pagamento]])</f>
        <v>2022</v>
      </c>
      <c r="K343" s="36">
        <v>-280</v>
      </c>
    </row>
    <row r="344" spans="1:11">
      <c r="A344" s="37" t="s">
        <v>6</v>
      </c>
      <c r="B344" s="37" t="s">
        <v>27</v>
      </c>
      <c r="C344" s="37" t="s">
        <v>11</v>
      </c>
      <c r="D344" s="38" t="str" cm="1">
        <f t="array" ref="D344">INDEX(FONTE_CÓDIGOS[CÓDIGO],MATCH(1,(FONTE_CÓDIGOS[FONTE]=BASE[[#This Row],[Coluna1]])*(FONTE_CÓDIGOS[DESCRIÇÃO]=BASE[[#This Row],[Classificação]]),0))</f>
        <v>1.3</v>
      </c>
      <c r="E344" s="33" t="s">
        <v>43</v>
      </c>
      <c r="G344" s="39">
        <v>44568</v>
      </c>
      <c r="H344" s="35">
        <f>DAY(BASE[[#This Row],[Data de Pagamento]])</f>
        <v>7</v>
      </c>
      <c r="I344" s="35" t="str">
        <f>TEXT(BASE[[#This Row],[Data de Pagamento]],"mmmm")</f>
        <v>janeiro</v>
      </c>
      <c r="J344" s="35">
        <f>YEAR(BASE[[#This Row],[Data de Pagamento]])</f>
        <v>2022</v>
      </c>
      <c r="K344" s="36">
        <v>60</v>
      </c>
    </row>
    <row r="345" spans="1:11">
      <c r="A345" s="37" t="s">
        <v>8</v>
      </c>
      <c r="B345" s="37" t="s">
        <v>84</v>
      </c>
      <c r="C345" s="37" t="s">
        <v>11</v>
      </c>
      <c r="D345" s="40" t="str" cm="1">
        <f t="array" ref="D345">INDEX(FONTE_CÓDIGOS[CÓDIGO],MATCH(1,(FONTE_CÓDIGOS[FONTE]=BASE[[#This Row],[Coluna1]])*(FONTE_CÓDIGOS[DESCRIÇÃO]=BASE[[#This Row],[Classificação]]),0))</f>
        <v>2.16</v>
      </c>
      <c r="E345" s="33" t="s">
        <v>10</v>
      </c>
      <c r="G345" s="39">
        <v>44568</v>
      </c>
      <c r="H345" s="35">
        <f>DAY(BASE[[#This Row],[Data de Pagamento]])</f>
        <v>7</v>
      </c>
      <c r="I345" s="35" t="str">
        <f>TEXT(BASE[[#This Row],[Data de Pagamento]],"mmmm")</f>
        <v>janeiro</v>
      </c>
      <c r="J345" s="35">
        <f>YEAR(BASE[[#This Row],[Data de Pagamento]])</f>
        <v>2022</v>
      </c>
      <c r="K345" s="36">
        <v>-281</v>
      </c>
    </row>
    <row r="346" spans="1:11">
      <c r="A346" s="37" t="s">
        <v>8</v>
      </c>
      <c r="B346" s="37" t="s">
        <v>29</v>
      </c>
      <c r="C346" s="37" t="s">
        <v>11</v>
      </c>
      <c r="D346" s="38" t="str" cm="1">
        <f t="array" ref="D346">INDEX(FONTE_CÓDIGOS[CÓDIGO],MATCH(1,(FONTE_CÓDIGOS[FONTE]=BASE[[#This Row],[Coluna1]])*(FONTE_CÓDIGOS[DESCRIÇÃO]=BASE[[#This Row],[Classificação]]),0))</f>
        <v>2.3</v>
      </c>
      <c r="E346" s="33" t="s">
        <v>10</v>
      </c>
      <c r="G346" s="39">
        <v>44568</v>
      </c>
      <c r="H346" s="35">
        <f>DAY(BASE[[#This Row],[Data de Pagamento]])</f>
        <v>7</v>
      </c>
      <c r="I346" s="35" t="str">
        <f>TEXT(BASE[[#This Row],[Data de Pagamento]],"mmmm")</f>
        <v>janeiro</v>
      </c>
      <c r="J346" s="35">
        <f>YEAR(BASE[[#This Row],[Data de Pagamento]])</f>
        <v>2022</v>
      </c>
      <c r="K346" s="36">
        <v>-282</v>
      </c>
    </row>
    <row r="347" spans="1:11">
      <c r="A347" s="37" t="s">
        <v>8</v>
      </c>
      <c r="B347" s="37" t="s">
        <v>29</v>
      </c>
      <c r="C347" s="37" t="s">
        <v>11</v>
      </c>
      <c r="D347" s="38" t="str" cm="1">
        <f t="array" ref="D347">INDEX(FONTE_CÓDIGOS[CÓDIGO],MATCH(1,(FONTE_CÓDIGOS[FONTE]=BASE[[#This Row],[Coluna1]])*(FONTE_CÓDIGOS[DESCRIÇÃO]=BASE[[#This Row],[Classificação]]),0))</f>
        <v>2.3</v>
      </c>
      <c r="E347" s="33" t="s">
        <v>10</v>
      </c>
      <c r="G347" s="39">
        <v>44568</v>
      </c>
      <c r="H347" s="35">
        <f>DAY(BASE[[#This Row],[Data de Pagamento]])</f>
        <v>7</v>
      </c>
      <c r="I347" s="35" t="str">
        <f>TEXT(BASE[[#This Row],[Data de Pagamento]],"mmmm")</f>
        <v>janeiro</v>
      </c>
      <c r="J347" s="35">
        <f>YEAR(BASE[[#This Row],[Data de Pagamento]])</f>
        <v>2022</v>
      </c>
      <c r="K347" s="36">
        <v>-283</v>
      </c>
    </row>
    <row r="348" spans="1:11">
      <c r="A348" s="37" t="s">
        <v>8</v>
      </c>
      <c r="B348" s="37" t="s">
        <v>104</v>
      </c>
      <c r="C348" s="37" t="s">
        <v>11</v>
      </c>
      <c r="D348" s="38" t="s">
        <v>100</v>
      </c>
      <c r="E348" s="33" t="s">
        <v>10</v>
      </c>
      <c r="G348" s="39">
        <v>44569</v>
      </c>
      <c r="H348" s="35">
        <f>DAY(BASE[[#This Row],[Data de Pagamento]])</f>
        <v>8</v>
      </c>
      <c r="I348" s="35" t="str">
        <f>TEXT(BASE[[#This Row],[Data de Pagamento]],"mmmm")</f>
        <v>janeiro</v>
      </c>
      <c r="J348" s="35">
        <f>YEAR(BASE[[#This Row],[Data de Pagamento]])</f>
        <v>2022</v>
      </c>
      <c r="K348" s="36">
        <v>-284</v>
      </c>
    </row>
    <row r="349" spans="1:11">
      <c r="A349" s="37" t="s">
        <v>8</v>
      </c>
      <c r="B349" s="37" t="s">
        <v>47</v>
      </c>
      <c r="C349" s="37" t="s">
        <v>11</v>
      </c>
      <c r="D349" s="40" t="str" cm="1">
        <f t="array" ref="D349">INDEX(FONTE_CÓDIGOS[CÓDIGO],MATCH(1,(FONTE_CÓDIGOS[FONTE]=BASE[[#This Row],[Coluna1]])*(FONTE_CÓDIGOS[DESCRIÇÃO]=BASE[[#This Row],[Classificação]]),0))</f>
        <v>2.6</v>
      </c>
      <c r="E349" s="33" t="s">
        <v>10</v>
      </c>
      <c r="G349" s="39">
        <v>44571</v>
      </c>
      <c r="H349" s="35">
        <f>DAY(BASE[[#This Row],[Data de Pagamento]])</f>
        <v>10</v>
      </c>
      <c r="I349" s="35" t="str">
        <f>TEXT(BASE[[#This Row],[Data de Pagamento]],"mmmm")</f>
        <v>janeiro</v>
      </c>
      <c r="J349" s="35">
        <f>YEAR(BASE[[#This Row],[Data de Pagamento]])</f>
        <v>2022</v>
      </c>
      <c r="K349" s="36">
        <v>-285</v>
      </c>
    </row>
    <row r="350" spans="1:11">
      <c r="A350" s="37" t="s">
        <v>8</v>
      </c>
      <c r="B350" s="37" t="s">
        <v>73</v>
      </c>
      <c r="C350" s="37" t="s">
        <v>11</v>
      </c>
      <c r="D350" s="41" t="str" cm="1">
        <f t="array" ref="D350">INDEX(FONTE_CÓDIGOS[CÓDIGO],MATCH(1,(FONTE_CÓDIGOS[FONTE]=BASE[[#This Row],[Coluna1]])*(FONTE_CÓDIGOS[DESCRIÇÃO]=BASE[[#This Row],[Classificação]]),0))</f>
        <v>2.11</v>
      </c>
      <c r="E350" s="33" t="s">
        <v>31</v>
      </c>
      <c r="G350" s="39">
        <v>44571</v>
      </c>
      <c r="H350" s="35">
        <f>DAY(BASE[[#This Row],[Data de Pagamento]])</f>
        <v>10</v>
      </c>
      <c r="I350" s="35" t="str">
        <f>TEXT(BASE[[#This Row],[Data de Pagamento]],"mmmm")</f>
        <v>janeiro</v>
      </c>
      <c r="J350" s="35">
        <f>YEAR(BASE[[#This Row],[Data de Pagamento]])</f>
        <v>2022</v>
      </c>
      <c r="K350" s="36">
        <v>-286</v>
      </c>
    </row>
    <row r="351" spans="1:11">
      <c r="A351" s="37" t="s">
        <v>8</v>
      </c>
      <c r="B351" s="37" t="s">
        <v>58</v>
      </c>
      <c r="C351" s="37" t="s">
        <v>11</v>
      </c>
      <c r="D351" s="38" t="str" cm="1">
        <f t="array" ref="D351">INDEX(FONTE_CÓDIGOS[CÓDIGO],MATCH(1,(FONTE_CÓDIGOS[FONTE]=BASE[[#This Row],[Coluna1]])*(FONTE_CÓDIGOS[DESCRIÇÃO]=BASE[[#This Row],[Classificação]]),0))</f>
        <v>2.8</v>
      </c>
      <c r="E351" s="33" t="s">
        <v>10</v>
      </c>
      <c r="G351" s="39">
        <v>44571</v>
      </c>
      <c r="H351" s="35">
        <f>DAY(BASE[[#This Row],[Data de Pagamento]])</f>
        <v>10</v>
      </c>
      <c r="I351" s="35" t="str">
        <f>TEXT(BASE[[#This Row],[Data de Pagamento]],"mmmm")</f>
        <v>janeiro</v>
      </c>
      <c r="J351" s="35">
        <f>YEAR(BASE[[#This Row],[Data de Pagamento]])</f>
        <v>2022</v>
      </c>
      <c r="K351" s="36">
        <v>-287</v>
      </c>
    </row>
    <row r="352" spans="1:11">
      <c r="A352" s="37" t="s">
        <v>8</v>
      </c>
      <c r="B352" s="37" t="s">
        <v>78</v>
      </c>
      <c r="C352" s="37" t="s">
        <v>11</v>
      </c>
      <c r="D352" s="38" t="str" cm="1">
        <f t="array" ref="D352">INDEX(FONTE_CÓDIGOS[CÓDIGO],MATCH(1,(FONTE_CÓDIGOS[FONTE]=BASE[[#This Row],[Coluna1]])*(FONTE_CÓDIGOS[DESCRIÇÃO]=BASE[[#This Row],[Classificação]]),0))</f>
        <v>2.13</v>
      </c>
      <c r="E352" s="33" t="s">
        <v>37</v>
      </c>
      <c r="G352" s="39">
        <v>44571</v>
      </c>
      <c r="H352" s="35">
        <f>DAY(BASE[[#This Row],[Data de Pagamento]])</f>
        <v>10</v>
      </c>
      <c r="I352" s="35" t="str">
        <f>TEXT(BASE[[#This Row],[Data de Pagamento]],"mmmm")</f>
        <v>janeiro</v>
      </c>
      <c r="J352" s="35">
        <f>YEAR(BASE[[#This Row],[Data de Pagamento]])</f>
        <v>2022</v>
      </c>
      <c r="K352" s="36">
        <v>-288</v>
      </c>
    </row>
    <row r="353" spans="1:11">
      <c r="A353" s="37" t="s">
        <v>8</v>
      </c>
      <c r="B353" s="37" t="s">
        <v>78</v>
      </c>
      <c r="C353" s="37" t="s">
        <v>11</v>
      </c>
      <c r="D353" s="38" t="str" cm="1">
        <f t="array" ref="D353">INDEX(FONTE_CÓDIGOS[CÓDIGO],MATCH(1,(FONTE_CÓDIGOS[FONTE]=BASE[[#This Row],[Coluna1]])*(FONTE_CÓDIGOS[DESCRIÇÃO]=BASE[[#This Row],[Classificação]]),0))</f>
        <v>2.13</v>
      </c>
      <c r="E353" s="33" t="s">
        <v>10</v>
      </c>
      <c r="G353" s="39">
        <v>44573</v>
      </c>
      <c r="H353" s="35">
        <f>DAY(BASE[[#This Row],[Data de Pagamento]])</f>
        <v>12</v>
      </c>
      <c r="I353" s="35" t="str">
        <f>TEXT(BASE[[#This Row],[Data de Pagamento]],"mmmm")</f>
        <v>janeiro</v>
      </c>
      <c r="J353" s="35">
        <f>YEAR(BASE[[#This Row],[Data de Pagamento]])</f>
        <v>2022</v>
      </c>
      <c r="K353" s="36">
        <v>-289</v>
      </c>
    </row>
    <row r="354" spans="1:11">
      <c r="A354" s="37" t="s">
        <v>8</v>
      </c>
      <c r="B354" s="37" t="s">
        <v>88</v>
      </c>
      <c r="C354" s="37" t="s">
        <v>11</v>
      </c>
      <c r="D354" s="40" t="str" cm="1">
        <f t="array" ref="D354">INDEX(FONTE_CÓDIGOS[CÓDIGO],MATCH(1,(FONTE_CÓDIGOS[FONTE]=BASE[[#This Row],[Coluna1]])*(FONTE_CÓDIGOS[DESCRIÇÃO]=BASE[[#This Row],[Classificação]]),0))</f>
        <v>2.18</v>
      </c>
      <c r="E354" s="33" t="s">
        <v>10</v>
      </c>
      <c r="G354" s="39">
        <v>44575</v>
      </c>
      <c r="H354" s="35">
        <f>DAY(BASE[[#This Row],[Data de Pagamento]])</f>
        <v>14</v>
      </c>
      <c r="I354" s="35" t="str">
        <f>TEXT(BASE[[#This Row],[Data de Pagamento]],"mmmm")</f>
        <v>janeiro</v>
      </c>
      <c r="J354" s="35">
        <f>YEAR(BASE[[#This Row],[Data de Pagamento]])</f>
        <v>2022</v>
      </c>
      <c r="K354" s="36">
        <v>-290</v>
      </c>
    </row>
    <row r="355" spans="1:11">
      <c r="A355" s="37" t="s">
        <v>8</v>
      </c>
      <c r="B355" s="37" t="s">
        <v>22</v>
      </c>
      <c r="C355" s="37" t="s">
        <v>11</v>
      </c>
      <c r="D355" s="38" t="str" cm="1">
        <f t="array" ref="D355">INDEX(FONTE_CÓDIGOS[CÓDIGO],MATCH(1,(FONTE_CÓDIGOS[FONTE]=BASE[[#This Row],[Coluna1]])*(FONTE_CÓDIGOS[DESCRIÇÃO]=BASE[[#This Row],[Classificação]]),0))</f>
        <v>2.2</v>
      </c>
      <c r="E355" s="33" t="s">
        <v>17</v>
      </c>
      <c r="G355" s="39">
        <v>44578</v>
      </c>
      <c r="H355" s="35">
        <f>DAY(BASE[[#This Row],[Data de Pagamento]])</f>
        <v>17</v>
      </c>
      <c r="I355" s="35" t="str">
        <f>TEXT(BASE[[#This Row],[Data de Pagamento]],"mmmm")</f>
        <v>janeiro</v>
      </c>
      <c r="J355" s="35">
        <f>YEAR(BASE[[#This Row],[Data de Pagamento]])</f>
        <v>2022</v>
      </c>
      <c r="K355" s="36">
        <v>-291</v>
      </c>
    </row>
    <row r="356" spans="1:11">
      <c r="A356" s="37" t="s">
        <v>8</v>
      </c>
      <c r="B356" s="37" t="s">
        <v>90</v>
      </c>
      <c r="C356" s="37" t="s">
        <v>11</v>
      </c>
      <c r="D356" s="38" t="str" cm="1">
        <f t="array" ref="D356">INDEX(FONTE_CÓDIGOS[CÓDIGO],MATCH(1,(FONTE_CÓDIGOS[FONTE]=BASE[[#This Row],[Coluna1]])*(FONTE_CÓDIGOS[DESCRIÇÃO]=BASE[[#This Row],[Classificação]]),0))</f>
        <v>2.19</v>
      </c>
      <c r="E356" s="33" t="s">
        <v>17</v>
      </c>
      <c r="G356" s="39">
        <v>44579</v>
      </c>
      <c r="H356" s="35">
        <f>DAY(BASE[[#This Row],[Data de Pagamento]])</f>
        <v>18</v>
      </c>
      <c r="I356" s="35" t="str">
        <f>TEXT(BASE[[#This Row],[Data de Pagamento]],"mmmm")</f>
        <v>janeiro</v>
      </c>
      <c r="J356" s="35">
        <f>YEAR(BASE[[#This Row],[Data de Pagamento]])</f>
        <v>2022</v>
      </c>
      <c r="K356" s="36">
        <v>-292</v>
      </c>
    </row>
    <row r="357" spans="1:11">
      <c r="A357" s="37" t="s">
        <v>8</v>
      </c>
      <c r="B357" s="37" t="s">
        <v>98</v>
      </c>
      <c r="C357" s="37" t="s">
        <v>11</v>
      </c>
      <c r="D357" s="40" t="str" cm="1">
        <f t="array" ref="D357">INDEX(FONTE_CÓDIGOS[CÓDIGO],MATCH(1,(FONTE_CÓDIGOS[FONTE]=BASE[[#This Row],[Coluna1]])*(FONTE_CÓDIGOS[DESCRIÇÃO]=BASE[[#This Row],[Classificação]]),0))</f>
        <v>2.23</v>
      </c>
      <c r="E357" s="33" t="s">
        <v>37</v>
      </c>
      <c r="G357" s="39">
        <v>44580</v>
      </c>
      <c r="H357" s="35">
        <f>DAY(BASE[[#This Row],[Data de Pagamento]])</f>
        <v>19</v>
      </c>
      <c r="I357" s="35" t="str">
        <f>TEXT(BASE[[#This Row],[Data de Pagamento]],"mmmm")</f>
        <v>janeiro</v>
      </c>
      <c r="J357" s="35">
        <f>YEAR(BASE[[#This Row],[Data de Pagamento]])</f>
        <v>2022</v>
      </c>
      <c r="K357" s="36">
        <v>-293</v>
      </c>
    </row>
    <row r="358" spans="1:11">
      <c r="A358" s="37" t="s">
        <v>8</v>
      </c>
      <c r="B358" s="37" t="s">
        <v>82</v>
      </c>
      <c r="C358" s="37" t="s">
        <v>11</v>
      </c>
      <c r="D358" s="38" t="str" cm="1">
        <f t="array" ref="D358">INDEX(FONTE_CÓDIGOS[CÓDIGO],MATCH(1,(FONTE_CÓDIGOS[FONTE]=BASE[[#This Row],[Coluna1]])*(FONTE_CÓDIGOS[DESCRIÇÃO]=BASE[[#This Row],[Classificação]]),0))</f>
        <v>2.15</v>
      </c>
      <c r="E358" s="33" t="s">
        <v>10</v>
      </c>
      <c r="G358" s="39">
        <v>44580</v>
      </c>
      <c r="H358" s="35">
        <f>DAY(BASE[[#This Row],[Data de Pagamento]])</f>
        <v>19</v>
      </c>
      <c r="I358" s="35" t="str">
        <f>TEXT(BASE[[#This Row],[Data de Pagamento]],"mmmm")</f>
        <v>janeiro</v>
      </c>
      <c r="J358" s="35">
        <f>YEAR(BASE[[#This Row],[Data de Pagamento]])</f>
        <v>2022</v>
      </c>
      <c r="K358" s="36">
        <v>-294</v>
      </c>
    </row>
    <row r="359" spans="1:11">
      <c r="A359" s="37" t="s">
        <v>8</v>
      </c>
      <c r="B359" s="37" t="s">
        <v>96</v>
      </c>
      <c r="C359" s="37" t="s">
        <v>18</v>
      </c>
      <c r="D359" s="38" t="str" cm="1">
        <f t="array" ref="D359">INDEX(FONTE_CÓDIGOS[CÓDIGO],MATCH(1,(FONTE_CÓDIGOS[FONTE]=BASE[[#This Row],[Coluna1]])*(FONTE_CÓDIGOS[DESCRIÇÃO]=BASE[[#This Row],[Classificação]]),0))</f>
        <v>2.22</v>
      </c>
      <c r="E359" s="33" t="s">
        <v>24</v>
      </c>
      <c r="G359" s="39">
        <v>44581</v>
      </c>
      <c r="H359" s="35">
        <f>DAY(BASE[[#This Row],[Data de Pagamento]])</f>
        <v>20</v>
      </c>
      <c r="I359" s="35" t="str">
        <f>TEXT(BASE[[#This Row],[Data de Pagamento]],"mmmm")</f>
        <v>janeiro</v>
      </c>
      <c r="J359" s="35">
        <f>YEAR(BASE[[#This Row],[Data de Pagamento]])</f>
        <v>2022</v>
      </c>
      <c r="K359" s="36">
        <v>-295</v>
      </c>
    </row>
    <row r="360" spans="1:11">
      <c r="A360" s="37" t="s">
        <v>8</v>
      </c>
      <c r="B360" s="37" t="s">
        <v>90</v>
      </c>
      <c r="C360" s="37" t="s">
        <v>11</v>
      </c>
      <c r="D360" s="38" t="str" cm="1">
        <f t="array" ref="D360">INDEX(FONTE_CÓDIGOS[CÓDIGO],MATCH(1,(FONTE_CÓDIGOS[FONTE]=BASE[[#This Row],[Coluna1]])*(FONTE_CÓDIGOS[DESCRIÇÃO]=BASE[[#This Row],[Classificação]]),0))</f>
        <v>2.19</v>
      </c>
      <c r="E360" s="33" t="s">
        <v>17</v>
      </c>
      <c r="G360" s="39">
        <v>44581</v>
      </c>
      <c r="H360" s="35">
        <f>DAY(BASE[[#This Row],[Data de Pagamento]])</f>
        <v>20</v>
      </c>
      <c r="I360" s="35" t="str">
        <f>TEXT(BASE[[#This Row],[Data de Pagamento]],"mmmm")</f>
        <v>janeiro</v>
      </c>
      <c r="J360" s="35">
        <f>YEAR(BASE[[#This Row],[Data de Pagamento]])</f>
        <v>2022</v>
      </c>
      <c r="K360" s="36">
        <v>-296</v>
      </c>
    </row>
    <row r="361" spans="1:11">
      <c r="A361" s="37" t="s">
        <v>8</v>
      </c>
      <c r="B361" s="37" t="s">
        <v>29</v>
      </c>
      <c r="C361" s="37" t="s">
        <v>11</v>
      </c>
      <c r="D361" s="38" t="str" cm="1">
        <f t="array" ref="D361">INDEX(FONTE_CÓDIGOS[CÓDIGO],MATCH(1,(FONTE_CÓDIGOS[FONTE]=BASE[[#This Row],[Coluna1]])*(FONTE_CÓDIGOS[DESCRIÇÃO]=BASE[[#This Row],[Classificação]]),0))</f>
        <v>2.3</v>
      </c>
      <c r="E361" s="33" t="s">
        <v>10</v>
      </c>
      <c r="G361" s="39">
        <v>44581</v>
      </c>
      <c r="H361" s="35">
        <f>DAY(BASE[[#This Row],[Data de Pagamento]])</f>
        <v>20</v>
      </c>
      <c r="I361" s="35" t="str">
        <f>TEXT(BASE[[#This Row],[Data de Pagamento]],"mmmm")</f>
        <v>janeiro</v>
      </c>
      <c r="J361" s="35">
        <f>YEAR(BASE[[#This Row],[Data de Pagamento]])</f>
        <v>2022</v>
      </c>
      <c r="K361" s="36">
        <v>-297</v>
      </c>
    </row>
    <row r="362" spans="1:11">
      <c r="A362" s="37" t="s">
        <v>8</v>
      </c>
      <c r="B362" s="37" t="s">
        <v>22</v>
      </c>
      <c r="C362" s="37" t="s">
        <v>11</v>
      </c>
      <c r="D362" s="38" t="str" cm="1">
        <f t="array" ref="D362">INDEX(FONTE_CÓDIGOS[CÓDIGO],MATCH(1,(FONTE_CÓDIGOS[FONTE]=BASE[[#This Row],[Coluna1]])*(FONTE_CÓDIGOS[DESCRIÇÃO]=BASE[[#This Row],[Classificação]]),0))</f>
        <v>2.2</v>
      </c>
      <c r="E362" s="33" t="s">
        <v>24</v>
      </c>
      <c r="G362" s="39">
        <v>44582</v>
      </c>
      <c r="H362" s="35">
        <f>DAY(BASE[[#This Row],[Data de Pagamento]])</f>
        <v>21</v>
      </c>
      <c r="I362" s="35" t="str">
        <f>TEXT(BASE[[#This Row],[Data de Pagamento]],"mmmm")</f>
        <v>janeiro</v>
      </c>
      <c r="J362" s="35">
        <f>YEAR(BASE[[#This Row],[Data de Pagamento]])</f>
        <v>2022</v>
      </c>
      <c r="K362" s="36">
        <v>-298</v>
      </c>
    </row>
    <row r="363" spans="1:11">
      <c r="A363" s="37" t="s">
        <v>8</v>
      </c>
      <c r="B363" s="37" t="s">
        <v>29</v>
      </c>
      <c r="C363" s="37" t="s">
        <v>11</v>
      </c>
      <c r="D363" s="38" t="str" cm="1">
        <f t="array" ref="D363">INDEX(FONTE_CÓDIGOS[CÓDIGO],MATCH(1,(FONTE_CÓDIGOS[FONTE]=BASE[[#This Row],[Coluna1]])*(FONTE_CÓDIGOS[DESCRIÇÃO]=BASE[[#This Row],[Classificação]]),0))</f>
        <v>2.3</v>
      </c>
      <c r="E363" s="33" t="s">
        <v>10</v>
      </c>
      <c r="G363" s="39">
        <v>44582</v>
      </c>
      <c r="H363" s="35">
        <f>DAY(BASE[[#This Row],[Data de Pagamento]])</f>
        <v>21</v>
      </c>
      <c r="I363" s="35" t="str">
        <f>TEXT(BASE[[#This Row],[Data de Pagamento]],"mmmm")</f>
        <v>janeiro</v>
      </c>
      <c r="J363" s="35">
        <f>YEAR(BASE[[#This Row],[Data de Pagamento]])</f>
        <v>2022</v>
      </c>
      <c r="K363" s="36">
        <v>-299</v>
      </c>
    </row>
    <row r="364" spans="1:11">
      <c r="A364" s="37" t="s">
        <v>8</v>
      </c>
      <c r="B364" s="37" t="s">
        <v>63</v>
      </c>
      <c r="C364" s="37" t="s">
        <v>11</v>
      </c>
      <c r="D364" s="40" t="str" cm="1">
        <f t="array" ref="D364">INDEX(FONTE_CÓDIGOS[CÓDIGO],MATCH(1,(FONTE_CÓDIGOS[FONTE]=BASE[[#This Row],[Coluna1]])*(FONTE_CÓDIGOS[DESCRIÇÃO]=BASE[[#This Row],[Classificação]]),0))</f>
        <v>2.9</v>
      </c>
      <c r="E364" s="33" t="s">
        <v>10</v>
      </c>
      <c r="G364" s="39">
        <v>44582</v>
      </c>
      <c r="H364" s="35">
        <f>DAY(BASE[[#This Row],[Data de Pagamento]])</f>
        <v>21</v>
      </c>
      <c r="I364" s="35" t="str">
        <f>TEXT(BASE[[#This Row],[Data de Pagamento]],"mmmm")</f>
        <v>janeiro</v>
      </c>
      <c r="J364" s="35">
        <f>YEAR(BASE[[#This Row],[Data de Pagamento]])</f>
        <v>2022</v>
      </c>
      <c r="K364" s="36">
        <v>-300</v>
      </c>
    </row>
    <row r="365" spans="1:11">
      <c r="A365" s="37" t="s">
        <v>6</v>
      </c>
      <c r="B365" s="37" t="s">
        <v>27</v>
      </c>
      <c r="C365" s="37" t="s">
        <v>11</v>
      </c>
      <c r="D365" s="38" t="str" cm="1">
        <f t="array" ref="D365">INDEX(FONTE_CÓDIGOS[CÓDIGO],MATCH(1,(FONTE_CÓDIGOS[FONTE]=BASE[[#This Row],[Coluna1]])*(FONTE_CÓDIGOS[DESCRIÇÃO]=BASE[[#This Row],[Classificação]]),0))</f>
        <v>1.3</v>
      </c>
      <c r="E365" s="33" t="s">
        <v>49</v>
      </c>
      <c r="G365" s="39">
        <v>44585</v>
      </c>
      <c r="H365" s="35">
        <f>DAY(BASE[[#This Row],[Data de Pagamento]])</f>
        <v>24</v>
      </c>
      <c r="I365" s="35" t="str">
        <f>TEXT(BASE[[#This Row],[Data de Pagamento]],"mmmm")</f>
        <v>janeiro</v>
      </c>
      <c r="J365" s="35">
        <f>YEAR(BASE[[#This Row],[Data de Pagamento]])</f>
        <v>2022</v>
      </c>
      <c r="K365" s="36">
        <v>61</v>
      </c>
    </row>
    <row r="366" spans="1:11">
      <c r="A366" s="37" t="s">
        <v>6</v>
      </c>
      <c r="B366" s="37" t="s">
        <v>66</v>
      </c>
      <c r="C366" s="37" t="s">
        <v>11</v>
      </c>
      <c r="D366" s="38" t="str" cm="1">
        <f t="array" ref="D366">INDEX(FONTE_CÓDIGOS[CÓDIGO],MATCH(1,(FONTE_CÓDIGOS[FONTE]=BASE[[#This Row],[Coluna1]])*(FONTE_CÓDIGOS[DESCRIÇÃO]=BASE[[#This Row],[Classificação]]),0))</f>
        <v>1.10</v>
      </c>
      <c r="E366" s="33" t="s">
        <v>24</v>
      </c>
      <c r="G366" s="39">
        <v>44585</v>
      </c>
      <c r="H366" s="35">
        <f>DAY(BASE[[#This Row],[Data de Pagamento]])</f>
        <v>24</v>
      </c>
      <c r="I366" s="35" t="str">
        <f>TEXT(BASE[[#This Row],[Data de Pagamento]],"mmmm")</f>
        <v>janeiro</v>
      </c>
      <c r="J366" s="35">
        <f>YEAR(BASE[[#This Row],[Data de Pagamento]])</f>
        <v>2022</v>
      </c>
      <c r="K366" s="36">
        <v>62</v>
      </c>
    </row>
    <row r="367" spans="1:11">
      <c r="A367" s="37" t="s">
        <v>8</v>
      </c>
      <c r="B367" s="37" t="s">
        <v>22</v>
      </c>
      <c r="C367" s="37" t="s">
        <v>11</v>
      </c>
      <c r="D367" s="38" t="str" cm="1">
        <f t="array" ref="D367">INDEX(FONTE_CÓDIGOS[CÓDIGO],MATCH(1,(FONTE_CÓDIGOS[FONTE]=BASE[[#This Row],[Coluna1]])*(FONTE_CÓDIGOS[DESCRIÇÃO]=BASE[[#This Row],[Classificação]]),0))</f>
        <v>2.2</v>
      </c>
      <c r="E367" s="33" t="s">
        <v>24</v>
      </c>
      <c r="G367" s="39">
        <v>44585</v>
      </c>
      <c r="H367" s="35">
        <f>DAY(BASE[[#This Row],[Data de Pagamento]])</f>
        <v>24</v>
      </c>
      <c r="I367" s="35" t="str">
        <f>TEXT(BASE[[#This Row],[Data de Pagamento]],"mmmm")</f>
        <v>janeiro</v>
      </c>
      <c r="J367" s="35">
        <f>YEAR(BASE[[#This Row],[Data de Pagamento]])</f>
        <v>2022</v>
      </c>
      <c r="K367" s="36">
        <v>-301</v>
      </c>
    </row>
    <row r="368" spans="1:11">
      <c r="A368" s="37" t="s">
        <v>8</v>
      </c>
      <c r="B368" s="37" t="s">
        <v>22</v>
      </c>
      <c r="C368" s="37" t="s">
        <v>11</v>
      </c>
      <c r="D368" s="38" t="str" cm="1">
        <f t="array" ref="D368">INDEX(FONTE_CÓDIGOS[CÓDIGO],MATCH(1,(FONTE_CÓDIGOS[FONTE]=BASE[[#This Row],[Coluna1]])*(FONTE_CÓDIGOS[DESCRIÇÃO]=BASE[[#This Row],[Classificação]]),0))</f>
        <v>2.2</v>
      </c>
      <c r="E368" s="33" t="s">
        <v>24</v>
      </c>
      <c r="G368" s="39">
        <v>44586</v>
      </c>
      <c r="H368" s="35">
        <f>DAY(BASE[[#This Row],[Data de Pagamento]])</f>
        <v>25</v>
      </c>
      <c r="I368" s="35" t="str">
        <f>TEXT(BASE[[#This Row],[Data de Pagamento]],"mmmm")</f>
        <v>janeiro</v>
      </c>
      <c r="J368" s="35">
        <f>YEAR(BASE[[#This Row],[Data de Pagamento]])</f>
        <v>2022</v>
      </c>
      <c r="K368" s="36">
        <v>-302</v>
      </c>
    </row>
    <row r="369" spans="1:11">
      <c r="A369" s="37" t="s">
        <v>8</v>
      </c>
      <c r="B369" s="37" t="s">
        <v>22</v>
      </c>
      <c r="C369" s="37" t="s">
        <v>11</v>
      </c>
      <c r="D369" s="38" t="str" cm="1">
        <f t="array" ref="D369">INDEX(FONTE_CÓDIGOS[CÓDIGO],MATCH(1,(FONTE_CÓDIGOS[FONTE]=BASE[[#This Row],[Coluna1]])*(FONTE_CÓDIGOS[DESCRIÇÃO]=BASE[[#This Row],[Classificação]]),0))</f>
        <v>2.2</v>
      </c>
      <c r="E369" s="33" t="s">
        <v>24</v>
      </c>
      <c r="G369" s="39">
        <v>44587</v>
      </c>
      <c r="H369" s="35">
        <f>DAY(BASE[[#This Row],[Data de Pagamento]])</f>
        <v>26</v>
      </c>
      <c r="I369" s="35" t="str">
        <f>TEXT(BASE[[#This Row],[Data de Pagamento]],"mmmm")</f>
        <v>janeiro</v>
      </c>
      <c r="J369" s="35">
        <f>YEAR(BASE[[#This Row],[Data de Pagamento]])</f>
        <v>2022</v>
      </c>
      <c r="K369" s="36">
        <v>-303</v>
      </c>
    </row>
    <row r="370" spans="1:11">
      <c r="A370" s="37" t="s">
        <v>8</v>
      </c>
      <c r="B370" s="37" t="s">
        <v>63</v>
      </c>
      <c r="C370" s="37" t="s">
        <v>11</v>
      </c>
      <c r="D370" s="40" t="str" cm="1">
        <f t="array" ref="D370">INDEX(FONTE_CÓDIGOS[CÓDIGO],MATCH(1,(FONTE_CÓDIGOS[FONTE]=BASE[[#This Row],[Coluna1]])*(FONTE_CÓDIGOS[DESCRIÇÃO]=BASE[[#This Row],[Classificação]]),0))</f>
        <v>2.9</v>
      </c>
      <c r="E370" s="33" t="s">
        <v>10</v>
      </c>
      <c r="G370" s="39">
        <v>44589</v>
      </c>
      <c r="H370" s="35">
        <f>DAY(BASE[[#This Row],[Data de Pagamento]])</f>
        <v>28</v>
      </c>
      <c r="I370" s="35" t="str">
        <f>TEXT(BASE[[#This Row],[Data de Pagamento]],"mmmm")</f>
        <v>janeiro</v>
      </c>
      <c r="J370" s="35">
        <f>YEAR(BASE[[#This Row],[Data de Pagamento]])</f>
        <v>2022</v>
      </c>
      <c r="K370" s="36">
        <v>-304</v>
      </c>
    </row>
    <row r="371" spans="1:11">
      <c r="A371" s="37" t="s">
        <v>8</v>
      </c>
      <c r="B371" s="37" t="s">
        <v>63</v>
      </c>
      <c r="C371" s="37" t="s">
        <v>11</v>
      </c>
      <c r="D371" s="38" t="str" cm="1">
        <f t="array" ref="D371">INDEX(FONTE_CÓDIGOS[CÓDIGO],MATCH(1,(FONTE_CÓDIGOS[FONTE]=BASE[[#This Row],[Coluna1]])*(FONTE_CÓDIGOS[DESCRIÇÃO]=BASE[[#This Row],[Classificação]]),0))</f>
        <v>2.9</v>
      </c>
      <c r="E371" s="33" t="s">
        <v>10</v>
      </c>
      <c r="G371" s="39">
        <v>44592</v>
      </c>
      <c r="H371" s="35">
        <f>DAY(BASE[[#This Row],[Data de Pagamento]])</f>
        <v>31</v>
      </c>
      <c r="I371" s="35" t="str">
        <f>TEXT(BASE[[#This Row],[Data de Pagamento]],"mmmm")</f>
        <v>janeiro</v>
      </c>
      <c r="J371" s="35">
        <f>YEAR(BASE[[#This Row],[Data de Pagamento]])</f>
        <v>2022</v>
      </c>
      <c r="K371" s="36">
        <v>-305</v>
      </c>
    </row>
    <row r="372" spans="1:11">
      <c r="A372" s="37" t="s">
        <v>8</v>
      </c>
      <c r="B372" s="37" t="s">
        <v>29</v>
      </c>
      <c r="C372" s="37" t="s">
        <v>11</v>
      </c>
      <c r="D372" s="38" t="str" cm="1">
        <f t="array" ref="D372">INDEX(FONTE_CÓDIGOS[CÓDIGO],MATCH(1,(FONTE_CÓDIGOS[FONTE]=BASE[[#This Row],[Coluna1]])*(FONTE_CÓDIGOS[DESCRIÇÃO]=BASE[[#This Row],[Classificação]]),0))</f>
        <v>2.3</v>
      </c>
      <c r="E372" s="33" t="s">
        <v>10</v>
      </c>
      <c r="G372" s="39">
        <v>44592</v>
      </c>
      <c r="H372" s="35">
        <f>DAY(BASE[[#This Row],[Data de Pagamento]])</f>
        <v>31</v>
      </c>
      <c r="I372" s="35" t="str">
        <f>TEXT(BASE[[#This Row],[Data de Pagamento]],"mmmm")</f>
        <v>janeiro</v>
      </c>
      <c r="J372" s="35">
        <f>YEAR(BASE[[#This Row],[Data de Pagamento]])</f>
        <v>2022</v>
      </c>
      <c r="K372" s="36">
        <v>-306</v>
      </c>
    </row>
    <row r="373" spans="1:11">
      <c r="A373" s="37" t="s">
        <v>8</v>
      </c>
      <c r="B373" s="37" t="s">
        <v>73</v>
      </c>
      <c r="C373" s="37" t="s">
        <v>11</v>
      </c>
      <c r="D373" s="41" t="str" cm="1">
        <f t="array" ref="D373">INDEX(FONTE_CÓDIGOS[CÓDIGO],MATCH(1,(FONTE_CÓDIGOS[FONTE]=BASE[[#This Row],[Coluna1]])*(FONTE_CÓDIGOS[DESCRIÇÃO]=BASE[[#This Row],[Classificação]]),0))</f>
        <v>2.11</v>
      </c>
      <c r="E373" s="33" t="s">
        <v>31</v>
      </c>
      <c r="G373" s="39">
        <v>44593</v>
      </c>
      <c r="H373" s="35">
        <f>DAY(BASE[[#This Row],[Data de Pagamento]])</f>
        <v>1</v>
      </c>
      <c r="I373" s="35" t="str">
        <f>TEXT(BASE[[#This Row],[Data de Pagamento]],"mmmm")</f>
        <v>fevereiro</v>
      </c>
      <c r="J373" s="35">
        <f>YEAR(BASE[[#This Row],[Data de Pagamento]])</f>
        <v>2022</v>
      </c>
      <c r="K373" s="36">
        <v>-307</v>
      </c>
    </row>
    <row r="374" spans="1:11">
      <c r="A374" s="37" t="s">
        <v>8</v>
      </c>
      <c r="B374" s="37" t="s">
        <v>90</v>
      </c>
      <c r="C374" s="37" t="s">
        <v>11</v>
      </c>
      <c r="D374" s="38" t="str" cm="1">
        <f t="array" ref="D374">INDEX(FONTE_CÓDIGOS[CÓDIGO],MATCH(1,(FONTE_CÓDIGOS[FONTE]=BASE[[#This Row],[Coluna1]])*(FONTE_CÓDIGOS[DESCRIÇÃO]=BASE[[#This Row],[Classificação]]),0))</f>
        <v>2.19</v>
      </c>
      <c r="E374" s="33" t="s">
        <v>17</v>
      </c>
      <c r="G374" s="39">
        <v>44596</v>
      </c>
      <c r="H374" s="35">
        <f>DAY(BASE[[#This Row],[Data de Pagamento]])</f>
        <v>4</v>
      </c>
      <c r="I374" s="35" t="str">
        <f>TEXT(BASE[[#This Row],[Data de Pagamento]],"mmmm")</f>
        <v>fevereiro</v>
      </c>
      <c r="J374" s="35">
        <f>YEAR(BASE[[#This Row],[Data de Pagamento]])</f>
        <v>2022</v>
      </c>
      <c r="K374" s="36">
        <v>-308</v>
      </c>
    </row>
    <row r="375" spans="1:11">
      <c r="A375" s="37" t="s">
        <v>8</v>
      </c>
      <c r="B375" s="37" t="s">
        <v>63</v>
      </c>
      <c r="C375" s="37" t="s">
        <v>11</v>
      </c>
      <c r="D375" s="40" t="str" cm="1">
        <f t="array" ref="D375">INDEX(FONTE_CÓDIGOS[CÓDIGO],MATCH(1,(FONTE_CÓDIGOS[FONTE]=BASE[[#This Row],[Coluna1]])*(FONTE_CÓDIGOS[DESCRIÇÃO]=BASE[[#This Row],[Classificação]]),0))</f>
        <v>2.9</v>
      </c>
      <c r="E375" s="33" t="s">
        <v>10</v>
      </c>
      <c r="G375" s="39">
        <v>44596</v>
      </c>
      <c r="H375" s="35">
        <f>DAY(BASE[[#This Row],[Data de Pagamento]])</f>
        <v>4</v>
      </c>
      <c r="I375" s="35" t="str">
        <f>TEXT(BASE[[#This Row],[Data de Pagamento]],"mmmm")</f>
        <v>fevereiro</v>
      </c>
      <c r="J375" s="35">
        <f>YEAR(BASE[[#This Row],[Data de Pagamento]])</f>
        <v>2022</v>
      </c>
      <c r="K375" s="36">
        <v>-309</v>
      </c>
    </row>
    <row r="376" spans="1:11">
      <c r="A376" s="37" t="s">
        <v>6</v>
      </c>
      <c r="B376" s="37" t="s">
        <v>27</v>
      </c>
      <c r="C376" s="37" t="s">
        <v>11</v>
      </c>
      <c r="D376" s="38" t="str" cm="1">
        <f t="array" ref="D376">INDEX(FONTE_CÓDIGOS[CÓDIGO],MATCH(1,(FONTE_CÓDIGOS[FONTE]=BASE[[#This Row],[Coluna1]])*(FONTE_CÓDIGOS[DESCRIÇÃO]=BASE[[#This Row],[Classificação]]),0))</f>
        <v>1.3</v>
      </c>
      <c r="E376" s="33" t="s">
        <v>43</v>
      </c>
      <c r="G376" s="39">
        <v>44599</v>
      </c>
      <c r="H376" s="35">
        <f>DAY(BASE[[#This Row],[Data de Pagamento]])</f>
        <v>7</v>
      </c>
      <c r="I376" s="35" t="str">
        <f>TEXT(BASE[[#This Row],[Data de Pagamento]],"mmmm")</f>
        <v>fevereiro</v>
      </c>
      <c r="J376" s="35">
        <f>YEAR(BASE[[#This Row],[Data de Pagamento]])</f>
        <v>2022</v>
      </c>
      <c r="K376" s="36">
        <v>63</v>
      </c>
    </row>
    <row r="377" spans="1:11">
      <c r="A377" s="37" t="s">
        <v>8</v>
      </c>
      <c r="B377" s="37" t="s">
        <v>84</v>
      </c>
      <c r="C377" s="37" t="s">
        <v>11</v>
      </c>
      <c r="D377" s="40" t="str" cm="1">
        <f t="array" ref="D377">INDEX(FONTE_CÓDIGOS[CÓDIGO],MATCH(1,(FONTE_CÓDIGOS[FONTE]=BASE[[#This Row],[Coluna1]])*(FONTE_CÓDIGOS[DESCRIÇÃO]=BASE[[#This Row],[Classificação]]),0))</f>
        <v>2.16</v>
      </c>
      <c r="E377" s="33" t="s">
        <v>10</v>
      </c>
      <c r="G377" s="39">
        <v>44599</v>
      </c>
      <c r="H377" s="35">
        <f>DAY(BASE[[#This Row],[Data de Pagamento]])</f>
        <v>7</v>
      </c>
      <c r="I377" s="35" t="str">
        <f>TEXT(BASE[[#This Row],[Data de Pagamento]],"mmmm")</f>
        <v>fevereiro</v>
      </c>
      <c r="J377" s="35">
        <f>YEAR(BASE[[#This Row],[Data de Pagamento]])</f>
        <v>2022</v>
      </c>
      <c r="K377" s="36">
        <v>-310</v>
      </c>
    </row>
    <row r="378" spans="1:11">
      <c r="A378" s="37" t="s">
        <v>8</v>
      </c>
      <c r="B378" s="37" t="s">
        <v>78</v>
      </c>
      <c r="C378" s="37" t="s">
        <v>11</v>
      </c>
      <c r="D378" s="38" t="str" cm="1">
        <f t="array" ref="D378">INDEX(FONTE_CÓDIGOS[CÓDIGO],MATCH(1,(FONTE_CÓDIGOS[FONTE]=BASE[[#This Row],[Coluna1]])*(FONTE_CÓDIGOS[DESCRIÇÃO]=BASE[[#This Row],[Classificação]]),0))</f>
        <v>2.13</v>
      </c>
      <c r="E378" s="33" t="s">
        <v>31</v>
      </c>
      <c r="G378" s="39">
        <v>44599</v>
      </c>
      <c r="H378" s="35">
        <f>DAY(BASE[[#This Row],[Data de Pagamento]])</f>
        <v>7</v>
      </c>
      <c r="I378" s="35" t="str">
        <f>TEXT(BASE[[#This Row],[Data de Pagamento]],"mmmm")</f>
        <v>fevereiro</v>
      </c>
      <c r="J378" s="35">
        <f>YEAR(BASE[[#This Row],[Data de Pagamento]])</f>
        <v>2022</v>
      </c>
      <c r="K378" s="36">
        <v>-311</v>
      </c>
    </row>
    <row r="379" spans="1:11">
      <c r="A379" s="37" t="s">
        <v>8</v>
      </c>
      <c r="B379" s="37" t="s">
        <v>78</v>
      </c>
      <c r="C379" s="37" t="s">
        <v>11</v>
      </c>
      <c r="D379" s="38" t="str" cm="1">
        <f t="array" ref="D379">INDEX(FONTE_CÓDIGOS[CÓDIGO],MATCH(1,(FONTE_CÓDIGOS[FONTE]=BASE[[#This Row],[Coluna1]])*(FONTE_CÓDIGOS[DESCRIÇÃO]=BASE[[#This Row],[Classificação]]),0))</f>
        <v>2.13</v>
      </c>
      <c r="E379" s="33" t="s">
        <v>31</v>
      </c>
      <c r="G379" s="39">
        <v>44599</v>
      </c>
      <c r="H379" s="35">
        <f>DAY(BASE[[#This Row],[Data de Pagamento]])</f>
        <v>7</v>
      </c>
      <c r="I379" s="35" t="str">
        <f>TEXT(BASE[[#This Row],[Data de Pagamento]],"mmmm")</f>
        <v>fevereiro</v>
      </c>
      <c r="J379" s="35">
        <f>YEAR(BASE[[#This Row],[Data de Pagamento]])</f>
        <v>2022</v>
      </c>
      <c r="K379" s="36">
        <v>-312</v>
      </c>
    </row>
    <row r="380" spans="1:11">
      <c r="A380" s="37" t="s">
        <v>8</v>
      </c>
      <c r="B380" s="37" t="s">
        <v>29</v>
      </c>
      <c r="C380" s="37" t="s">
        <v>11</v>
      </c>
      <c r="D380" s="38" t="str" cm="1">
        <f t="array" ref="D380">INDEX(FONTE_CÓDIGOS[CÓDIGO],MATCH(1,(FONTE_CÓDIGOS[FONTE]=BASE[[#This Row],[Coluna1]])*(FONTE_CÓDIGOS[DESCRIÇÃO]=BASE[[#This Row],[Classificação]]),0))</f>
        <v>2.3</v>
      </c>
      <c r="E380" s="33" t="s">
        <v>10</v>
      </c>
      <c r="G380" s="39">
        <v>44599</v>
      </c>
      <c r="H380" s="35">
        <f>DAY(BASE[[#This Row],[Data de Pagamento]])</f>
        <v>7</v>
      </c>
      <c r="I380" s="35" t="str">
        <f>TEXT(BASE[[#This Row],[Data de Pagamento]],"mmmm")</f>
        <v>fevereiro</v>
      </c>
      <c r="J380" s="35">
        <f>YEAR(BASE[[#This Row],[Data de Pagamento]])</f>
        <v>2022</v>
      </c>
      <c r="K380" s="36">
        <v>-313</v>
      </c>
    </row>
    <row r="381" spans="1:11">
      <c r="A381" s="37" t="s">
        <v>8</v>
      </c>
      <c r="B381" s="37" t="s">
        <v>29</v>
      </c>
      <c r="C381" s="37" t="s">
        <v>11</v>
      </c>
      <c r="D381" s="38" t="str" cm="1">
        <f t="array" ref="D381">INDEX(FONTE_CÓDIGOS[CÓDIGO],MATCH(1,(FONTE_CÓDIGOS[FONTE]=BASE[[#This Row],[Coluna1]])*(FONTE_CÓDIGOS[DESCRIÇÃO]=BASE[[#This Row],[Classificação]]),0))</f>
        <v>2.3</v>
      </c>
      <c r="E381" s="33" t="s">
        <v>10</v>
      </c>
      <c r="G381" s="39">
        <v>44599</v>
      </c>
      <c r="H381" s="35">
        <f>DAY(BASE[[#This Row],[Data de Pagamento]])</f>
        <v>7</v>
      </c>
      <c r="I381" s="35" t="str">
        <f>TEXT(BASE[[#This Row],[Data de Pagamento]],"mmmm")</f>
        <v>fevereiro</v>
      </c>
      <c r="J381" s="35">
        <f>YEAR(BASE[[#This Row],[Data de Pagamento]])</f>
        <v>2022</v>
      </c>
      <c r="K381" s="36">
        <v>-314</v>
      </c>
    </row>
    <row r="382" spans="1:11">
      <c r="A382" s="37" t="s">
        <v>8</v>
      </c>
      <c r="B382" s="37" t="s">
        <v>78</v>
      </c>
      <c r="C382" s="37" t="s">
        <v>11</v>
      </c>
      <c r="D382" s="38" t="str" cm="1">
        <f t="array" ref="D382">INDEX(FONTE_CÓDIGOS[CÓDIGO],MATCH(1,(FONTE_CÓDIGOS[FONTE]=BASE[[#This Row],[Coluna1]])*(FONTE_CÓDIGOS[DESCRIÇÃO]=BASE[[#This Row],[Classificação]]),0))</f>
        <v>2.13</v>
      </c>
      <c r="E382" s="33" t="s">
        <v>31</v>
      </c>
      <c r="G382" s="39">
        <v>44599</v>
      </c>
      <c r="H382" s="35">
        <f>DAY(BASE[[#This Row],[Data de Pagamento]])</f>
        <v>7</v>
      </c>
      <c r="I382" s="35" t="str">
        <f>TEXT(BASE[[#This Row],[Data de Pagamento]],"mmmm")</f>
        <v>fevereiro</v>
      </c>
      <c r="J382" s="35">
        <f>YEAR(BASE[[#This Row],[Data de Pagamento]])</f>
        <v>2022</v>
      </c>
      <c r="K382" s="36">
        <v>-315</v>
      </c>
    </row>
    <row r="383" spans="1:11">
      <c r="A383" s="37" t="s">
        <v>8</v>
      </c>
      <c r="B383" s="37" t="s">
        <v>104</v>
      </c>
      <c r="C383" s="37" t="s">
        <v>11</v>
      </c>
      <c r="D383" s="38" t="s">
        <v>100</v>
      </c>
      <c r="E383" s="33" t="s">
        <v>10</v>
      </c>
      <c r="G383" s="39">
        <v>44600</v>
      </c>
      <c r="H383" s="35">
        <f>DAY(BASE[[#This Row],[Data de Pagamento]])</f>
        <v>8</v>
      </c>
      <c r="I383" s="35" t="str">
        <f>TEXT(BASE[[#This Row],[Data de Pagamento]],"mmmm")</f>
        <v>fevereiro</v>
      </c>
      <c r="J383" s="35">
        <f>YEAR(BASE[[#This Row],[Data de Pagamento]])</f>
        <v>2022</v>
      </c>
      <c r="K383" s="36">
        <v>-316</v>
      </c>
    </row>
    <row r="384" spans="1:11">
      <c r="A384" s="37" t="s">
        <v>8</v>
      </c>
      <c r="B384" s="37" t="s">
        <v>47</v>
      </c>
      <c r="C384" s="37" t="s">
        <v>11</v>
      </c>
      <c r="D384" s="40" t="str" cm="1">
        <f t="array" ref="D384">INDEX(FONTE_CÓDIGOS[CÓDIGO],MATCH(1,(FONTE_CÓDIGOS[FONTE]=BASE[[#This Row],[Coluna1]])*(FONTE_CÓDIGOS[DESCRIÇÃO]=BASE[[#This Row],[Classificação]]),0))</f>
        <v>2.6</v>
      </c>
      <c r="E384" s="33" t="s">
        <v>10</v>
      </c>
      <c r="G384" s="39">
        <v>44602</v>
      </c>
      <c r="H384" s="35">
        <f>DAY(BASE[[#This Row],[Data de Pagamento]])</f>
        <v>10</v>
      </c>
      <c r="I384" s="35" t="str">
        <f>TEXT(BASE[[#This Row],[Data de Pagamento]],"mmmm")</f>
        <v>fevereiro</v>
      </c>
      <c r="J384" s="35">
        <f>YEAR(BASE[[#This Row],[Data de Pagamento]])</f>
        <v>2022</v>
      </c>
      <c r="K384" s="36">
        <v>-317</v>
      </c>
    </row>
    <row r="385" spans="1:11">
      <c r="A385" s="37" t="s">
        <v>8</v>
      </c>
      <c r="B385" s="37" t="s">
        <v>84</v>
      </c>
      <c r="C385" s="37" t="s">
        <v>11</v>
      </c>
      <c r="D385" s="40" t="str" cm="1">
        <f t="array" ref="D385">INDEX(FONTE_CÓDIGOS[CÓDIGO],MATCH(1,(FONTE_CÓDIGOS[FONTE]=BASE[[#This Row],[Coluna1]])*(FONTE_CÓDIGOS[DESCRIÇÃO]=BASE[[#This Row],[Classificação]]),0))</f>
        <v>2.16</v>
      </c>
      <c r="E385" s="33" t="s">
        <v>10</v>
      </c>
      <c r="G385" s="39">
        <v>44602</v>
      </c>
      <c r="H385" s="35">
        <f>DAY(BASE[[#This Row],[Data de Pagamento]])</f>
        <v>10</v>
      </c>
      <c r="I385" s="35" t="str">
        <f>TEXT(BASE[[#This Row],[Data de Pagamento]],"mmmm")</f>
        <v>fevereiro</v>
      </c>
      <c r="J385" s="35">
        <f>YEAR(BASE[[#This Row],[Data de Pagamento]])</f>
        <v>2022</v>
      </c>
      <c r="K385" s="36">
        <v>-318</v>
      </c>
    </row>
    <row r="386" spans="1:11">
      <c r="A386" s="37" t="s">
        <v>8</v>
      </c>
      <c r="B386" s="37" t="s">
        <v>84</v>
      </c>
      <c r="C386" s="37" t="s">
        <v>11</v>
      </c>
      <c r="D386" s="40" t="str" cm="1">
        <f t="array" ref="D386">INDEX(FONTE_CÓDIGOS[CÓDIGO],MATCH(1,(FONTE_CÓDIGOS[FONTE]=BASE[[#This Row],[Coluna1]])*(FONTE_CÓDIGOS[DESCRIÇÃO]=BASE[[#This Row],[Classificação]]),0))</f>
        <v>2.16</v>
      </c>
      <c r="E386" s="33" t="s">
        <v>10</v>
      </c>
      <c r="G386" s="39">
        <v>44602</v>
      </c>
      <c r="H386" s="35">
        <f>DAY(BASE[[#This Row],[Data de Pagamento]])</f>
        <v>10</v>
      </c>
      <c r="I386" s="35" t="str">
        <f>TEXT(BASE[[#This Row],[Data de Pagamento]],"mmmm")</f>
        <v>fevereiro</v>
      </c>
      <c r="J386" s="35">
        <f>YEAR(BASE[[#This Row],[Data de Pagamento]])</f>
        <v>2022</v>
      </c>
      <c r="K386" s="36">
        <v>-319</v>
      </c>
    </row>
    <row r="387" spans="1:11">
      <c r="A387" s="37" t="s">
        <v>8</v>
      </c>
      <c r="B387" s="37" t="s">
        <v>84</v>
      </c>
      <c r="C387" s="37" t="s">
        <v>11</v>
      </c>
      <c r="D387" s="40" t="str" cm="1">
        <f t="array" ref="D387">INDEX(FONTE_CÓDIGOS[CÓDIGO],MATCH(1,(FONTE_CÓDIGOS[FONTE]=BASE[[#This Row],[Coluna1]])*(FONTE_CÓDIGOS[DESCRIÇÃO]=BASE[[#This Row],[Classificação]]),0))</f>
        <v>2.16</v>
      </c>
      <c r="E387" s="33" t="s">
        <v>10</v>
      </c>
      <c r="G387" s="39">
        <v>44602</v>
      </c>
      <c r="H387" s="35">
        <f>DAY(BASE[[#This Row],[Data de Pagamento]])</f>
        <v>10</v>
      </c>
      <c r="I387" s="35" t="str">
        <f>TEXT(BASE[[#This Row],[Data de Pagamento]],"mmmm")</f>
        <v>fevereiro</v>
      </c>
      <c r="J387" s="35">
        <f>YEAR(BASE[[#This Row],[Data de Pagamento]])</f>
        <v>2022</v>
      </c>
      <c r="K387" s="36">
        <v>-320</v>
      </c>
    </row>
    <row r="388" spans="1:11">
      <c r="A388" s="37" t="s">
        <v>8</v>
      </c>
      <c r="B388" s="37" t="s">
        <v>63</v>
      </c>
      <c r="C388" s="37" t="s">
        <v>11</v>
      </c>
      <c r="D388" s="40" t="str" cm="1">
        <f t="array" ref="D388">INDEX(FONTE_CÓDIGOS[CÓDIGO],MATCH(1,(FONTE_CÓDIGOS[FONTE]=BASE[[#This Row],[Coluna1]])*(FONTE_CÓDIGOS[DESCRIÇÃO]=BASE[[#This Row],[Classificação]]),0))</f>
        <v>2.9</v>
      </c>
      <c r="E388" s="33" t="s">
        <v>10</v>
      </c>
      <c r="G388" s="39">
        <v>44603</v>
      </c>
      <c r="H388" s="35">
        <f>DAY(BASE[[#This Row],[Data de Pagamento]])</f>
        <v>11</v>
      </c>
      <c r="I388" s="35" t="str">
        <f>TEXT(BASE[[#This Row],[Data de Pagamento]],"mmmm")</f>
        <v>fevereiro</v>
      </c>
      <c r="J388" s="35">
        <f>YEAR(BASE[[#This Row],[Data de Pagamento]])</f>
        <v>2022</v>
      </c>
      <c r="K388" s="36">
        <v>-321</v>
      </c>
    </row>
    <row r="389" spans="1:11">
      <c r="A389" s="37" t="s">
        <v>8</v>
      </c>
      <c r="B389" s="37" t="s">
        <v>88</v>
      </c>
      <c r="C389" s="37" t="s">
        <v>11</v>
      </c>
      <c r="D389" s="40" t="str" cm="1">
        <f t="array" ref="D389">INDEX(FONTE_CÓDIGOS[CÓDIGO],MATCH(1,(FONTE_CÓDIGOS[FONTE]=BASE[[#This Row],[Coluna1]])*(FONTE_CÓDIGOS[DESCRIÇÃO]=BASE[[#This Row],[Classificação]]),0))</f>
        <v>2.18</v>
      </c>
      <c r="E389" s="33" t="s">
        <v>10</v>
      </c>
      <c r="G389" s="39">
        <v>44606</v>
      </c>
      <c r="H389" s="35">
        <f>DAY(BASE[[#This Row],[Data de Pagamento]])</f>
        <v>14</v>
      </c>
      <c r="I389" s="35" t="str">
        <f>TEXT(BASE[[#This Row],[Data de Pagamento]],"mmmm")</f>
        <v>fevereiro</v>
      </c>
      <c r="J389" s="35">
        <f>YEAR(BASE[[#This Row],[Data de Pagamento]])</f>
        <v>2022</v>
      </c>
      <c r="K389" s="36">
        <v>-322</v>
      </c>
    </row>
    <row r="390" spans="1:11">
      <c r="A390" s="37" t="s">
        <v>6</v>
      </c>
      <c r="B390" s="37" t="s">
        <v>27</v>
      </c>
      <c r="C390" s="37" t="s">
        <v>11</v>
      </c>
      <c r="D390" s="38" t="str" cm="1">
        <f t="array" ref="D390">INDEX(FONTE_CÓDIGOS[CÓDIGO],MATCH(1,(FONTE_CÓDIGOS[FONTE]=BASE[[#This Row],[Coluna1]])*(FONTE_CÓDIGOS[DESCRIÇÃO]=BASE[[#This Row],[Classificação]]),0))</f>
        <v>1.3</v>
      </c>
      <c r="E390" s="33" t="s">
        <v>24</v>
      </c>
      <c r="G390" s="39">
        <v>44607</v>
      </c>
      <c r="H390" s="35">
        <f>DAY(BASE[[#This Row],[Data de Pagamento]])</f>
        <v>15</v>
      </c>
      <c r="I390" s="35" t="str">
        <f>TEXT(BASE[[#This Row],[Data de Pagamento]],"mmmm")</f>
        <v>fevereiro</v>
      </c>
      <c r="J390" s="35">
        <f>YEAR(BASE[[#This Row],[Data de Pagamento]])</f>
        <v>2022</v>
      </c>
      <c r="K390" s="36">
        <v>64</v>
      </c>
    </row>
    <row r="391" spans="1:11">
      <c r="A391" s="37" t="s">
        <v>6</v>
      </c>
      <c r="B391" s="37" t="s">
        <v>39</v>
      </c>
      <c r="C391" s="37" t="s">
        <v>11</v>
      </c>
      <c r="D391" s="38" t="str" cm="1">
        <f t="array" ref="D391">INDEX(FONTE_CÓDIGOS[CÓDIGO],MATCH(1,(FONTE_CÓDIGOS[FONTE]=BASE[[#This Row],[Coluna1]])*(FONTE_CÓDIGOS[DESCRIÇÃO]=BASE[[#This Row],[Classificação]]),0))</f>
        <v>1.5</v>
      </c>
      <c r="E391" s="33" t="s">
        <v>24</v>
      </c>
      <c r="G391" s="39">
        <v>44609</v>
      </c>
      <c r="H391" s="35">
        <f>DAY(BASE[[#This Row],[Data de Pagamento]])</f>
        <v>17</v>
      </c>
      <c r="I391" s="35" t="str">
        <f>TEXT(BASE[[#This Row],[Data de Pagamento]],"mmmm")</f>
        <v>fevereiro</v>
      </c>
      <c r="J391" s="35">
        <f>YEAR(BASE[[#This Row],[Data de Pagamento]])</f>
        <v>2022</v>
      </c>
      <c r="K391" s="36">
        <v>65</v>
      </c>
    </row>
    <row r="392" spans="1:11">
      <c r="A392" s="37" t="s">
        <v>8</v>
      </c>
      <c r="B392" s="37" t="s">
        <v>82</v>
      </c>
      <c r="C392" s="37" t="s">
        <v>11</v>
      </c>
      <c r="D392" s="38" t="str" cm="1">
        <f t="array" ref="D392">INDEX(FONTE_CÓDIGOS[CÓDIGO],MATCH(1,(FONTE_CÓDIGOS[FONTE]=BASE[[#This Row],[Coluna1]])*(FONTE_CÓDIGOS[DESCRIÇÃO]=BASE[[#This Row],[Classificação]]),0))</f>
        <v>2.15</v>
      </c>
      <c r="E392" s="33" t="s">
        <v>10</v>
      </c>
      <c r="G392" s="39">
        <v>44609</v>
      </c>
      <c r="H392" s="35">
        <f>DAY(BASE[[#This Row],[Data de Pagamento]])</f>
        <v>17</v>
      </c>
      <c r="I392" s="35" t="str">
        <f>TEXT(BASE[[#This Row],[Data de Pagamento]],"mmmm")</f>
        <v>fevereiro</v>
      </c>
      <c r="J392" s="35">
        <f>YEAR(BASE[[#This Row],[Data de Pagamento]])</f>
        <v>2022</v>
      </c>
      <c r="K392" s="36">
        <v>-323</v>
      </c>
    </row>
    <row r="393" spans="1:11">
      <c r="A393" s="37" t="s">
        <v>6</v>
      </c>
      <c r="B393" s="37" t="s">
        <v>66</v>
      </c>
      <c r="C393" s="37" t="s">
        <v>11</v>
      </c>
      <c r="D393" s="38" t="str" cm="1">
        <f t="array" ref="D393">INDEX(FONTE_CÓDIGOS[CÓDIGO],MATCH(1,(FONTE_CÓDIGOS[FONTE]=BASE[[#This Row],[Coluna1]])*(FONTE_CÓDIGOS[DESCRIÇÃO]=BASE[[#This Row],[Classificação]]),0))</f>
        <v>1.10</v>
      </c>
      <c r="E393" s="33" t="s">
        <v>24</v>
      </c>
      <c r="G393" s="39">
        <v>44610</v>
      </c>
      <c r="H393" s="35">
        <f>DAY(BASE[[#This Row],[Data de Pagamento]])</f>
        <v>18</v>
      </c>
      <c r="I393" s="35" t="str">
        <f>TEXT(BASE[[#This Row],[Data de Pagamento]],"mmmm")</f>
        <v>fevereiro</v>
      </c>
      <c r="J393" s="35">
        <f>YEAR(BASE[[#This Row],[Data de Pagamento]])</f>
        <v>2022</v>
      </c>
      <c r="K393" s="36">
        <v>66</v>
      </c>
    </row>
    <row r="394" spans="1:11">
      <c r="A394" s="37" t="s">
        <v>8</v>
      </c>
      <c r="B394" s="37" t="s">
        <v>96</v>
      </c>
      <c r="C394" s="37" t="s">
        <v>18</v>
      </c>
      <c r="D394" s="38" t="str" cm="1">
        <f t="array" ref="D394">INDEX(FONTE_CÓDIGOS[CÓDIGO],MATCH(1,(FONTE_CÓDIGOS[FONTE]=BASE[[#This Row],[Coluna1]])*(FONTE_CÓDIGOS[DESCRIÇÃO]=BASE[[#This Row],[Classificação]]),0))</f>
        <v>2.22</v>
      </c>
      <c r="E394" s="33" t="s">
        <v>24</v>
      </c>
      <c r="G394" s="39">
        <v>44610</v>
      </c>
      <c r="H394" s="35">
        <f>DAY(BASE[[#This Row],[Data de Pagamento]])</f>
        <v>18</v>
      </c>
      <c r="I394" s="35" t="str">
        <f>TEXT(BASE[[#This Row],[Data de Pagamento]],"mmmm")</f>
        <v>fevereiro</v>
      </c>
      <c r="J394" s="35">
        <f>YEAR(BASE[[#This Row],[Data de Pagamento]])</f>
        <v>2022</v>
      </c>
      <c r="K394" s="36">
        <v>-324</v>
      </c>
    </row>
    <row r="395" spans="1:11">
      <c r="A395" s="37" t="s">
        <v>8</v>
      </c>
      <c r="B395" s="37" t="s">
        <v>90</v>
      </c>
      <c r="C395" s="37" t="s">
        <v>11</v>
      </c>
      <c r="D395" s="38" t="str" cm="1">
        <f t="array" ref="D395">INDEX(FONTE_CÓDIGOS[CÓDIGO],MATCH(1,(FONTE_CÓDIGOS[FONTE]=BASE[[#This Row],[Coluna1]])*(FONTE_CÓDIGOS[DESCRIÇÃO]=BASE[[#This Row],[Classificação]]),0))</f>
        <v>2.19</v>
      </c>
      <c r="E395" s="33" t="s">
        <v>17</v>
      </c>
      <c r="G395" s="39">
        <v>44610</v>
      </c>
      <c r="H395" s="35">
        <f>DAY(BASE[[#This Row],[Data de Pagamento]])</f>
        <v>18</v>
      </c>
      <c r="I395" s="35" t="str">
        <f>TEXT(BASE[[#This Row],[Data de Pagamento]],"mmmm")</f>
        <v>fevereiro</v>
      </c>
      <c r="J395" s="35">
        <f>YEAR(BASE[[#This Row],[Data de Pagamento]])</f>
        <v>2022</v>
      </c>
      <c r="K395" s="36">
        <v>-325</v>
      </c>
    </row>
    <row r="396" spans="1:11">
      <c r="A396" s="37" t="s">
        <v>8</v>
      </c>
      <c r="B396" s="37" t="s">
        <v>80</v>
      </c>
      <c r="C396" s="37" t="s">
        <v>11</v>
      </c>
      <c r="D396" s="38" t="s">
        <v>77</v>
      </c>
      <c r="E396" s="33" t="s">
        <v>10</v>
      </c>
      <c r="G396" s="39">
        <v>44610</v>
      </c>
      <c r="H396" s="35">
        <f>DAY(BASE[[#This Row],[Data de Pagamento]])</f>
        <v>18</v>
      </c>
      <c r="I396" s="35" t="str">
        <f>TEXT(BASE[[#This Row],[Data de Pagamento]],"mmmm")</f>
        <v>fevereiro</v>
      </c>
      <c r="J396" s="35">
        <f>YEAR(BASE[[#This Row],[Data de Pagamento]])</f>
        <v>2022</v>
      </c>
      <c r="K396" s="36">
        <v>-326</v>
      </c>
    </row>
    <row r="397" spans="1:11">
      <c r="A397" s="37" t="s">
        <v>8</v>
      </c>
      <c r="B397" s="37" t="s">
        <v>90</v>
      </c>
      <c r="C397" s="37" t="s">
        <v>11</v>
      </c>
      <c r="D397" s="38" t="str" cm="1">
        <f t="array" ref="D397">INDEX(FONTE_CÓDIGOS[CÓDIGO],MATCH(1,(FONTE_CÓDIGOS[FONTE]=BASE[[#This Row],[Coluna1]])*(FONTE_CÓDIGOS[DESCRIÇÃO]=BASE[[#This Row],[Classificação]]),0))</f>
        <v>2.19</v>
      </c>
      <c r="E397" s="33" t="s">
        <v>17</v>
      </c>
      <c r="G397" s="39">
        <v>44613</v>
      </c>
      <c r="H397" s="35">
        <f>DAY(BASE[[#This Row],[Data de Pagamento]])</f>
        <v>21</v>
      </c>
      <c r="I397" s="35" t="str">
        <f>TEXT(BASE[[#This Row],[Data de Pagamento]],"mmmm")</f>
        <v>fevereiro</v>
      </c>
      <c r="J397" s="35">
        <f>YEAR(BASE[[#This Row],[Data de Pagamento]])</f>
        <v>2022</v>
      </c>
      <c r="K397" s="36">
        <v>-327</v>
      </c>
    </row>
    <row r="398" spans="1:11">
      <c r="A398" s="37" t="s">
        <v>8</v>
      </c>
      <c r="B398" s="37" t="s">
        <v>63</v>
      </c>
      <c r="C398" s="37" t="s">
        <v>11</v>
      </c>
      <c r="D398" s="40" t="str" cm="1">
        <f t="array" ref="D398">INDEX(FONTE_CÓDIGOS[CÓDIGO],MATCH(1,(FONTE_CÓDIGOS[FONTE]=BASE[[#This Row],[Coluna1]])*(FONTE_CÓDIGOS[DESCRIÇÃO]=BASE[[#This Row],[Classificação]]),0))</f>
        <v>2.9</v>
      </c>
      <c r="E398" s="33" t="s">
        <v>10</v>
      </c>
      <c r="G398" s="39">
        <v>44613</v>
      </c>
      <c r="H398" s="35">
        <f>DAY(BASE[[#This Row],[Data de Pagamento]])</f>
        <v>21</v>
      </c>
      <c r="I398" s="35" t="str">
        <f>TEXT(BASE[[#This Row],[Data de Pagamento]],"mmmm")</f>
        <v>fevereiro</v>
      </c>
      <c r="J398" s="35">
        <f>YEAR(BASE[[#This Row],[Data de Pagamento]])</f>
        <v>2022</v>
      </c>
      <c r="K398" s="36">
        <v>-328</v>
      </c>
    </row>
    <row r="399" spans="1:11">
      <c r="A399" s="37" t="s">
        <v>8</v>
      </c>
      <c r="B399" s="42" t="s">
        <v>94</v>
      </c>
      <c r="C399" s="37" t="s">
        <v>11</v>
      </c>
      <c r="D399" s="38" t="str" cm="1">
        <f t="array" ref="D399">INDEX(FONTE_CÓDIGOS[CÓDIGO],MATCH(1,(FONTE_CÓDIGOS[FONTE]=BASE[[#This Row],[Coluna1]])*(FONTE_CÓDIGOS[DESCRIÇÃO]=BASE[[#This Row],[Classificação]]),0))</f>
        <v>2.21</v>
      </c>
      <c r="E399" s="33" t="s">
        <v>10</v>
      </c>
      <c r="G399" s="39">
        <v>44616</v>
      </c>
      <c r="H399" s="35">
        <f>DAY(BASE[[#This Row],[Data de Pagamento]])</f>
        <v>24</v>
      </c>
      <c r="I399" s="35" t="str">
        <f>TEXT(BASE[[#This Row],[Data de Pagamento]],"mmmm")</f>
        <v>fevereiro</v>
      </c>
      <c r="J399" s="35">
        <f>YEAR(BASE[[#This Row],[Data de Pagamento]])</f>
        <v>2022</v>
      </c>
      <c r="K399" s="36">
        <v>-329</v>
      </c>
    </row>
    <row r="400" spans="1:11">
      <c r="A400" s="37" t="s">
        <v>8</v>
      </c>
      <c r="B400" s="37" t="s">
        <v>29</v>
      </c>
      <c r="C400" s="37" t="s">
        <v>11</v>
      </c>
      <c r="D400" s="38" t="str" cm="1">
        <f t="array" ref="D400">INDEX(FONTE_CÓDIGOS[CÓDIGO],MATCH(1,(FONTE_CÓDIGOS[FONTE]=BASE[[#This Row],[Coluna1]])*(FONTE_CÓDIGOS[DESCRIÇÃO]=BASE[[#This Row],[Classificação]]),0))</f>
        <v>2.3</v>
      </c>
      <c r="E400" s="33" t="s">
        <v>10</v>
      </c>
      <c r="G400" s="39">
        <v>44617</v>
      </c>
      <c r="H400" s="35">
        <f>DAY(BASE[[#This Row],[Data de Pagamento]])</f>
        <v>25</v>
      </c>
      <c r="I400" s="35" t="str">
        <f>TEXT(BASE[[#This Row],[Data de Pagamento]],"mmmm")</f>
        <v>fevereiro</v>
      </c>
      <c r="J400" s="35">
        <f>YEAR(BASE[[#This Row],[Data de Pagamento]])</f>
        <v>2022</v>
      </c>
      <c r="K400" s="36">
        <v>-330</v>
      </c>
    </row>
    <row r="401" spans="1:11">
      <c r="A401" s="37" t="s">
        <v>8</v>
      </c>
      <c r="B401" s="37" t="s">
        <v>63</v>
      </c>
      <c r="C401" s="37" t="s">
        <v>11</v>
      </c>
      <c r="D401" s="38" t="str" cm="1">
        <f t="array" ref="D401">INDEX(FONTE_CÓDIGOS[CÓDIGO],MATCH(1,(FONTE_CÓDIGOS[FONTE]=BASE[[#This Row],[Coluna1]])*(FONTE_CÓDIGOS[DESCRIÇÃO]=BASE[[#This Row],[Classificação]]),0))</f>
        <v>2.9</v>
      </c>
      <c r="E401" s="33" t="s">
        <v>10</v>
      </c>
      <c r="G401" s="39">
        <v>44617</v>
      </c>
      <c r="H401" s="35">
        <f>DAY(BASE[[#This Row],[Data de Pagamento]])</f>
        <v>25</v>
      </c>
      <c r="I401" s="35" t="str">
        <f>TEXT(BASE[[#This Row],[Data de Pagamento]],"mmmm")</f>
        <v>fevereiro</v>
      </c>
      <c r="J401" s="35">
        <f>YEAR(BASE[[#This Row],[Data de Pagamento]])</f>
        <v>2022</v>
      </c>
      <c r="K401" s="36">
        <v>-331</v>
      </c>
    </row>
    <row r="402" spans="1:11">
      <c r="A402" s="37" t="s">
        <v>8</v>
      </c>
      <c r="B402" s="37" t="s">
        <v>63</v>
      </c>
      <c r="C402" s="37" t="s">
        <v>11</v>
      </c>
      <c r="D402" s="40" t="str" cm="1">
        <f t="array" ref="D402">INDEX(FONTE_CÓDIGOS[CÓDIGO],MATCH(1,(FONTE_CÓDIGOS[FONTE]=BASE[[#This Row],[Coluna1]])*(FONTE_CÓDIGOS[DESCRIÇÃO]=BASE[[#This Row],[Classificação]]),0))</f>
        <v>2.9</v>
      </c>
      <c r="E402" s="33" t="s">
        <v>10</v>
      </c>
      <c r="G402" s="39">
        <v>44617</v>
      </c>
      <c r="H402" s="35">
        <f>DAY(BASE[[#This Row],[Data de Pagamento]])</f>
        <v>25</v>
      </c>
      <c r="I402" s="35" t="str">
        <f>TEXT(BASE[[#This Row],[Data de Pagamento]],"mmmm")</f>
        <v>fevereiro</v>
      </c>
      <c r="J402" s="35">
        <f>YEAR(BASE[[#This Row],[Data de Pagamento]])</f>
        <v>2022</v>
      </c>
      <c r="K402" s="36">
        <v>-332</v>
      </c>
    </row>
    <row r="403" spans="1:11">
      <c r="A403" s="37" t="s">
        <v>8</v>
      </c>
      <c r="B403" s="37" t="s">
        <v>73</v>
      </c>
      <c r="C403" s="37" t="s">
        <v>11</v>
      </c>
      <c r="D403" s="41" t="str" cm="1">
        <f t="array" ref="D403">INDEX(FONTE_CÓDIGOS[CÓDIGO],MATCH(1,(FONTE_CÓDIGOS[FONTE]=BASE[[#This Row],[Coluna1]])*(FONTE_CÓDIGOS[DESCRIÇÃO]=BASE[[#This Row],[Classificação]]),0))</f>
        <v>2.11</v>
      </c>
      <c r="E403" s="33" t="s">
        <v>31</v>
      </c>
      <c r="G403" s="39">
        <v>44621</v>
      </c>
      <c r="H403" s="35">
        <f>DAY(BASE[[#This Row],[Data de Pagamento]])</f>
        <v>1</v>
      </c>
      <c r="I403" s="35" t="str">
        <f>TEXT(BASE[[#This Row],[Data de Pagamento]],"mmmm")</f>
        <v>março</v>
      </c>
      <c r="J403" s="35">
        <f>YEAR(BASE[[#This Row],[Data de Pagamento]])</f>
        <v>2022</v>
      </c>
      <c r="K403" s="36">
        <v>-333</v>
      </c>
    </row>
    <row r="404" spans="1:11">
      <c r="A404" s="37" t="s">
        <v>6</v>
      </c>
      <c r="B404" s="37" t="s">
        <v>27</v>
      </c>
      <c r="C404" s="37" t="s">
        <v>11</v>
      </c>
      <c r="D404" s="38" t="str" cm="1">
        <f t="array" ref="D404">INDEX(FONTE_CÓDIGOS[CÓDIGO],MATCH(1,(FONTE_CÓDIGOS[FONTE]=BASE[[#This Row],[Coluna1]])*(FONTE_CÓDIGOS[DESCRIÇÃO]=BASE[[#This Row],[Classificação]]),0))</f>
        <v>1.3</v>
      </c>
      <c r="E404" s="33" t="s">
        <v>24</v>
      </c>
      <c r="G404" s="39">
        <v>44623</v>
      </c>
      <c r="H404" s="35">
        <f>DAY(BASE[[#This Row],[Data de Pagamento]])</f>
        <v>3</v>
      </c>
      <c r="I404" s="35" t="str">
        <f>TEXT(BASE[[#This Row],[Data de Pagamento]],"mmmm")</f>
        <v>março</v>
      </c>
      <c r="J404" s="35">
        <f>YEAR(BASE[[#This Row],[Data de Pagamento]])</f>
        <v>2022</v>
      </c>
      <c r="K404" s="36">
        <v>67</v>
      </c>
    </row>
    <row r="405" spans="1:11">
      <c r="A405" s="37" t="s">
        <v>6</v>
      </c>
      <c r="B405" s="37" t="s">
        <v>27</v>
      </c>
      <c r="C405" s="37" t="s">
        <v>11</v>
      </c>
      <c r="D405" s="38" t="str" cm="1">
        <f t="array" ref="D405">INDEX(FONTE_CÓDIGOS[CÓDIGO],MATCH(1,(FONTE_CÓDIGOS[FONTE]=BASE[[#This Row],[Coluna1]])*(FONTE_CÓDIGOS[DESCRIÇÃO]=BASE[[#This Row],[Classificação]]),0))</f>
        <v>1.3</v>
      </c>
      <c r="E405" s="33" t="s">
        <v>43</v>
      </c>
      <c r="G405" s="39">
        <v>44623</v>
      </c>
      <c r="H405" s="35">
        <f>DAY(BASE[[#This Row],[Data de Pagamento]])</f>
        <v>3</v>
      </c>
      <c r="I405" s="35" t="str">
        <f>TEXT(BASE[[#This Row],[Data de Pagamento]],"mmmm")</f>
        <v>março</v>
      </c>
      <c r="J405" s="35">
        <f>YEAR(BASE[[#This Row],[Data de Pagamento]])</f>
        <v>2022</v>
      </c>
      <c r="K405" s="36">
        <v>68</v>
      </c>
    </row>
    <row r="406" spans="1:11">
      <c r="A406" s="37" t="s">
        <v>6</v>
      </c>
      <c r="B406" s="37" t="s">
        <v>71</v>
      </c>
      <c r="C406" s="37" t="s">
        <v>11</v>
      </c>
      <c r="D406" s="38" t="str" cm="1">
        <f t="array" ref="D406">INDEX(FONTE_CÓDIGOS[CÓDIGO],MATCH(1,(FONTE_CÓDIGOS[FONTE]=BASE[[#This Row],[Coluna1]])*(FONTE_CÓDIGOS[DESCRIÇÃO]=BASE[[#This Row],[Classificação]]),0))</f>
        <v>1.11</v>
      </c>
      <c r="E406" s="33" t="s">
        <v>17</v>
      </c>
      <c r="G406" s="39">
        <v>44624</v>
      </c>
      <c r="H406" s="35">
        <f>DAY(BASE[[#This Row],[Data de Pagamento]])</f>
        <v>4</v>
      </c>
      <c r="I406" s="35" t="str">
        <f>TEXT(BASE[[#This Row],[Data de Pagamento]],"mmmm")</f>
        <v>março</v>
      </c>
      <c r="J406" s="35">
        <f>YEAR(BASE[[#This Row],[Data de Pagamento]])</f>
        <v>2022</v>
      </c>
      <c r="K406" s="36">
        <v>69</v>
      </c>
    </row>
    <row r="407" spans="1:11">
      <c r="A407" s="37" t="s">
        <v>8</v>
      </c>
      <c r="B407" s="37" t="s">
        <v>63</v>
      </c>
      <c r="C407" s="37" t="s">
        <v>11</v>
      </c>
      <c r="D407" s="40" t="str" cm="1">
        <f t="array" ref="D407">INDEX(FONTE_CÓDIGOS[CÓDIGO],MATCH(1,(FONTE_CÓDIGOS[FONTE]=BASE[[#This Row],[Coluna1]])*(FONTE_CÓDIGOS[DESCRIÇÃO]=BASE[[#This Row],[Classificação]]),0))</f>
        <v>2.9</v>
      </c>
      <c r="E407" s="33" t="s">
        <v>10</v>
      </c>
      <c r="G407" s="39">
        <v>44624</v>
      </c>
      <c r="H407" s="35">
        <f>DAY(BASE[[#This Row],[Data de Pagamento]])</f>
        <v>4</v>
      </c>
      <c r="I407" s="35" t="str">
        <f>TEXT(BASE[[#This Row],[Data de Pagamento]],"mmmm")</f>
        <v>março</v>
      </c>
      <c r="J407" s="35">
        <f>YEAR(BASE[[#This Row],[Data de Pagamento]])</f>
        <v>2022</v>
      </c>
      <c r="K407" s="36">
        <v>-334</v>
      </c>
    </row>
    <row r="408" spans="1:11">
      <c r="A408" s="37" t="s">
        <v>8</v>
      </c>
      <c r="B408" s="37" t="s">
        <v>84</v>
      </c>
      <c r="C408" s="37" t="s">
        <v>11</v>
      </c>
      <c r="D408" s="40" t="str" cm="1">
        <f t="array" ref="D408">INDEX(FONTE_CÓDIGOS[CÓDIGO],MATCH(1,(FONTE_CÓDIGOS[FONTE]=BASE[[#This Row],[Coluna1]])*(FONTE_CÓDIGOS[DESCRIÇÃO]=BASE[[#This Row],[Classificação]]),0))</f>
        <v>2.16</v>
      </c>
      <c r="E408" s="33" t="s">
        <v>10</v>
      </c>
      <c r="G408" s="39">
        <v>44627</v>
      </c>
      <c r="H408" s="35">
        <f>DAY(BASE[[#This Row],[Data de Pagamento]])</f>
        <v>7</v>
      </c>
      <c r="I408" s="35" t="str">
        <f>TEXT(BASE[[#This Row],[Data de Pagamento]],"mmmm")</f>
        <v>março</v>
      </c>
      <c r="J408" s="35">
        <f>YEAR(BASE[[#This Row],[Data de Pagamento]])</f>
        <v>2022</v>
      </c>
      <c r="K408" s="36">
        <v>-335</v>
      </c>
    </row>
    <row r="409" spans="1:11">
      <c r="A409" s="37" t="s">
        <v>8</v>
      </c>
      <c r="B409" s="37" t="s">
        <v>29</v>
      </c>
      <c r="C409" s="37" t="s">
        <v>11</v>
      </c>
      <c r="D409" s="38" t="str" cm="1">
        <f t="array" ref="D409">INDEX(FONTE_CÓDIGOS[CÓDIGO],MATCH(1,(FONTE_CÓDIGOS[FONTE]=BASE[[#This Row],[Coluna1]])*(FONTE_CÓDIGOS[DESCRIÇÃO]=BASE[[#This Row],[Classificação]]),0))</f>
        <v>2.3</v>
      </c>
      <c r="E409" s="33" t="s">
        <v>10</v>
      </c>
      <c r="G409" s="39">
        <v>44627</v>
      </c>
      <c r="H409" s="35">
        <f>DAY(BASE[[#This Row],[Data de Pagamento]])</f>
        <v>7</v>
      </c>
      <c r="I409" s="35" t="str">
        <f>TEXT(BASE[[#This Row],[Data de Pagamento]],"mmmm")</f>
        <v>março</v>
      </c>
      <c r="J409" s="35">
        <f>YEAR(BASE[[#This Row],[Data de Pagamento]])</f>
        <v>2022</v>
      </c>
      <c r="K409" s="36">
        <v>-336</v>
      </c>
    </row>
    <row r="410" spans="1:11">
      <c r="A410" s="37" t="s">
        <v>6</v>
      </c>
      <c r="B410" s="37" t="s">
        <v>45</v>
      </c>
      <c r="C410" s="37" t="s">
        <v>18</v>
      </c>
      <c r="D410" s="40" t="str" cm="1">
        <f t="array" ref="D410">INDEX(FONTE_CÓDIGOS[CÓDIGO],MATCH(1,(FONTE_CÓDIGOS[FONTE]=BASE[[#This Row],[Coluna1]])*(FONTE_CÓDIGOS[DESCRIÇÃO]=BASE[[#This Row],[Classificação]]),0))</f>
        <v>1.6</v>
      </c>
      <c r="E410" s="33" t="s">
        <v>10</v>
      </c>
      <c r="G410" s="39">
        <v>44629</v>
      </c>
      <c r="H410" s="35">
        <f>DAY(BASE[[#This Row],[Data de Pagamento]])</f>
        <v>9</v>
      </c>
      <c r="I410" s="35" t="str">
        <f>TEXT(BASE[[#This Row],[Data de Pagamento]],"mmmm")</f>
        <v>março</v>
      </c>
      <c r="J410" s="35">
        <f>YEAR(BASE[[#This Row],[Data de Pagamento]])</f>
        <v>2022</v>
      </c>
      <c r="K410" s="36">
        <v>70</v>
      </c>
    </row>
    <row r="411" spans="1:11">
      <c r="A411" s="37" t="s">
        <v>6</v>
      </c>
      <c r="B411" s="37" t="s">
        <v>27</v>
      </c>
      <c r="C411" s="37" t="s">
        <v>11</v>
      </c>
      <c r="D411" s="38" t="str" cm="1">
        <f t="array" ref="D411">INDEX(FONTE_CÓDIGOS[CÓDIGO],MATCH(1,(FONTE_CÓDIGOS[FONTE]=BASE[[#This Row],[Coluna1]])*(FONTE_CÓDIGOS[DESCRIÇÃO]=BASE[[#This Row],[Classificação]]),0))</f>
        <v>1.3</v>
      </c>
      <c r="E411" s="33" t="s">
        <v>43</v>
      </c>
      <c r="G411" s="39">
        <v>44629</v>
      </c>
      <c r="H411" s="35">
        <f>DAY(BASE[[#This Row],[Data de Pagamento]])</f>
        <v>9</v>
      </c>
      <c r="I411" s="35" t="str">
        <f>TEXT(BASE[[#This Row],[Data de Pagamento]],"mmmm")</f>
        <v>março</v>
      </c>
      <c r="J411" s="35">
        <f>YEAR(BASE[[#This Row],[Data de Pagamento]])</f>
        <v>2022</v>
      </c>
      <c r="K411" s="36">
        <v>71</v>
      </c>
    </row>
    <row r="412" spans="1:11">
      <c r="A412" s="37" t="s">
        <v>8</v>
      </c>
      <c r="B412" s="37" t="s">
        <v>86</v>
      </c>
      <c r="C412" s="37" t="s">
        <v>11</v>
      </c>
      <c r="D412" s="38" t="str" cm="1">
        <f t="array" ref="D412">INDEX(FONTE_CÓDIGOS[CÓDIGO],MATCH(1,(FONTE_CÓDIGOS[FONTE]=BASE[[#This Row],[Coluna1]])*(FONTE_CÓDIGOS[DESCRIÇÃO]=BASE[[#This Row],[Classificação]]),0))</f>
        <v>2.17</v>
      </c>
      <c r="E412" s="33" t="s">
        <v>10</v>
      </c>
      <c r="G412" s="39">
        <v>44629</v>
      </c>
      <c r="H412" s="35">
        <f>DAY(BASE[[#This Row],[Data de Pagamento]])</f>
        <v>9</v>
      </c>
      <c r="I412" s="35" t="str">
        <f>TEXT(BASE[[#This Row],[Data de Pagamento]],"mmmm")</f>
        <v>março</v>
      </c>
      <c r="J412" s="35">
        <f>YEAR(BASE[[#This Row],[Data de Pagamento]])</f>
        <v>2022</v>
      </c>
      <c r="K412" s="36">
        <v>-337</v>
      </c>
    </row>
    <row r="413" spans="1:11">
      <c r="A413" s="37" t="s">
        <v>8</v>
      </c>
      <c r="B413" s="37" t="s">
        <v>104</v>
      </c>
      <c r="C413" s="37" t="s">
        <v>11</v>
      </c>
      <c r="D413" s="38" t="s">
        <v>100</v>
      </c>
      <c r="E413" s="33" t="s">
        <v>10</v>
      </c>
      <c r="G413" s="39">
        <v>44629</v>
      </c>
      <c r="H413" s="35">
        <f>DAY(BASE[[#This Row],[Data de Pagamento]])</f>
        <v>9</v>
      </c>
      <c r="I413" s="35" t="str">
        <f>TEXT(BASE[[#This Row],[Data de Pagamento]],"mmmm")</f>
        <v>março</v>
      </c>
      <c r="J413" s="35">
        <f>YEAR(BASE[[#This Row],[Data de Pagamento]])</f>
        <v>2022</v>
      </c>
      <c r="K413" s="36">
        <v>-338</v>
      </c>
    </row>
    <row r="414" spans="1:11">
      <c r="A414" s="37" t="s">
        <v>8</v>
      </c>
      <c r="B414" s="37" t="s">
        <v>78</v>
      </c>
      <c r="C414" s="37" t="s">
        <v>11</v>
      </c>
      <c r="D414" s="38" t="str" cm="1">
        <f t="array" ref="D414">INDEX(FONTE_CÓDIGOS[CÓDIGO],MATCH(1,(FONTE_CÓDIGOS[FONTE]=BASE[[#This Row],[Coluna1]])*(FONTE_CÓDIGOS[DESCRIÇÃO]=BASE[[#This Row],[Classificação]]),0))</f>
        <v>2.13</v>
      </c>
      <c r="E414" s="33" t="s">
        <v>10</v>
      </c>
      <c r="G414" s="39">
        <v>44629</v>
      </c>
      <c r="H414" s="35">
        <f>DAY(BASE[[#This Row],[Data de Pagamento]])</f>
        <v>9</v>
      </c>
      <c r="I414" s="35" t="str">
        <f>TEXT(BASE[[#This Row],[Data de Pagamento]],"mmmm")</f>
        <v>março</v>
      </c>
      <c r="J414" s="35">
        <f>YEAR(BASE[[#This Row],[Data de Pagamento]])</f>
        <v>2022</v>
      </c>
      <c r="K414" s="36">
        <v>-339</v>
      </c>
    </row>
    <row r="415" spans="1:11">
      <c r="A415" s="37" t="s">
        <v>8</v>
      </c>
      <c r="B415" s="37" t="s">
        <v>47</v>
      </c>
      <c r="C415" s="37" t="s">
        <v>11</v>
      </c>
      <c r="D415" s="40" t="str" cm="1">
        <f t="array" ref="D415">INDEX(FONTE_CÓDIGOS[CÓDIGO],MATCH(1,(FONTE_CÓDIGOS[FONTE]=BASE[[#This Row],[Coluna1]])*(FONTE_CÓDIGOS[DESCRIÇÃO]=BASE[[#This Row],[Classificação]]),0))</f>
        <v>2.6</v>
      </c>
      <c r="E415" s="33" t="s">
        <v>10</v>
      </c>
      <c r="G415" s="39">
        <v>44630</v>
      </c>
      <c r="H415" s="35">
        <f>DAY(BASE[[#This Row],[Data de Pagamento]])</f>
        <v>10</v>
      </c>
      <c r="I415" s="35" t="str">
        <f>TEXT(BASE[[#This Row],[Data de Pagamento]],"mmmm")</f>
        <v>março</v>
      </c>
      <c r="J415" s="35">
        <f>YEAR(BASE[[#This Row],[Data de Pagamento]])</f>
        <v>2022</v>
      </c>
      <c r="K415" s="36">
        <v>-340</v>
      </c>
    </row>
    <row r="416" spans="1:11">
      <c r="A416" s="37" t="s">
        <v>8</v>
      </c>
      <c r="B416" s="37" t="s">
        <v>92</v>
      </c>
      <c r="C416" s="37" t="s">
        <v>11</v>
      </c>
      <c r="D416" s="38" t="str" cm="1">
        <f t="array" ref="D416">INDEX(FONTE_CÓDIGOS[CÓDIGO],MATCH(1,(FONTE_CÓDIGOS[FONTE]=BASE[[#This Row],[Coluna1]])*(FONTE_CÓDIGOS[DESCRIÇÃO]=BASE[[#This Row],[Classificação]]),0))</f>
        <v>2.20</v>
      </c>
      <c r="E416" s="33" t="s">
        <v>24</v>
      </c>
      <c r="G416" s="39">
        <v>44630</v>
      </c>
      <c r="H416" s="35">
        <f>DAY(BASE[[#This Row],[Data de Pagamento]])</f>
        <v>10</v>
      </c>
      <c r="I416" s="35" t="str">
        <f>TEXT(BASE[[#This Row],[Data de Pagamento]],"mmmm")</f>
        <v>março</v>
      </c>
      <c r="J416" s="35">
        <f>YEAR(BASE[[#This Row],[Data de Pagamento]])</f>
        <v>2022</v>
      </c>
      <c r="K416" s="36">
        <v>-341</v>
      </c>
    </row>
    <row r="417" spans="1:11">
      <c r="A417" s="37" t="s">
        <v>8</v>
      </c>
      <c r="B417" s="37" t="s">
        <v>92</v>
      </c>
      <c r="C417" s="37" t="s">
        <v>11</v>
      </c>
      <c r="D417" s="38" t="str" cm="1">
        <f t="array" ref="D417">INDEX(FONTE_CÓDIGOS[CÓDIGO],MATCH(1,(FONTE_CÓDIGOS[FONTE]=BASE[[#This Row],[Coluna1]])*(FONTE_CÓDIGOS[DESCRIÇÃO]=BASE[[#This Row],[Classificação]]),0))</f>
        <v>2.20</v>
      </c>
      <c r="E417" s="33" t="s">
        <v>31</v>
      </c>
      <c r="G417" s="39">
        <v>44630</v>
      </c>
      <c r="H417" s="35">
        <f>DAY(BASE[[#This Row],[Data de Pagamento]])</f>
        <v>10</v>
      </c>
      <c r="I417" s="35" t="str">
        <f>TEXT(BASE[[#This Row],[Data de Pagamento]],"mmmm")</f>
        <v>março</v>
      </c>
      <c r="J417" s="35">
        <f>YEAR(BASE[[#This Row],[Data de Pagamento]])</f>
        <v>2022</v>
      </c>
      <c r="K417" s="36">
        <v>-342</v>
      </c>
    </row>
    <row r="418" spans="1:11">
      <c r="A418" s="37" t="s">
        <v>8</v>
      </c>
      <c r="B418" s="37" t="s">
        <v>78</v>
      </c>
      <c r="C418" s="37" t="s">
        <v>11</v>
      </c>
      <c r="D418" s="38" t="str" cm="1">
        <f t="array" ref="D418">INDEX(FONTE_CÓDIGOS[CÓDIGO],MATCH(1,(FONTE_CÓDIGOS[FONTE]=BASE[[#This Row],[Coluna1]])*(FONTE_CÓDIGOS[DESCRIÇÃO]=BASE[[#This Row],[Classificação]]),0))</f>
        <v>2.13</v>
      </c>
      <c r="E418" s="33" t="s">
        <v>37</v>
      </c>
      <c r="G418" s="39">
        <v>44633</v>
      </c>
      <c r="H418" s="35">
        <f>DAY(BASE[[#This Row],[Data de Pagamento]])</f>
        <v>13</v>
      </c>
      <c r="I418" s="35" t="str">
        <f>TEXT(BASE[[#This Row],[Data de Pagamento]],"mmmm")</f>
        <v>março</v>
      </c>
      <c r="J418" s="35">
        <f>YEAR(BASE[[#This Row],[Data de Pagamento]])</f>
        <v>2022</v>
      </c>
      <c r="K418" s="36">
        <v>-343</v>
      </c>
    </row>
    <row r="419" spans="1:11">
      <c r="A419" s="37" t="s">
        <v>8</v>
      </c>
      <c r="B419" s="37" t="s">
        <v>88</v>
      </c>
      <c r="C419" s="37" t="s">
        <v>11</v>
      </c>
      <c r="D419" s="40" t="str" cm="1">
        <f t="array" ref="D419">INDEX(FONTE_CÓDIGOS[CÓDIGO],MATCH(1,(FONTE_CÓDIGOS[FONTE]=BASE[[#This Row],[Coluna1]])*(FONTE_CÓDIGOS[DESCRIÇÃO]=BASE[[#This Row],[Classificação]]),0))</f>
        <v>2.18</v>
      </c>
      <c r="E419" s="33" t="s">
        <v>10</v>
      </c>
      <c r="G419" s="39">
        <v>44634</v>
      </c>
      <c r="H419" s="35">
        <f>DAY(BASE[[#This Row],[Data de Pagamento]])</f>
        <v>14</v>
      </c>
      <c r="I419" s="35" t="str">
        <f>TEXT(BASE[[#This Row],[Data de Pagamento]],"mmmm")</f>
        <v>março</v>
      </c>
      <c r="J419" s="35">
        <f>YEAR(BASE[[#This Row],[Data de Pagamento]])</f>
        <v>2022</v>
      </c>
      <c r="K419" s="36">
        <v>-344</v>
      </c>
    </row>
    <row r="420" spans="1:11">
      <c r="A420" s="37" t="s">
        <v>8</v>
      </c>
      <c r="B420" s="37" t="s">
        <v>63</v>
      </c>
      <c r="C420" s="37" t="s">
        <v>11</v>
      </c>
      <c r="D420" s="40" t="str" cm="1">
        <f t="array" ref="D420">INDEX(FONTE_CÓDIGOS[CÓDIGO],MATCH(1,(FONTE_CÓDIGOS[FONTE]=BASE[[#This Row],[Coluna1]])*(FONTE_CÓDIGOS[DESCRIÇÃO]=BASE[[#This Row],[Classificação]]),0))</f>
        <v>2.9</v>
      </c>
      <c r="E420" s="33" t="s">
        <v>10</v>
      </c>
      <c r="G420" s="39">
        <v>44634</v>
      </c>
      <c r="H420" s="35">
        <f>DAY(BASE[[#This Row],[Data de Pagamento]])</f>
        <v>14</v>
      </c>
      <c r="I420" s="35" t="str">
        <f>TEXT(BASE[[#This Row],[Data de Pagamento]],"mmmm")</f>
        <v>março</v>
      </c>
      <c r="J420" s="35">
        <f>YEAR(BASE[[#This Row],[Data de Pagamento]])</f>
        <v>2022</v>
      </c>
      <c r="K420" s="36">
        <v>-345</v>
      </c>
    </row>
    <row r="421" spans="1:11">
      <c r="A421" s="37" t="s">
        <v>8</v>
      </c>
      <c r="B421" s="37" t="s">
        <v>78</v>
      </c>
      <c r="C421" s="37" t="s">
        <v>11</v>
      </c>
      <c r="D421" s="38" t="str" cm="1">
        <f t="array" ref="D421">INDEX(FONTE_CÓDIGOS[CÓDIGO],MATCH(1,(FONTE_CÓDIGOS[FONTE]=BASE[[#This Row],[Coluna1]])*(FONTE_CÓDIGOS[DESCRIÇÃO]=BASE[[#This Row],[Classificação]]),0))</f>
        <v>2.13</v>
      </c>
      <c r="E421" s="33" t="s">
        <v>37</v>
      </c>
      <c r="G421" s="39">
        <v>44635</v>
      </c>
      <c r="H421" s="35">
        <f>DAY(BASE[[#This Row],[Data de Pagamento]])</f>
        <v>15</v>
      </c>
      <c r="I421" s="35" t="str">
        <f>TEXT(BASE[[#This Row],[Data de Pagamento]],"mmmm")</f>
        <v>março</v>
      </c>
      <c r="J421" s="35">
        <f>YEAR(BASE[[#This Row],[Data de Pagamento]])</f>
        <v>2022</v>
      </c>
      <c r="K421" s="36">
        <v>-346</v>
      </c>
    </row>
    <row r="422" spans="1:11">
      <c r="A422" s="37" t="s">
        <v>8</v>
      </c>
      <c r="B422" s="37" t="s">
        <v>78</v>
      </c>
      <c r="C422" s="37" t="s">
        <v>11</v>
      </c>
      <c r="D422" s="38" t="str" cm="1">
        <f t="array" ref="D422">INDEX(FONTE_CÓDIGOS[CÓDIGO],MATCH(1,(FONTE_CÓDIGOS[FONTE]=BASE[[#This Row],[Coluna1]])*(FONTE_CÓDIGOS[DESCRIÇÃO]=BASE[[#This Row],[Classificação]]),0))</f>
        <v>2.13</v>
      </c>
      <c r="E422" s="33" t="s">
        <v>10</v>
      </c>
      <c r="G422" s="39">
        <v>44636</v>
      </c>
      <c r="H422" s="35">
        <f>DAY(BASE[[#This Row],[Data de Pagamento]])</f>
        <v>16</v>
      </c>
      <c r="I422" s="35" t="str">
        <f>TEXT(BASE[[#This Row],[Data de Pagamento]],"mmmm")</f>
        <v>março</v>
      </c>
      <c r="J422" s="35">
        <f>YEAR(BASE[[#This Row],[Data de Pagamento]])</f>
        <v>2022</v>
      </c>
      <c r="K422" s="36">
        <v>-347</v>
      </c>
    </row>
    <row r="423" spans="1:11">
      <c r="A423" s="37" t="s">
        <v>8</v>
      </c>
      <c r="B423" s="37" t="s">
        <v>58</v>
      </c>
      <c r="C423" s="37" t="s">
        <v>11</v>
      </c>
      <c r="D423" s="38" t="str" cm="1">
        <f t="array" ref="D423">INDEX(FONTE_CÓDIGOS[CÓDIGO],MATCH(1,(FONTE_CÓDIGOS[FONTE]=BASE[[#This Row],[Coluna1]])*(FONTE_CÓDIGOS[DESCRIÇÃO]=BASE[[#This Row],[Classificação]]),0))</f>
        <v>2.8</v>
      </c>
      <c r="E423" s="33" t="s">
        <v>37</v>
      </c>
      <c r="G423" s="39">
        <v>44636</v>
      </c>
      <c r="H423" s="35">
        <f>DAY(BASE[[#This Row],[Data de Pagamento]])</f>
        <v>16</v>
      </c>
      <c r="I423" s="35" t="str">
        <f>TEXT(BASE[[#This Row],[Data de Pagamento]],"mmmm")</f>
        <v>março</v>
      </c>
      <c r="J423" s="35">
        <f>YEAR(BASE[[#This Row],[Data de Pagamento]])</f>
        <v>2022</v>
      </c>
      <c r="K423" s="36">
        <v>-348</v>
      </c>
    </row>
    <row r="424" spans="1:11">
      <c r="A424" s="37" t="s">
        <v>8</v>
      </c>
      <c r="B424" s="37" t="s">
        <v>94</v>
      </c>
      <c r="C424" s="37" t="s">
        <v>11</v>
      </c>
      <c r="D424" s="38" t="str" cm="1">
        <f t="array" ref="D424">INDEX(FONTE_CÓDIGOS[CÓDIGO],MATCH(1,(FONTE_CÓDIGOS[FONTE]=BASE[[#This Row],[Coluna1]])*(FONTE_CÓDIGOS[DESCRIÇÃO]=BASE[[#This Row],[Classificação]]),0))</f>
        <v>2.21</v>
      </c>
      <c r="E424" s="33" t="s">
        <v>10</v>
      </c>
      <c r="G424" s="39">
        <v>44638</v>
      </c>
      <c r="H424" s="35">
        <f>DAY(BASE[[#This Row],[Data de Pagamento]])</f>
        <v>18</v>
      </c>
      <c r="I424" s="35" t="str">
        <f>TEXT(BASE[[#This Row],[Data de Pagamento]],"mmmm")</f>
        <v>março</v>
      </c>
      <c r="J424" s="35">
        <f>YEAR(BASE[[#This Row],[Data de Pagamento]])</f>
        <v>2022</v>
      </c>
      <c r="K424" s="36">
        <v>-349</v>
      </c>
    </row>
    <row r="425" spans="1:11">
      <c r="A425" s="37" t="s">
        <v>8</v>
      </c>
      <c r="B425" s="37" t="s">
        <v>63</v>
      </c>
      <c r="C425" s="37" t="s">
        <v>11</v>
      </c>
      <c r="D425" s="40" t="str" cm="1">
        <f t="array" ref="D425">INDEX(FONTE_CÓDIGOS[CÓDIGO],MATCH(1,(FONTE_CÓDIGOS[FONTE]=BASE[[#This Row],[Coluna1]])*(FONTE_CÓDIGOS[DESCRIÇÃO]=BASE[[#This Row],[Classificação]]),0))</f>
        <v>2.9</v>
      </c>
      <c r="E425" s="33" t="s">
        <v>10</v>
      </c>
      <c r="G425" s="39">
        <v>44638</v>
      </c>
      <c r="H425" s="35">
        <f>DAY(BASE[[#This Row],[Data de Pagamento]])</f>
        <v>18</v>
      </c>
      <c r="I425" s="35" t="str">
        <f>TEXT(BASE[[#This Row],[Data de Pagamento]],"mmmm")</f>
        <v>março</v>
      </c>
      <c r="J425" s="35">
        <f>YEAR(BASE[[#This Row],[Data de Pagamento]])</f>
        <v>2022</v>
      </c>
      <c r="K425" s="36">
        <v>-350</v>
      </c>
    </row>
    <row r="426" spans="1:11">
      <c r="A426" s="37" t="s">
        <v>8</v>
      </c>
      <c r="B426" s="37" t="s">
        <v>92</v>
      </c>
      <c r="C426" s="37" t="s">
        <v>11</v>
      </c>
      <c r="D426" s="38" t="str" cm="1">
        <f t="array" ref="D426">INDEX(FONTE_CÓDIGOS[CÓDIGO],MATCH(1,(FONTE_CÓDIGOS[FONTE]=BASE[[#This Row],[Coluna1]])*(FONTE_CÓDIGOS[DESCRIÇÃO]=BASE[[#This Row],[Classificação]]),0))</f>
        <v>2.20</v>
      </c>
      <c r="E426" s="33" t="s">
        <v>31</v>
      </c>
      <c r="G426" s="39">
        <v>44641</v>
      </c>
      <c r="H426" s="35">
        <f>DAY(BASE[[#This Row],[Data de Pagamento]])</f>
        <v>21</v>
      </c>
      <c r="I426" s="35" t="str">
        <f>TEXT(BASE[[#This Row],[Data de Pagamento]],"mmmm")</f>
        <v>março</v>
      </c>
      <c r="J426" s="35">
        <f>YEAR(BASE[[#This Row],[Data de Pagamento]])</f>
        <v>2022</v>
      </c>
      <c r="K426" s="36">
        <v>-351</v>
      </c>
    </row>
    <row r="427" spans="1:11">
      <c r="A427" s="37" t="s">
        <v>8</v>
      </c>
      <c r="B427" s="37" t="s">
        <v>98</v>
      </c>
      <c r="C427" s="37" t="s">
        <v>11</v>
      </c>
      <c r="D427" s="40" t="str" cm="1">
        <f t="array" ref="D427">INDEX(FONTE_CÓDIGOS[CÓDIGO],MATCH(1,(FONTE_CÓDIGOS[FONTE]=BASE[[#This Row],[Coluna1]])*(FONTE_CÓDIGOS[DESCRIÇÃO]=BASE[[#This Row],[Classificação]]),0))</f>
        <v>2.23</v>
      </c>
      <c r="E427" s="33" t="s">
        <v>37</v>
      </c>
      <c r="G427" s="39">
        <v>44641</v>
      </c>
      <c r="H427" s="35">
        <f>DAY(BASE[[#This Row],[Data de Pagamento]])</f>
        <v>21</v>
      </c>
      <c r="I427" s="35" t="str">
        <f>TEXT(BASE[[#This Row],[Data de Pagamento]],"mmmm")</f>
        <v>março</v>
      </c>
      <c r="J427" s="35">
        <f>YEAR(BASE[[#This Row],[Data de Pagamento]])</f>
        <v>2022</v>
      </c>
      <c r="K427" s="36">
        <v>-352</v>
      </c>
    </row>
    <row r="428" spans="1:11">
      <c r="A428" s="37" t="s">
        <v>8</v>
      </c>
      <c r="B428" s="37" t="s">
        <v>90</v>
      </c>
      <c r="C428" s="37" t="s">
        <v>11</v>
      </c>
      <c r="D428" s="38" t="str" cm="1">
        <f t="array" ref="D428">INDEX(FONTE_CÓDIGOS[CÓDIGO],MATCH(1,(FONTE_CÓDIGOS[FONTE]=BASE[[#This Row],[Coluna1]])*(FONTE_CÓDIGOS[DESCRIÇÃO]=BASE[[#This Row],[Classificação]]),0))</f>
        <v>2.19</v>
      </c>
      <c r="E428" s="33" t="s">
        <v>17</v>
      </c>
      <c r="G428" s="39">
        <v>44641</v>
      </c>
      <c r="H428" s="35">
        <f>DAY(BASE[[#This Row],[Data de Pagamento]])</f>
        <v>21</v>
      </c>
      <c r="I428" s="35" t="str">
        <f>TEXT(BASE[[#This Row],[Data de Pagamento]],"mmmm")</f>
        <v>março</v>
      </c>
      <c r="J428" s="35">
        <f>YEAR(BASE[[#This Row],[Data de Pagamento]])</f>
        <v>2022</v>
      </c>
      <c r="K428" s="36">
        <v>-353</v>
      </c>
    </row>
    <row r="429" spans="1:11">
      <c r="A429" s="37" t="s">
        <v>8</v>
      </c>
      <c r="B429" s="37" t="s">
        <v>82</v>
      </c>
      <c r="C429" s="37" t="s">
        <v>11</v>
      </c>
      <c r="D429" s="38" t="str" cm="1">
        <f t="array" ref="D429">INDEX(FONTE_CÓDIGOS[CÓDIGO],MATCH(1,(FONTE_CÓDIGOS[FONTE]=BASE[[#This Row],[Coluna1]])*(FONTE_CÓDIGOS[DESCRIÇÃO]=BASE[[#This Row],[Classificação]]),0))</f>
        <v>2.15</v>
      </c>
      <c r="E429" s="33" t="s">
        <v>10</v>
      </c>
      <c r="G429" s="39">
        <v>44641</v>
      </c>
      <c r="H429" s="35">
        <f>DAY(BASE[[#This Row],[Data de Pagamento]])</f>
        <v>21</v>
      </c>
      <c r="I429" s="35" t="str">
        <f>TEXT(BASE[[#This Row],[Data de Pagamento]],"mmmm")</f>
        <v>março</v>
      </c>
      <c r="J429" s="35">
        <f>YEAR(BASE[[#This Row],[Data de Pagamento]])</f>
        <v>2022</v>
      </c>
      <c r="K429" s="36">
        <v>-354</v>
      </c>
    </row>
    <row r="430" spans="1:11">
      <c r="A430" s="37" t="s">
        <v>8</v>
      </c>
      <c r="B430" s="37" t="s">
        <v>98</v>
      </c>
      <c r="C430" s="37" t="s">
        <v>11</v>
      </c>
      <c r="D430" s="40" t="str" cm="1">
        <f t="array" ref="D430">INDEX(FONTE_CÓDIGOS[CÓDIGO],MATCH(1,(FONTE_CÓDIGOS[FONTE]=BASE[[#This Row],[Coluna1]])*(FONTE_CÓDIGOS[DESCRIÇÃO]=BASE[[#This Row],[Classificação]]),0))</f>
        <v>2.23</v>
      </c>
      <c r="E430" s="33" t="s">
        <v>31</v>
      </c>
      <c r="G430" s="39">
        <v>44642</v>
      </c>
      <c r="H430" s="35">
        <f>DAY(BASE[[#This Row],[Data de Pagamento]])</f>
        <v>22</v>
      </c>
      <c r="I430" s="35" t="str">
        <f>TEXT(BASE[[#This Row],[Data de Pagamento]],"mmmm")</f>
        <v>março</v>
      </c>
      <c r="J430" s="35">
        <f>YEAR(BASE[[#This Row],[Data de Pagamento]])</f>
        <v>2022</v>
      </c>
      <c r="K430" s="36">
        <v>-355</v>
      </c>
    </row>
    <row r="431" spans="1:11">
      <c r="A431" s="37" t="s">
        <v>8</v>
      </c>
      <c r="B431" s="37" t="s">
        <v>73</v>
      </c>
      <c r="C431" s="37" t="s">
        <v>11</v>
      </c>
      <c r="D431" s="38" t="str" cm="1">
        <f t="array" ref="D431">INDEX(FONTE_CÓDIGOS[CÓDIGO],MATCH(1,(FONTE_CÓDIGOS[FONTE]=BASE[[#This Row],[Coluna1]])*(FONTE_CÓDIGOS[DESCRIÇÃO]=BASE[[#This Row],[Classificação]]),0))</f>
        <v>2.11</v>
      </c>
      <c r="E431" s="33" t="s">
        <v>31</v>
      </c>
      <c r="G431" s="39">
        <v>44642</v>
      </c>
      <c r="H431" s="35">
        <f>DAY(BASE[[#This Row],[Data de Pagamento]])</f>
        <v>22</v>
      </c>
      <c r="I431" s="35" t="str">
        <f>TEXT(BASE[[#This Row],[Data de Pagamento]],"mmmm")</f>
        <v>março</v>
      </c>
      <c r="J431" s="35">
        <f>YEAR(BASE[[#This Row],[Data de Pagamento]])</f>
        <v>2022</v>
      </c>
      <c r="K431" s="36">
        <v>-356</v>
      </c>
    </row>
    <row r="432" spans="1:11">
      <c r="A432" s="37" t="s">
        <v>8</v>
      </c>
      <c r="B432" s="37" t="s">
        <v>80</v>
      </c>
      <c r="C432" s="37" t="s">
        <v>11</v>
      </c>
      <c r="D432" s="38" t="str" cm="1">
        <f t="array" ref="D432">INDEX(FONTE_CÓDIGOS[CÓDIGO],MATCH(1,(FONTE_CÓDIGOS[FONTE]=BASE[[#This Row],[Coluna1]])*(FONTE_CÓDIGOS[DESCRIÇÃO]=BASE[[#This Row],[Classificação]]),0))</f>
        <v>2.14</v>
      </c>
      <c r="E432" s="33" t="s">
        <v>10</v>
      </c>
      <c r="G432" s="39">
        <v>44645</v>
      </c>
      <c r="H432" s="35">
        <f>DAY(BASE[[#This Row],[Data de Pagamento]])</f>
        <v>25</v>
      </c>
      <c r="I432" s="35" t="str">
        <f>TEXT(BASE[[#This Row],[Data de Pagamento]],"mmmm")</f>
        <v>março</v>
      </c>
      <c r="J432" s="35">
        <f>YEAR(BASE[[#This Row],[Data de Pagamento]])</f>
        <v>2022</v>
      </c>
      <c r="K432" s="36">
        <v>-357</v>
      </c>
    </row>
    <row r="433" spans="1:11">
      <c r="A433" s="37" t="s">
        <v>8</v>
      </c>
      <c r="B433" s="37" t="s">
        <v>63</v>
      </c>
      <c r="C433" s="37" t="s">
        <v>11</v>
      </c>
      <c r="D433" s="40" t="str" cm="1">
        <f t="array" ref="D433">INDEX(FONTE_CÓDIGOS[CÓDIGO],MATCH(1,(FONTE_CÓDIGOS[FONTE]=BASE[[#This Row],[Coluna1]])*(FONTE_CÓDIGOS[DESCRIÇÃO]=BASE[[#This Row],[Classificação]]),0))</f>
        <v>2.9</v>
      </c>
      <c r="E433" s="33" t="s">
        <v>10</v>
      </c>
      <c r="G433" s="39">
        <v>44645</v>
      </c>
      <c r="H433" s="35">
        <f>DAY(BASE[[#This Row],[Data de Pagamento]])</f>
        <v>25</v>
      </c>
      <c r="I433" s="35" t="str">
        <f>TEXT(BASE[[#This Row],[Data de Pagamento]],"mmmm")</f>
        <v>março</v>
      </c>
      <c r="J433" s="35">
        <f>YEAR(BASE[[#This Row],[Data de Pagamento]])</f>
        <v>2022</v>
      </c>
      <c r="K433" s="36">
        <v>-358</v>
      </c>
    </row>
    <row r="434" spans="1:11">
      <c r="A434" s="37" t="s">
        <v>6</v>
      </c>
      <c r="B434" s="37" t="s">
        <v>51</v>
      </c>
      <c r="C434" s="37" t="s">
        <v>11</v>
      </c>
      <c r="D434" s="38" t="str" cm="1">
        <f t="array" ref="D434">INDEX(FONTE_CÓDIGOS[CÓDIGO],MATCH(1,(FONTE_CÓDIGOS[FONTE]=BASE[[#This Row],[Coluna1]])*(FONTE_CÓDIGOS[DESCRIÇÃO]=BASE[[#This Row],[Classificação]]),0))</f>
        <v>1.7</v>
      </c>
      <c r="E434" s="33" t="s">
        <v>10</v>
      </c>
      <c r="G434" s="39">
        <v>44649</v>
      </c>
      <c r="H434" s="35">
        <f>DAY(BASE[[#This Row],[Data de Pagamento]])</f>
        <v>29</v>
      </c>
      <c r="I434" s="35" t="str">
        <f>TEXT(BASE[[#This Row],[Data de Pagamento]],"mmmm")</f>
        <v>março</v>
      </c>
      <c r="J434" s="35">
        <f>YEAR(BASE[[#This Row],[Data de Pagamento]])</f>
        <v>2022</v>
      </c>
      <c r="K434" s="36">
        <v>72</v>
      </c>
    </row>
    <row r="435" spans="1:11">
      <c r="A435" s="37" t="s">
        <v>6</v>
      </c>
      <c r="B435" s="37" t="s">
        <v>51</v>
      </c>
      <c r="C435" s="37" t="s">
        <v>11</v>
      </c>
      <c r="D435" s="38" t="str" cm="1">
        <f t="array" ref="D435">INDEX(FONTE_CÓDIGOS[CÓDIGO],MATCH(1,(FONTE_CÓDIGOS[FONTE]=BASE[[#This Row],[Coluna1]])*(FONTE_CÓDIGOS[DESCRIÇÃO]=BASE[[#This Row],[Classificação]]),0))</f>
        <v>1.7</v>
      </c>
      <c r="E435" s="33" t="s">
        <v>10</v>
      </c>
      <c r="G435" s="39">
        <v>44650</v>
      </c>
      <c r="H435" s="35">
        <f>DAY(BASE[[#This Row],[Data de Pagamento]])</f>
        <v>30</v>
      </c>
      <c r="I435" s="35" t="str">
        <f>TEXT(BASE[[#This Row],[Data de Pagamento]],"mmmm")</f>
        <v>março</v>
      </c>
      <c r="J435" s="35">
        <f>YEAR(BASE[[#This Row],[Data de Pagamento]])</f>
        <v>2022</v>
      </c>
      <c r="K435" s="36">
        <v>73</v>
      </c>
    </row>
    <row r="436" spans="1:11">
      <c r="A436" s="37" t="s">
        <v>8</v>
      </c>
      <c r="B436" s="37" t="s">
        <v>29</v>
      </c>
      <c r="C436" s="37" t="s">
        <v>11</v>
      </c>
      <c r="D436" s="38" t="str" cm="1">
        <f t="array" ref="D436">INDEX(FONTE_CÓDIGOS[CÓDIGO],MATCH(1,(FONTE_CÓDIGOS[FONTE]=BASE[[#This Row],[Coluna1]])*(FONTE_CÓDIGOS[DESCRIÇÃO]=BASE[[#This Row],[Classificação]]),0))</f>
        <v>2.3</v>
      </c>
      <c r="E436" s="33" t="s">
        <v>10</v>
      </c>
      <c r="G436" s="39">
        <v>44650</v>
      </c>
      <c r="H436" s="35">
        <f>DAY(BASE[[#This Row],[Data de Pagamento]])</f>
        <v>30</v>
      </c>
      <c r="I436" s="35" t="str">
        <f>TEXT(BASE[[#This Row],[Data de Pagamento]],"mmmm")</f>
        <v>março</v>
      </c>
      <c r="J436" s="35">
        <f>YEAR(BASE[[#This Row],[Data de Pagamento]])</f>
        <v>2022</v>
      </c>
      <c r="K436" s="36">
        <v>-359</v>
      </c>
    </row>
    <row r="437" spans="1:11">
      <c r="A437" s="37" t="s">
        <v>8</v>
      </c>
      <c r="B437" s="37" t="s">
        <v>63</v>
      </c>
      <c r="C437" s="37" t="s">
        <v>11</v>
      </c>
      <c r="D437" s="38" t="str" cm="1">
        <f t="array" ref="D437">INDEX(FONTE_CÓDIGOS[CÓDIGO],MATCH(1,(FONTE_CÓDIGOS[FONTE]=BASE[[#This Row],[Coluna1]])*(FONTE_CÓDIGOS[DESCRIÇÃO]=BASE[[#This Row],[Classificação]]),0))</f>
        <v>2.9</v>
      </c>
      <c r="E437" s="33" t="s">
        <v>10</v>
      </c>
      <c r="G437" s="39">
        <v>44650</v>
      </c>
      <c r="H437" s="35">
        <f>DAY(BASE[[#This Row],[Data de Pagamento]])</f>
        <v>30</v>
      </c>
      <c r="I437" s="35" t="str">
        <f>TEXT(BASE[[#This Row],[Data de Pagamento]],"mmmm")</f>
        <v>março</v>
      </c>
      <c r="J437" s="35">
        <f>YEAR(BASE[[#This Row],[Data de Pagamento]])</f>
        <v>2022</v>
      </c>
      <c r="K437" s="36">
        <v>-360</v>
      </c>
    </row>
    <row r="438" spans="1:11">
      <c r="A438" s="37" t="s">
        <v>8</v>
      </c>
      <c r="B438" s="37" t="s">
        <v>53</v>
      </c>
      <c r="C438" s="37" t="s">
        <v>11</v>
      </c>
      <c r="D438" s="38" t="str" cm="1">
        <f t="array" ref="D438">INDEX(FONTE_CÓDIGOS[CÓDIGO],MATCH(1,(FONTE_CÓDIGOS[FONTE]=BASE[[#This Row],[Coluna1]])*(FONTE_CÓDIGOS[DESCRIÇÃO]=BASE[[#This Row],[Classificação]]),0))</f>
        <v>2.7</v>
      </c>
      <c r="E438" s="33" t="s">
        <v>10</v>
      </c>
      <c r="G438" s="39">
        <v>44650</v>
      </c>
      <c r="H438" s="35">
        <f>DAY(BASE[[#This Row],[Data de Pagamento]])</f>
        <v>30</v>
      </c>
      <c r="I438" s="35" t="str">
        <f>TEXT(BASE[[#This Row],[Data de Pagamento]],"mmmm")</f>
        <v>março</v>
      </c>
      <c r="J438" s="35">
        <f>YEAR(BASE[[#This Row],[Data de Pagamento]])</f>
        <v>2022</v>
      </c>
      <c r="K438" s="36">
        <v>-361</v>
      </c>
    </row>
    <row r="439" spans="1:11">
      <c r="A439" s="37" t="s">
        <v>8</v>
      </c>
      <c r="B439" s="37" t="s">
        <v>73</v>
      </c>
      <c r="C439" s="37" t="s">
        <v>11</v>
      </c>
      <c r="D439" s="41" t="str" cm="1">
        <f t="array" ref="D439">INDEX(FONTE_CÓDIGOS[CÓDIGO],MATCH(1,(FONTE_CÓDIGOS[FONTE]=BASE[[#This Row],[Coluna1]])*(FONTE_CÓDIGOS[DESCRIÇÃO]=BASE[[#This Row],[Classificação]]),0))</f>
        <v>2.11</v>
      </c>
      <c r="E439" s="33" t="s">
        <v>31</v>
      </c>
      <c r="G439" s="39">
        <v>44652</v>
      </c>
      <c r="H439" s="35">
        <f>DAY(BASE[[#This Row],[Data de Pagamento]])</f>
        <v>1</v>
      </c>
      <c r="I439" s="35" t="str">
        <f>TEXT(BASE[[#This Row],[Data de Pagamento]],"mmmm")</f>
        <v>abril</v>
      </c>
      <c r="J439" s="35">
        <f>YEAR(BASE[[#This Row],[Data de Pagamento]])</f>
        <v>2022</v>
      </c>
      <c r="K439" s="36">
        <v>-362</v>
      </c>
    </row>
    <row r="440" spans="1:11">
      <c r="A440" s="37" t="s">
        <v>8</v>
      </c>
      <c r="B440" s="37" t="s">
        <v>98</v>
      </c>
      <c r="C440" s="37" t="s">
        <v>11</v>
      </c>
      <c r="D440" s="38" t="str" cm="1">
        <f t="array" ref="D440">INDEX(FONTE_CÓDIGOS[CÓDIGO],MATCH(1,(FONTE_CÓDIGOS[FONTE]=BASE[[#This Row],[Coluna1]])*(FONTE_CÓDIGOS[DESCRIÇÃO]=BASE[[#This Row],[Classificação]]),0))</f>
        <v>2.23</v>
      </c>
      <c r="E440" s="33" t="s">
        <v>17</v>
      </c>
      <c r="G440" s="39">
        <v>44652</v>
      </c>
      <c r="H440" s="35">
        <f>DAY(BASE[[#This Row],[Data de Pagamento]])</f>
        <v>1</v>
      </c>
      <c r="I440" s="35" t="str">
        <f>TEXT(BASE[[#This Row],[Data de Pagamento]],"mmmm")</f>
        <v>abril</v>
      </c>
      <c r="J440" s="35">
        <f>YEAR(BASE[[#This Row],[Data de Pagamento]])</f>
        <v>2022</v>
      </c>
      <c r="K440" s="36">
        <v>-363</v>
      </c>
    </row>
    <row r="441" spans="1:11">
      <c r="A441" s="37" t="s">
        <v>8</v>
      </c>
      <c r="B441" s="37" t="s">
        <v>63</v>
      </c>
      <c r="C441" s="37" t="s">
        <v>11</v>
      </c>
      <c r="D441" s="40" t="str" cm="1">
        <f t="array" ref="D441">INDEX(FONTE_CÓDIGOS[CÓDIGO],MATCH(1,(FONTE_CÓDIGOS[FONTE]=BASE[[#This Row],[Coluna1]])*(FONTE_CÓDIGOS[DESCRIÇÃO]=BASE[[#This Row],[Classificação]]),0))</f>
        <v>2.9</v>
      </c>
      <c r="E441" s="33" t="s">
        <v>10</v>
      </c>
      <c r="G441" s="39">
        <v>44652</v>
      </c>
      <c r="H441" s="35">
        <f>DAY(BASE[[#This Row],[Data de Pagamento]])</f>
        <v>1</v>
      </c>
      <c r="I441" s="35" t="str">
        <f>TEXT(BASE[[#This Row],[Data de Pagamento]],"mmmm")</f>
        <v>abril</v>
      </c>
      <c r="J441" s="35">
        <f>YEAR(BASE[[#This Row],[Data de Pagamento]])</f>
        <v>2022</v>
      </c>
      <c r="K441" s="36">
        <v>-364</v>
      </c>
    </row>
    <row r="442" spans="1:11">
      <c r="A442" s="37" t="s">
        <v>6</v>
      </c>
      <c r="B442" s="37" t="s">
        <v>27</v>
      </c>
      <c r="C442" s="37" t="s">
        <v>11</v>
      </c>
      <c r="D442" s="38" t="str" cm="1">
        <f t="array" ref="D442">INDEX(FONTE_CÓDIGOS[CÓDIGO],MATCH(1,(FONTE_CÓDIGOS[FONTE]=BASE[[#This Row],[Coluna1]])*(FONTE_CÓDIGOS[DESCRIÇÃO]=BASE[[#This Row],[Classificação]]),0))</f>
        <v>1.3</v>
      </c>
      <c r="E442" s="33" t="s">
        <v>43</v>
      </c>
      <c r="G442" s="39">
        <v>44655</v>
      </c>
      <c r="H442" s="35">
        <f>DAY(BASE[[#This Row],[Data de Pagamento]])</f>
        <v>4</v>
      </c>
      <c r="I442" s="35" t="str">
        <f>TEXT(BASE[[#This Row],[Data de Pagamento]],"mmmm")</f>
        <v>abril</v>
      </c>
      <c r="J442" s="35">
        <f>YEAR(BASE[[#This Row],[Data de Pagamento]])</f>
        <v>2022</v>
      </c>
      <c r="K442" s="36">
        <v>74</v>
      </c>
    </row>
    <row r="443" spans="1:11">
      <c r="A443" s="37" t="s">
        <v>8</v>
      </c>
      <c r="B443" s="37" t="s">
        <v>78</v>
      </c>
      <c r="C443" s="37" t="s">
        <v>11</v>
      </c>
      <c r="D443" s="38" t="str" cm="1">
        <f t="array" ref="D443">INDEX(FONTE_CÓDIGOS[CÓDIGO],MATCH(1,(FONTE_CÓDIGOS[FONTE]=BASE[[#This Row],[Coluna1]])*(FONTE_CÓDIGOS[DESCRIÇÃO]=BASE[[#This Row],[Classificação]]),0))</f>
        <v>2.13</v>
      </c>
      <c r="E443" s="33" t="s">
        <v>37</v>
      </c>
      <c r="G443" s="39">
        <v>44655</v>
      </c>
      <c r="H443" s="35">
        <f>DAY(BASE[[#This Row],[Data de Pagamento]])</f>
        <v>4</v>
      </c>
      <c r="I443" s="35" t="str">
        <f>TEXT(BASE[[#This Row],[Data de Pagamento]],"mmmm")</f>
        <v>abril</v>
      </c>
      <c r="J443" s="35">
        <f>YEAR(BASE[[#This Row],[Data de Pagamento]])</f>
        <v>2022</v>
      </c>
      <c r="K443" s="36">
        <v>-365</v>
      </c>
    </row>
    <row r="444" spans="1:11">
      <c r="A444" s="37" t="s">
        <v>6</v>
      </c>
      <c r="B444" s="37" t="s">
        <v>27</v>
      </c>
      <c r="C444" s="37" t="s">
        <v>11</v>
      </c>
      <c r="D444" s="38" t="str" cm="1">
        <f t="array" ref="D444">INDEX(FONTE_CÓDIGOS[CÓDIGO],MATCH(1,(FONTE_CÓDIGOS[FONTE]=BASE[[#This Row],[Coluna1]])*(FONTE_CÓDIGOS[DESCRIÇÃO]=BASE[[#This Row],[Classificação]]),0))</f>
        <v>1.3</v>
      </c>
      <c r="E444" s="33" t="s">
        <v>24</v>
      </c>
      <c r="G444" s="39">
        <v>44656</v>
      </c>
      <c r="H444" s="35">
        <f>DAY(BASE[[#This Row],[Data de Pagamento]])</f>
        <v>5</v>
      </c>
      <c r="I444" s="35" t="str">
        <f>TEXT(BASE[[#This Row],[Data de Pagamento]],"mmmm")</f>
        <v>abril</v>
      </c>
      <c r="J444" s="35">
        <f>YEAR(BASE[[#This Row],[Data de Pagamento]])</f>
        <v>2022</v>
      </c>
      <c r="K444" s="36">
        <v>75</v>
      </c>
    </row>
    <row r="445" spans="1:11">
      <c r="A445" s="37" t="s">
        <v>8</v>
      </c>
      <c r="B445" s="37" t="s">
        <v>78</v>
      </c>
      <c r="C445" s="37" t="s">
        <v>11</v>
      </c>
      <c r="D445" s="38" t="str" cm="1">
        <f t="array" ref="D445">INDEX(FONTE_CÓDIGOS[CÓDIGO],MATCH(1,(FONTE_CÓDIGOS[FONTE]=BASE[[#This Row],[Coluna1]])*(FONTE_CÓDIGOS[DESCRIÇÃO]=BASE[[#This Row],[Classificação]]),0))</f>
        <v>2.13</v>
      </c>
      <c r="E445" s="33" t="s">
        <v>37</v>
      </c>
      <c r="G445" s="39">
        <v>44657</v>
      </c>
      <c r="H445" s="35">
        <f>DAY(BASE[[#This Row],[Data de Pagamento]])</f>
        <v>6</v>
      </c>
      <c r="I445" s="35" t="str">
        <f>TEXT(BASE[[#This Row],[Data de Pagamento]],"mmmm")</f>
        <v>abril</v>
      </c>
      <c r="J445" s="35">
        <f>YEAR(BASE[[#This Row],[Data de Pagamento]])</f>
        <v>2022</v>
      </c>
      <c r="K445" s="36">
        <v>-366</v>
      </c>
    </row>
    <row r="446" spans="1:11">
      <c r="A446" s="37" t="s">
        <v>8</v>
      </c>
      <c r="B446" s="37" t="s">
        <v>84</v>
      </c>
      <c r="C446" s="37" t="s">
        <v>11</v>
      </c>
      <c r="D446" s="40" t="str" cm="1">
        <f t="array" ref="D446">INDEX(FONTE_CÓDIGOS[CÓDIGO],MATCH(1,(FONTE_CÓDIGOS[FONTE]=BASE[[#This Row],[Coluna1]])*(FONTE_CÓDIGOS[DESCRIÇÃO]=BASE[[#This Row],[Classificação]]),0))</f>
        <v>2.16</v>
      </c>
      <c r="E446" s="33" t="s">
        <v>10</v>
      </c>
      <c r="G446" s="39">
        <v>44658</v>
      </c>
      <c r="H446" s="35">
        <f>DAY(BASE[[#This Row],[Data de Pagamento]])</f>
        <v>7</v>
      </c>
      <c r="I446" s="35" t="str">
        <f>TEXT(BASE[[#This Row],[Data de Pagamento]],"mmmm")</f>
        <v>abril</v>
      </c>
      <c r="J446" s="35">
        <f>YEAR(BASE[[#This Row],[Data de Pagamento]])</f>
        <v>2022</v>
      </c>
      <c r="K446" s="36">
        <v>-367</v>
      </c>
    </row>
    <row r="447" spans="1:11">
      <c r="A447" s="37" t="s">
        <v>8</v>
      </c>
      <c r="B447" s="37" t="s">
        <v>29</v>
      </c>
      <c r="C447" s="37" t="s">
        <v>11</v>
      </c>
      <c r="D447" s="38" t="str" cm="1">
        <f t="array" ref="D447">INDEX(FONTE_CÓDIGOS[CÓDIGO],MATCH(1,(FONTE_CÓDIGOS[FONTE]=BASE[[#This Row],[Coluna1]])*(FONTE_CÓDIGOS[DESCRIÇÃO]=BASE[[#This Row],[Classificação]]),0))</f>
        <v>2.3</v>
      </c>
      <c r="E447" s="33" t="s">
        <v>10</v>
      </c>
      <c r="G447" s="39">
        <v>44658</v>
      </c>
      <c r="H447" s="35">
        <f>DAY(BASE[[#This Row],[Data de Pagamento]])</f>
        <v>7</v>
      </c>
      <c r="I447" s="35" t="str">
        <f>TEXT(BASE[[#This Row],[Data de Pagamento]],"mmmm")</f>
        <v>abril</v>
      </c>
      <c r="J447" s="35">
        <f>YEAR(BASE[[#This Row],[Data de Pagamento]])</f>
        <v>2022</v>
      </c>
      <c r="K447" s="36">
        <v>-368</v>
      </c>
    </row>
    <row r="448" spans="1:11">
      <c r="A448" s="37" t="s">
        <v>8</v>
      </c>
      <c r="B448" s="37" t="s">
        <v>104</v>
      </c>
      <c r="C448" s="37" t="s">
        <v>11</v>
      </c>
      <c r="D448" s="38" t="s">
        <v>100</v>
      </c>
      <c r="E448" s="33" t="s">
        <v>10</v>
      </c>
      <c r="G448" s="39">
        <v>44659</v>
      </c>
      <c r="H448" s="35">
        <f>DAY(BASE[[#This Row],[Data de Pagamento]])</f>
        <v>8</v>
      </c>
      <c r="I448" s="35" t="str">
        <f>TEXT(BASE[[#This Row],[Data de Pagamento]],"mmmm")</f>
        <v>abril</v>
      </c>
      <c r="J448" s="35">
        <f>YEAR(BASE[[#This Row],[Data de Pagamento]])</f>
        <v>2022</v>
      </c>
      <c r="K448" s="36">
        <v>-369</v>
      </c>
    </row>
    <row r="449" spans="1:11">
      <c r="A449" s="37" t="s">
        <v>8</v>
      </c>
      <c r="B449" s="37" t="s">
        <v>78</v>
      </c>
      <c r="C449" s="37" t="s">
        <v>11</v>
      </c>
      <c r="D449" s="38" t="str" cm="1">
        <f t="array" ref="D449">INDEX(FONTE_CÓDIGOS[CÓDIGO],MATCH(1,(FONTE_CÓDIGOS[FONTE]=BASE[[#This Row],[Coluna1]])*(FONTE_CÓDIGOS[DESCRIÇÃO]=BASE[[#This Row],[Classificação]]),0))</f>
        <v>2.13</v>
      </c>
      <c r="E449" s="33" t="s">
        <v>37</v>
      </c>
      <c r="G449" s="39">
        <v>44661</v>
      </c>
      <c r="H449" s="35">
        <f>DAY(BASE[[#This Row],[Data de Pagamento]])</f>
        <v>10</v>
      </c>
      <c r="I449" s="35" t="str">
        <f>TEXT(BASE[[#This Row],[Data de Pagamento]],"mmmm")</f>
        <v>abril</v>
      </c>
      <c r="J449" s="35">
        <f>YEAR(BASE[[#This Row],[Data de Pagamento]])</f>
        <v>2022</v>
      </c>
      <c r="K449" s="36">
        <v>-370</v>
      </c>
    </row>
    <row r="450" spans="1:11">
      <c r="A450" s="37" t="s">
        <v>8</v>
      </c>
      <c r="B450" s="37" t="s">
        <v>90</v>
      </c>
      <c r="C450" s="37" t="s">
        <v>11</v>
      </c>
      <c r="D450" s="38" t="str" cm="1">
        <f t="array" ref="D450">INDEX(FONTE_CÓDIGOS[CÓDIGO],MATCH(1,(FONTE_CÓDIGOS[FONTE]=BASE[[#This Row],[Coluna1]])*(FONTE_CÓDIGOS[DESCRIÇÃO]=BASE[[#This Row],[Classificação]]),0))</f>
        <v>2.19</v>
      </c>
      <c r="E450" s="33" t="s">
        <v>17</v>
      </c>
      <c r="G450" s="39">
        <v>44661</v>
      </c>
      <c r="H450" s="35">
        <f>DAY(BASE[[#This Row],[Data de Pagamento]])</f>
        <v>10</v>
      </c>
      <c r="I450" s="35" t="str">
        <f>TEXT(BASE[[#This Row],[Data de Pagamento]],"mmmm")</f>
        <v>abril</v>
      </c>
      <c r="J450" s="35">
        <f>YEAR(BASE[[#This Row],[Data de Pagamento]])</f>
        <v>2022</v>
      </c>
      <c r="K450" s="36">
        <v>-371</v>
      </c>
    </row>
    <row r="451" spans="1:11">
      <c r="A451" s="37" t="s">
        <v>8</v>
      </c>
      <c r="B451" s="37" t="s">
        <v>78</v>
      </c>
      <c r="C451" s="37" t="s">
        <v>11</v>
      </c>
      <c r="D451" s="38" t="str" cm="1">
        <f t="array" ref="D451">INDEX(FONTE_CÓDIGOS[CÓDIGO],MATCH(1,(FONTE_CÓDIGOS[FONTE]=BASE[[#This Row],[Coluna1]])*(FONTE_CÓDIGOS[DESCRIÇÃO]=BASE[[#This Row],[Classificação]]),0))</f>
        <v>2.13</v>
      </c>
      <c r="E451" s="33" t="s">
        <v>37</v>
      </c>
      <c r="G451" s="39">
        <v>44662</v>
      </c>
      <c r="H451" s="35">
        <f>DAY(BASE[[#This Row],[Data de Pagamento]])</f>
        <v>11</v>
      </c>
      <c r="I451" s="35" t="str">
        <f>TEXT(BASE[[#This Row],[Data de Pagamento]],"mmmm")</f>
        <v>abril</v>
      </c>
      <c r="J451" s="35">
        <f>YEAR(BASE[[#This Row],[Data de Pagamento]])</f>
        <v>2022</v>
      </c>
      <c r="K451" s="36">
        <v>-372</v>
      </c>
    </row>
    <row r="452" spans="1:11">
      <c r="A452" s="37" t="s">
        <v>8</v>
      </c>
      <c r="B452" s="37" t="s">
        <v>78</v>
      </c>
      <c r="C452" s="37" t="s">
        <v>11</v>
      </c>
      <c r="D452" s="38" t="str" cm="1">
        <f t="array" ref="D452">INDEX(FONTE_CÓDIGOS[CÓDIGO],MATCH(1,(FONTE_CÓDIGOS[FONTE]=BASE[[#This Row],[Coluna1]])*(FONTE_CÓDIGOS[DESCRIÇÃO]=BASE[[#This Row],[Classificação]]),0))</f>
        <v>2.13</v>
      </c>
      <c r="E452" s="33" t="s">
        <v>37</v>
      </c>
      <c r="G452" s="39">
        <v>44662</v>
      </c>
      <c r="H452" s="35">
        <f>DAY(BASE[[#This Row],[Data de Pagamento]])</f>
        <v>11</v>
      </c>
      <c r="I452" s="35" t="str">
        <f>TEXT(BASE[[#This Row],[Data de Pagamento]],"mmmm")</f>
        <v>abril</v>
      </c>
      <c r="J452" s="35">
        <f>YEAR(BASE[[#This Row],[Data de Pagamento]])</f>
        <v>2022</v>
      </c>
      <c r="K452" s="36">
        <v>-373</v>
      </c>
    </row>
    <row r="453" spans="1:11">
      <c r="A453" s="37" t="s">
        <v>8</v>
      </c>
      <c r="B453" s="37" t="s">
        <v>92</v>
      </c>
      <c r="C453" s="37" t="s">
        <v>11</v>
      </c>
      <c r="D453" s="38" t="str" cm="1">
        <f t="array" ref="D453">INDEX(FONTE_CÓDIGOS[CÓDIGO],MATCH(1,(FONTE_CÓDIGOS[FONTE]=BASE[[#This Row],[Coluna1]])*(FONTE_CÓDIGOS[DESCRIÇÃO]=BASE[[#This Row],[Classificação]]),0))</f>
        <v>2.20</v>
      </c>
      <c r="E453" s="33" t="s">
        <v>31</v>
      </c>
      <c r="G453" s="39">
        <v>44662</v>
      </c>
      <c r="H453" s="35">
        <f>DAY(BASE[[#This Row],[Data de Pagamento]])</f>
        <v>11</v>
      </c>
      <c r="I453" s="35" t="str">
        <f>TEXT(BASE[[#This Row],[Data de Pagamento]],"mmmm")</f>
        <v>abril</v>
      </c>
      <c r="J453" s="35">
        <f>YEAR(BASE[[#This Row],[Data de Pagamento]])</f>
        <v>2022</v>
      </c>
      <c r="K453" s="36">
        <v>-374</v>
      </c>
    </row>
    <row r="454" spans="1:11">
      <c r="A454" s="37" t="s">
        <v>8</v>
      </c>
      <c r="B454" s="37" t="s">
        <v>78</v>
      </c>
      <c r="C454" s="37" t="s">
        <v>11</v>
      </c>
      <c r="D454" s="38" t="str" cm="1">
        <f t="array" ref="D454">INDEX(FONTE_CÓDIGOS[CÓDIGO],MATCH(1,(FONTE_CÓDIGOS[FONTE]=BASE[[#This Row],[Coluna1]])*(FONTE_CÓDIGOS[DESCRIÇÃO]=BASE[[#This Row],[Classificação]]),0))</f>
        <v>2.13</v>
      </c>
      <c r="E454" s="33" t="s">
        <v>37</v>
      </c>
      <c r="G454" s="39">
        <v>44662</v>
      </c>
      <c r="H454" s="35">
        <f>DAY(BASE[[#This Row],[Data de Pagamento]])</f>
        <v>11</v>
      </c>
      <c r="I454" s="35" t="str">
        <f>TEXT(BASE[[#This Row],[Data de Pagamento]],"mmmm")</f>
        <v>abril</v>
      </c>
      <c r="J454" s="35">
        <f>YEAR(BASE[[#This Row],[Data de Pagamento]])</f>
        <v>2022</v>
      </c>
      <c r="K454" s="36">
        <v>-375</v>
      </c>
    </row>
    <row r="455" spans="1:11">
      <c r="A455" s="37" t="s">
        <v>6</v>
      </c>
      <c r="B455" s="37" t="s">
        <v>27</v>
      </c>
      <c r="C455" s="37" t="s">
        <v>11</v>
      </c>
      <c r="D455" s="38" t="str" cm="1">
        <f t="array" ref="D455">INDEX(FONTE_CÓDIGOS[CÓDIGO],MATCH(1,(FONTE_CÓDIGOS[FONTE]=BASE[[#This Row],[Coluna1]])*(FONTE_CÓDIGOS[DESCRIÇÃO]=BASE[[#This Row],[Classificação]]),0))</f>
        <v>1.3</v>
      </c>
      <c r="E455" s="33" t="s">
        <v>43</v>
      </c>
      <c r="G455" s="39">
        <v>44663</v>
      </c>
      <c r="H455" s="35">
        <f>DAY(BASE[[#This Row],[Data de Pagamento]])</f>
        <v>12</v>
      </c>
      <c r="I455" s="35" t="str">
        <f>TEXT(BASE[[#This Row],[Data de Pagamento]],"mmmm")</f>
        <v>abril</v>
      </c>
      <c r="J455" s="35">
        <f>YEAR(BASE[[#This Row],[Data de Pagamento]])</f>
        <v>2022</v>
      </c>
      <c r="K455" s="36">
        <v>76</v>
      </c>
    </row>
    <row r="456" spans="1:11">
      <c r="A456" s="37" t="s">
        <v>8</v>
      </c>
      <c r="B456" s="37" t="s">
        <v>47</v>
      </c>
      <c r="C456" s="37" t="s">
        <v>11</v>
      </c>
      <c r="D456" s="40" t="str" cm="1">
        <f t="array" ref="D456">INDEX(FONTE_CÓDIGOS[CÓDIGO],MATCH(1,(FONTE_CÓDIGOS[FONTE]=BASE[[#This Row],[Coluna1]])*(FONTE_CÓDIGOS[DESCRIÇÃO]=BASE[[#This Row],[Classificação]]),0))</f>
        <v>2.6</v>
      </c>
      <c r="E456" s="33" t="s">
        <v>10</v>
      </c>
      <c r="G456" s="39">
        <v>44663</v>
      </c>
      <c r="H456" s="35">
        <f>DAY(BASE[[#This Row],[Data de Pagamento]])</f>
        <v>12</v>
      </c>
      <c r="I456" s="35" t="str">
        <f>TEXT(BASE[[#This Row],[Data de Pagamento]],"mmmm")</f>
        <v>abril</v>
      </c>
      <c r="J456" s="35">
        <f>YEAR(BASE[[#This Row],[Data de Pagamento]])</f>
        <v>2022</v>
      </c>
      <c r="K456" s="36">
        <v>-376</v>
      </c>
    </row>
    <row r="457" spans="1:11">
      <c r="A457" s="37" t="s">
        <v>8</v>
      </c>
      <c r="B457" s="37" t="s">
        <v>63</v>
      </c>
      <c r="C457" s="37" t="s">
        <v>11</v>
      </c>
      <c r="D457" s="40" t="str" cm="1">
        <f t="array" ref="D457">INDEX(FONTE_CÓDIGOS[CÓDIGO],MATCH(1,(FONTE_CÓDIGOS[FONTE]=BASE[[#This Row],[Coluna1]])*(FONTE_CÓDIGOS[DESCRIÇÃO]=BASE[[#This Row],[Classificação]]),0))</f>
        <v>2.9</v>
      </c>
      <c r="E457" s="33" t="s">
        <v>10</v>
      </c>
      <c r="G457" s="39">
        <v>44663</v>
      </c>
      <c r="H457" s="35">
        <f>DAY(BASE[[#This Row],[Data de Pagamento]])</f>
        <v>12</v>
      </c>
      <c r="I457" s="35" t="str">
        <f>TEXT(BASE[[#This Row],[Data de Pagamento]],"mmmm")</f>
        <v>abril</v>
      </c>
      <c r="J457" s="35">
        <f>YEAR(BASE[[#This Row],[Data de Pagamento]])</f>
        <v>2022</v>
      </c>
      <c r="K457" s="36">
        <v>-377</v>
      </c>
    </row>
    <row r="458" spans="1:11">
      <c r="A458" s="37" t="s">
        <v>8</v>
      </c>
      <c r="B458" s="37" t="s">
        <v>94</v>
      </c>
      <c r="C458" s="37" t="s">
        <v>11</v>
      </c>
      <c r="D458" s="38" t="str" cm="1">
        <f t="array" ref="D458">INDEX(FONTE_CÓDIGOS[CÓDIGO],MATCH(1,(FONTE_CÓDIGOS[FONTE]=BASE[[#This Row],[Coluna1]])*(FONTE_CÓDIGOS[DESCRIÇÃO]=BASE[[#This Row],[Classificação]]),0))</f>
        <v>2.21</v>
      </c>
      <c r="E458" s="33" t="s">
        <v>10</v>
      </c>
      <c r="G458" s="39">
        <v>44663</v>
      </c>
      <c r="H458" s="35">
        <f>DAY(BASE[[#This Row],[Data de Pagamento]])</f>
        <v>12</v>
      </c>
      <c r="I458" s="35" t="str">
        <f>TEXT(BASE[[#This Row],[Data de Pagamento]],"mmmm")</f>
        <v>abril</v>
      </c>
      <c r="J458" s="35">
        <f>YEAR(BASE[[#This Row],[Data de Pagamento]])</f>
        <v>2022</v>
      </c>
      <c r="K458" s="36">
        <v>-378</v>
      </c>
    </row>
    <row r="459" spans="1:11">
      <c r="A459" s="37" t="s">
        <v>8</v>
      </c>
      <c r="B459" s="37" t="s">
        <v>90</v>
      </c>
      <c r="C459" s="37" t="s">
        <v>11</v>
      </c>
      <c r="D459" s="38" t="str" cm="1">
        <f t="array" ref="D459">INDEX(FONTE_CÓDIGOS[CÓDIGO],MATCH(1,(FONTE_CÓDIGOS[FONTE]=BASE[[#This Row],[Coluna1]])*(FONTE_CÓDIGOS[DESCRIÇÃO]=BASE[[#This Row],[Classificação]]),0))</f>
        <v>2.19</v>
      </c>
      <c r="E459" s="33" t="s">
        <v>17</v>
      </c>
      <c r="G459" s="39">
        <v>44664</v>
      </c>
      <c r="H459" s="35">
        <f>DAY(BASE[[#This Row],[Data de Pagamento]])</f>
        <v>13</v>
      </c>
      <c r="I459" s="35" t="str">
        <f>TEXT(BASE[[#This Row],[Data de Pagamento]],"mmmm")</f>
        <v>abril</v>
      </c>
      <c r="J459" s="35">
        <f>YEAR(BASE[[#This Row],[Data de Pagamento]])</f>
        <v>2022</v>
      </c>
      <c r="K459" s="36">
        <v>-379</v>
      </c>
    </row>
    <row r="460" spans="1:11">
      <c r="A460" s="37" t="s">
        <v>8</v>
      </c>
      <c r="B460" s="37" t="s">
        <v>88</v>
      </c>
      <c r="C460" s="37" t="s">
        <v>11</v>
      </c>
      <c r="D460" s="38" t="str" cm="1">
        <f t="array" ref="D460">INDEX(FONTE_CÓDIGOS[CÓDIGO],MATCH(1,(FONTE_CÓDIGOS[FONTE]=BASE[[#This Row],[Coluna1]])*(FONTE_CÓDIGOS[DESCRIÇÃO]=BASE[[#This Row],[Classificação]]),0))</f>
        <v>2.18</v>
      </c>
      <c r="E460" s="33" t="s">
        <v>10</v>
      </c>
      <c r="G460" s="39">
        <v>44665</v>
      </c>
      <c r="H460" s="35">
        <f>DAY(BASE[[#This Row],[Data de Pagamento]])</f>
        <v>14</v>
      </c>
      <c r="I460" s="35" t="str">
        <f>TEXT(BASE[[#This Row],[Data de Pagamento]],"mmmm")</f>
        <v>abril</v>
      </c>
      <c r="J460" s="35">
        <f>YEAR(BASE[[#This Row],[Data de Pagamento]])</f>
        <v>2022</v>
      </c>
      <c r="K460" s="36">
        <v>-380</v>
      </c>
    </row>
    <row r="461" spans="1:11">
      <c r="A461" s="37" t="s">
        <v>8</v>
      </c>
      <c r="B461" s="37" t="s">
        <v>98</v>
      </c>
      <c r="C461" s="37" t="s">
        <v>11</v>
      </c>
      <c r="D461" s="40" t="str" cm="1">
        <f t="array" ref="D461">INDEX(FONTE_CÓDIGOS[CÓDIGO],MATCH(1,(FONTE_CÓDIGOS[FONTE]=BASE[[#This Row],[Coluna1]])*(FONTE_CÓDIGOS[DESCRIÇÃO]=BASE[[#This Row],[Classificação]]),0))</f>
        <v>2.23</v>
      </c>
      <c r="E461" s="33" t="s">
        <v>37</v>
      </c>
      <c r="G461" s="39">
        <v>44669</v>
      </c>
      <c r="H461" s="35">
        <f>DAY(BASE[[#This Row],[Data de Pagamento]])</f>
        <v>18</v>
      </c>
      <c r="I461" s="35" t="str">
        <f>TEXT(BASE[[#This Row],[Data de Pagamento]],"mmmm")</f>
        <v>abril</v>
      </c>
      <c r="J461" s="35">
        <f>YEAR(BASE[[#This Row],[Data de Pagamento]])</f>
        <v>2022</v>
      </c>
      <c r="K461" s="36">
        <v>-381</v>
      </c>
    </row>
    <row r="462" spans="1:11">
      <c r="A462" s="37" t="s">
        <v>8</v>
      </c>
      <c r="B462" s="37" t="s">
        <v>63</v>
      </c>
      <c r="C462" s="37" t="s">
        <v>11</v>
      </c>
      <c r="D462" s="40" t="str" cm="1">
        <f t="array" ref="D462">INDEX(FONTE_CÓDIGOS[CÓDIGO],MATCH(1,(FONTE_CÓDIGOS[FONTE]=BASE[[#This Row],[Coluna1]])*(FONTE_CÓDIGOS[DESCRIÇÃO]=BASE[[#This Row],[Classificação]]),0))</f>
        <v>2.9</v>
      </c>
      <c r="E462" s="33" t="s">
        <v>10</v>
      </c>
      <c r="G462" s="39">
        <v>44669</v>
      </c>
      <c r="H462" s="35">
        <f>DAY(BASE[[#This Row],[Data de Pagamento]])</f>
        <v>18</v>
      </c>
      <c r="I462" s="35" t="str">
        <f>TEXT(BASE[[#This Row],[Data de Pagamento]],"mmmm")</f>
        <v>abril</v>
      </c>
      <c r="J462" s="35">
        <f>YEAR(BASE[[#This Row],[Data de Pagamento]])</f>
        <v>2022</v>
      </c>
      <c r="K462" s="36">
        <v>-382</v>
      </c>
    </row>
    <row r="463" spans="1:11">
      <c r="A463" s="37" t="s">
        <v>8</v>
      </c>
      <c r="B463" s="37" t="s">
        <v>82</v>
      </c>
      <c r="C463" s="37" t="s">
        <v>11</v>
      </c>
      <c r="D463" s="38" t="str" cm="1">
        <f t="array" ref="D463">INDEX(FONTE_CÓDIGOS[CÓDIGO],MATCH(1,(FONTE_CÓDIGOS[FONTE]=BASE[[#This Row],[Coluna1]])*(FONTE_CÓDIGOS[DESCRIÇÃO]=BASE[[#This Row],[Classificação]]),0))</f>
        <v>2.15</v>
      </c>
      <c r="E463" s="33" t="s">
        <v>10</v>
      </c>
      <c r="G463" s="39">
        <v>44670</v>
      </c>
      <c r="H463" s="35">
        <f>DAY(BASE[[#This Row],[Data de Pagamento]])</f>
        <v>19</v>
      </c>
      <c r="I463" s="35" t="str">
        <f>TEXT(BASE[[#This Row],[Data de Pagamento]],"mmmm")</f>
        <v>abril</v>
      </c>
      <c r="J463" s="35">
        <f>YEAR(BASE[[#This Row],[Data de Pagamento]])</f>
        <v>2022</v>
      </c>
      <c r="K463" s="36">
        <v>-383</v>
      </c>
    </row>
    <row r="464" spans="1:11">
      <c r="A464" s="37" t="s">
        <v>8</v>
      </c>
      <c r="B464" s="37" t="s">
        <v>15</v>
      </c>
      <c r="C464" s="37" t="s">
        <v>11</v>
      </c>
      <c r="D464" s="38" t="str" cm="1">
        <f t="array" ref="D464">INDEX(FONTE_CÓDIGOS[CÓDIGO],MATCH(1,(FONTE_CÓDIGOS[FONTE]=BASE[[#This Row],[Coluna1]])*(FONTE_CÓDIGOS[DESCRIÇÃO]=BASE[[#This Row],[Classificação]]),0))</f>
        <v>2.1</v>
      </c>
      <c r="E464" s="33" t="s">
        <v>10</v>
      </c>
      <c r="G464" s="39">
        <v>44670</v>
      </c>
      <c r="H464" s="35">
        <f>DAY(BASE[[#This Row],[Data de Pagamento]])</f>
        <v>19</v>
      </c>
      <c r="I464" s="35" t="str">
        <f>TEXT(BASE[[#This Row],[Data de Pagamento]],"mmmm")</f>
        <v>abril</v>
      </c>
      <c r="J464" s="35">
        <f>YEAR(BASE[[#This Row],[Data de Pagamento]])</f>
        <v>2022</v>
      </c>
      <c r="K464" s="36">
        <v>-384</v>
      </c>
    </row>
    <row r="465" spans="1:11">
      <c r="A465" s="37" t="s">
        <v>8</v>
      </c>
      <c r="B465" s="37" t="s">
        <v>104</v>
      </c>
      <c r="C465" s="37" t="s">
        <v>11</v>
      </c>
      <c r="D465" s="38" t="s">
        <v>100</v>
      </c>
      <c r="E465" s="33" t="s">
        <v>10</v>
      </c>
      <c r="G465" s="39">
        <v>44671</v>
      </c>
      <c r="H465" s="35">
        <f>DAY(BASE[[#This Row],[Data de Pagamento]])</f>
        <v>20</v>
      </c>
      <c r="I465" s="35" t="str">
        <f>TEXT(BASE[[#This Row],[Data de Pagamento]],"mmmm")</f>
        <v>abril</v>
      </c>
      <c r="J465" s="35">
        <f>YEAR(BASE[[#This Row],[Data de Pagamento]])</f>
        <v>2022</v>
      </c>
      <c r="K465" s="36">
        <v>-385</v>
      </c>
    </row>
    <row r="466" spans="1:11">
      <c r="A466" s="37" t="s">
        <v>8</v>
      </c>
      <c r="B466" s="37" t="s">
        <v>92</v>
      </c>
      <c r="C466" s="37" t="s">
        <v>11</v>
      </c>
      <c r="D466" s="38" t="str" cm="1">
        <f t="array" ref="D466">INDEX(FONTE_CÓDIGOS[CÓDIGO],MATCH(1,(FONTE_CÓDIGOS[FONTE]=BASE[[#This Row],[Coluna1]])*(FONTE_CÓDIGOS[DESCRIÇÃO]=BASE[[#This Row],[Classificação]]),0))</f>
        <v>2.20</v>
      </c>
      <c r="E466" s="33" t="s">
        <v>31</v>
      </c>
      <c r="G466" s="39">
        <v>44673</v>
      </c>
      <c r="H466" s="35">
        <f>DAY(BASE[[#This Row],[Data de Pagamento]])</f>
        <v>22</v>
      </c>
      <c r="I466" s="35" t="str">
        <f>TEXT(BASE[[#This Row],[Data de Pagamento]],"mmmm")</f>
        <v>abril</v>
      </c>
      <c r="J466" s="35">
        <f>YEAR(BASE[[#This Row],[Data de Pagamento]])</f>
        <v>2022</v>
      </c>
      <c r="K466" s="36">
        <v>-386</v>
      </c>
    </row>
    <row r="467" spans="1:11">
      <c r="A467" s="37" t="s">
        <v>8</v>
      </c>
      <c r="B467" s="37" t="s">
        <v>98</v>
      </c>
      <c r="C467" s="37" t="s">
        <v>11</v>
      </c>
      <c r="D467" s="38" t="str" cm="1">
        <f t="array" ref="D467">INDEX(FONTE_CÓDIGOS[CÓDIGO],MATCH(1,(FONTE_CÓDIGOS[FONTE]=BASE[[#This Row],[Coluna1]])*(FONTE_CÓDIGOS[DESCRIÇÃO]=BASE[[#This Row],[Classificação]]),0))</f>
        <v>2.23</v>
      </c>
      <c r="E467" s="33" t="s">
        <v>17</v>
      </c>
      <c r="G467" s="39">
        <v>44673</v>
      </c>
      <c r="H467" s="35">
        <f>DAY(BASE[[#This Row],[Data de Pagamento]])</f>
        <v>22</v>
      </c>
      <c r="I467" s="35" t="str">
        <f>TEXT(BASE[[#This Row],[Data de Pagamento]],"mmmm")</f>
        <v>abril</v>
      </c>
      <c r="J467" s="35">
        <f>YEAR(BASE[[#This Row],[Data de Pagamento]])</f>
        <v>2022</v>
      </c>
      <c r="K467" s="36">
        <v>-387</v>
      </c>
    </row>
    <row r="468" spans="1:11">
      <c r="A468" s="37" t="s">
        <v>8</v>
      </c>
      <c r="B468" s="37" t="s">
        <v>63</v>
      </c>
      <c r="C468" s="37" t="s">
        <v>11</v>
      </c>
      <c r="D468" s="40" t="str" cm="1">
        <f t="array" ref="D468">INDEX(FONTE_CÓDIGOS[CÓDIGO],MATCH(1,(FONTE_CÓDIGOS[FONTE]=BASE[[#This Row],[Coluna1]])*(FONTE_CÓDIGOS[DESCRIÇÃO]=BASE[[#This Row],[Classificação]]),0))</f>
        <v>2.9</v>
      </c>
      <c r="E468" s="33" t="s">
        <v>10</v>
      </c>
      <c r="G468" s="39">
        <v>44673</v>
      </c>
      <c r="H468" s="35">
        <f>DAY(BASE[[#This Row],[Data de Pagamento]])</f>
        <v>22</v>
      </c>
      <c r="I468" s="35" t="str">
        <f>TEXT(BASE[[#This Row],[Data de Pagamento]],"mmmm")</f>
        <v>abril</v>
      </c>
      <c r="J468" s="35">
        <f>YEAR(BASE[[#This Row],[Data de Pagamento]])</f>
        <v>2022</v>
      </c>
      <c r="K468" s="36">
        <v>-388</v>
      </c>
    </row>
    <row r="469" spans="1:11">
      <c r="A469" s="37" t="s">
        <v>6</v>
      </c>
      <c r="B469" s="37" t="s">
        <v>27</v>
      </c>
      <c r="C469" s="37" t="s">
        <v>11</v>
      </c>
      <c r="D469" s="38" t="str" cm="1">
        <f t="array" ref="D469">INDEX(FONTE_CÓDIGOS[CÓDIGO],MATCH(1,(FONTE_CÓDIGOS[FONTE]=BASE[[#This Row],[Coluna1]])*(FONTE_CÓDIGOS[DESCRIÇÃO]=BASE[[#This Row],[Classificação]]),0))</f>
        <v>1.3</v>
      </c>
      <c r="E469" s="33" t="s">
        <v>43</v>
      </c>
      <c r="G469" s="39">
        <v>44678</v>
      </c>
      <c r="H469" s="35">
        <f>DAY(BASE[[#This Row],[Data de Pagamento]])</f>
        <v>27</v>
      </c>
      <c r="I469" s="35" t="str">
        <f>TEXT(BASE[[#This Row],[Data de Pagamento]],"mmmm")</f>
        <v>abril</v>
      </c>
      <c r="J469" s="35">
        <f>YEAR(BASE[[#This Row],[Data de Pagamento]])</f>
        <v>2022</v>
      </c>
      <c r="K469" s="36">
        <v>77</v>
      </c>
    </row>
    <row r="470" spans="1:11">
      <c r="A470" s="37" t="s">
        <v>8</v>
      </c>
      <c r="B470" s="37" t="s">
        <v>29</v>
      </c>
      <c r="C470" s="37" t="s">
        <v>11</v>
      </c>
      <c r="D470" s="38" t="str" cm="1">
        <f t="array" ref="D470">INDEX(FONTE_CÓDIGOS[CÓDIGO],MATCH(1,(FONTE_CÓDIGOS[FONTE]=BASE[[#This Row],[Coluna1]])*(FONTE_CÓDIGOS[DESCRIÇÃO]=BASE[[#This Row],[Classificação]]),0))</f>
        <v>2.3</v>
      </c>
      <c r="E470" s="33" t="s">
        <v>10</v>
      </c>
      <c r="G470" s="39">
        <v>44678</v>
      </c>
      <c r="H470" s="35">
        <f>DAY(BASE[[#This Row],[Data de Pagamento]])</f>
        <v>27</v>
      </c>
      <c r="I470" s="35" t="str">
        <f>TEXT(BASE[[#This Row],[Data de Pagamento]],"mmmm")</f>
        <v>abril</v>
      </c>
      <c r="J470" s="35">
        <f>YEAR(BASE[[#This Row],[Data de Pagamento]])</f>
        <v>2022</v>
      </c>
      <c r="K470" s="36">
        <v>-389</v>
      </c>
    </row>
    <row r="471" spans="1:11">
      <c r="A471" s="37" t="s">
        <v>8</v>
      </c>
      <c r="B471" s="37" t="s">
        <v>63</v>
      </c>
      <c r="C471" s="37" t="s">
        <v>11</v>
      </c>
      <c r="D471" s="38" t="str" cm="1">
        <f t="array" ref="D471">INDEX(FONTE_CÓDIGOS[CÓDIGO],MATCH(1,(FONTE_CÓDIGOS[FONTE]=BASE[[#This Row],[Coluna1]])*(FONTE_CÓDIGOS[DESCRIÇÃO]=BASE[[#This Row],[Classificação]]),0))</f>
        <v>2.9</v>
      </c>
      <c r="E471" s="33" t="s">
        <v>10</v>
      </c>
      <c r="G471" s="39">
        <v>44679</v>
      </c>
      <c r="H471" s="35">
        <f>DAY(BASE[[#This Row],[Data de Pagamento]])</f>
        <v>28</v>
      </c>
      <c r="I471" s="35" t="str">
        <f>TEXT(BASE[[#This Row],[Data de Pagamento]],"mmmm")</f>
        <v>abril</v>
      </c>
      <c r="J471" s="35">
        <f>YEAR(BASE[[#This Row],[Data de Pagamento]])</f>
        <v>2022</v>
      </c>
      <c r="K471" s="36">
        <v>-390</v>
      </c>
    </row>
    <row r="472" spans="1:11">
      <c r="A472" s="37" t="s">
        <v>8</v>
      </c>
      <c r="B472" s="37" t="s">
        <v>80</v>
      </c>
      <c r="C472" s="37" t="s">
        <v>11</v>
      </c>
      <c r="D472" s="38" t="str" cm="1">
        <f t="array" ref="D472">INDEX(FONTE_CÓDIGOS[CÓDIGO],MATCH(1,(FONTE_CÓDIGOS[FONTE]=BASE[[#This Row],[Coluna1]])*(FONTE_CÓDIGOS[DESCRIÇÃO]=BASE[[#This Row],[Classificação]]),0))</f>
        <v>2.14</v>
      </c>
      <c r="E472" s="33" t="s">
        <v>10</v>
      </c>
      <c r="G472" s="39">
        <v>44680</v>
      </c>
      <c r="H472" s="35">
        <f>DAY(BASE[[#This Row],[Data de Pagamento]])</f>
        <v>29</v>
      </c>
      <c r="I472" s="35" t="str">
        <f>TEXT(BASE[[#This Row],[Data de Pagamento]],"mmmm")</f>
        <v>abril</v>
      </c>
      <c r="J472" s="35">
        <f>YEAR(BASE[[#This Row],[Data de Pagamento]])</f>
        <v>2022</v>
      </c>
      <c r="K472" s="36">
        <v>-391</v>
      </c>
    </row>
    <row r="473" spans="1:11">
      <c r="A473" s="37" t="s">
        <v>8</v>
      </c>
      <c r="B473" s="37" t="s">
        <v>63</v>
      </c>
      <c r="C473" s="37" t="s">
        <v>11</v>
      </c>
      <c r="D473" s="40" t="str" cm="1">
        <f t="array" ref="D473">INDEX(FONTE_CÓDIGOS[CÓDIGO],MATCH(1,(FONTE_CÓDIGOS[FONTE]=BASE[[#This Row],[Coluna1]])*(FONTE_CÓDIGOS[DESCRIÇÃO]=BASE[[#This Row],[Classificação]]),0))</f>
        <v>2.9</v>
      </c>
      <c r="E473" s="33" t="s">
        <v>10</v>
      </c>
      <c r="G473" s="39">
        <v>44680</v>
      </c>
      <c r="H473" s="35">
        <f>DAY(BASE[[#This Row],[Data de Pagamento]])</f>
        <v>29</v>
      </c>
      <c r="I473" s="35" t="str">
        <f>TEXT(BASE[[#This Row],[Data de Pagamento]],"mmmm")</f>
        <v>abril</v>
      </c>
      <c r="J473" s="35">
        <f>YEAR(BASE[[#This Row],[Data de Pagamento]])</f>
        <v>2022</v>
      </c>
      <c r="K473" s="36">
        <v>-392</v>
      </c>
    </row>
    <row r="474" spans="1:11">
      <c r="A474" s="37" t="s">
        <v>8</v>
      </c>
      <c r="B474" s="37" t="s">
        <v>73</v>
      </c>
      <c r="C474" s="37" t="s">
        <v>11</v>
      </c>
      <c r="D474" s="41" t="str" cm="1">
        <f t="array" ref="D474">INDEX(FONTE_CÓDIGOS[CÓDIGO],MATCH(1,(FONTE_CÓDIGOS[FONTE]=BASE[[#This Row],[Coluna1]])*(FONTE_CÓDIGOS[DESCRIÇÃO]=BASE[[#This Row],[Classificação]]),0))</f>
        <v>2.11</v>
      </c>
      <c r="E474" s="33" t="s">
        <v>31</v>
      </c>
      <c r="G474" s="39">
        <v>44682</v>
      </c>
      <c r="H474" s="35">
        <f>DAY(BASE[[#This Row],[Data de Pagamento]])</f>
        <v>1</v>
      </c>
      <c r="I474" s="35" t="str">
        <f>TEXT(BASE[[#This Row],[Data de Pagamento]],"mmmm")</f>
        <v>maio</v>
      </c>
      <c r="J474" s="35">
        <f>YEAR(BASE[[#This Row],[Data de Pagamento]])</f>
        <v>2022</v>
      </c>
      <c r="K474" s="36">
        <v>-393</v>
      </c>
    </row>
    <row r="475" spans="1:11">
      <c r="A475" s="37" t="s">
        <v>8</v>
      </c>
      <c r="B475" s="37" t="s">
        <v>31</v>
      </c>
      <c r="C475" s="37" t="s">
        <v>11</v>
      </c>
      <c r="D475" s="38" t="str" cm="1">
        <f t="array" ref="D475">INDEX(FONTE_CÓDIGOS[CÓDIGO],MATCH(1,(FONTE_CÓDIGOS[FONTE]=BASE[[#This Row],[Coluna1]])*(FONTE_CÓDIGOS[DESCRIÇÃO]=BASE[[#This Row],[Classificação]]),0))</f>
        <v>2.24</v>
      </c>
      <c r="E475" s="33" t="s">
        <v>31</v>
      </c>
      <c r="G475" s="39">
        <v>44684</v>
      </c>
      <c r="H475" s="35">
        <f>DAY(BASE[[#This Row],[Data de Pagamento]])</f>
        <v>3</v>
      </c>
      <c r="I475" s="35" t="str">
        <f>TEXT(BASE[[#This Row],[Data de Pagamento]],"mmmm")</f>
        <v>maio</v>
      </c>
      <c r="J475" s="35">
        <f>YEAR(BASE[[#This Row],[Data de Pagamento]])</f>
        <v>2022</v>
      </c>
      <c r="K475" s="36">
        <v>-394</v>
      </c>
    </row>
    <row r="476" spans="1:11">
      <c r="A476" s="37" t="s">
        <v>6</v>
      </c>
      <c r="B476" s="37" t="s">
        <v>27</v>
      </c>
      <c r="C476" s="37" t="s">
        <v>11</v>
      </c>
      <c r="D476" s="38" t="str" cm="1">
        <f t="array" ref="D476">INDEX(FONTE_CÓDIGOS[CÓDIGO],MATCH(1,(FONTE_CÓDIGOS[FONTE]=BASE[[#This Row],[Coluna1]])*(FONTE_CÓDIGOS[DESCRIÇÃO]=BASE[[#This Row],[Classificação]]),0))</f>
        <v>1.3</v>
      </c>
      <c r="E476" s="33" t="s">
        <v>43</v>
      </c>
      <c r="G476" s="39">
        <v>44687</v>
      </c>
      <c r="H476" s="35">
        <f>DAY(BASE[[#This Row],[Data de Pagamento]])</f>
        <v>6</v>
      </c>
      <c r="I476" s="35" t="str">
        <f>TEXT(BASE[[#This Row],[Data de Pagamento]],"mmmm")</f>
        <v>maio</v>
      </c>
      <c r="J476" s="35">
        <f>YEAR(BASE[[#This Row],[Data de Pagamento]])</f>
        <v>2022</v>
      </c>
      <c r="K476" s="36">
        <v>78</v>
      </c>
    </row>
    <row r="477" spans="1:11">
      <c r="A477" s="37" t="s">
        <v>8</v>
      </c>
      <c r="B477" s="37" t="s">
        <v>29</v>
      </c>
      <c r="C477" s="37" t="s">
        <v>11</v>
      </c>
      <c r="D477" s="38" t="str" cm="1">
        <f t="array" ref="D477">INDEX(FONTE_CÓDIGOS[CÓDIGO],MATCH(1,(FONTE_CÓDIGOS[FONTE]=BASE[[#This Row],[Coluna1]])*(FONTE_CÓDIGOS[DESCRIÇÃO]=BASE[[#This Row],[Classificação]]),0))</f>
        <v>2.3</v>
      </c>
      <c r="E477" s="33" t="s">
        <v>10</v>
      </c>
      <c r="G477" s="39">
        <v>44687</v>
      </c>
      <c r="H477" s="35">
        <f>DAY(BASE[[#This Row],[Data de Pagamento]])</f>
        <v>6</v>
      </c>
      <c r="I477" s="35" t="str">
        <f>TEXT(BASE[[#This Row],[Data de Pagamento]],"mmmm")</f>
        <v>maio</v>
      </c>
      <c r="J477" s="35">
        <f>YEAR(BASE[[#This Row],[Data de Pagamento]])</f>
        <v>2022</v>
      </c>
      <c r="K477" s="36">
        <v>-395</v>
      </c>
    </row>
    <row r="478" spans="1:11">
      <c r="A478" s="37" t="s">
        <v>8</v>
      </c>
      <c r="B478" s="37" t="s">
        <v>78</v>
      </c>
      <c r="C478" s="37" t="s">
        <v>11</v>
      </c>
      <c r="D478" s="38" t="str" cm="1">
        <f t="array" ref="D478">INDEX(FONTE_CÓDIGOS[CÓDIGO],MATCH(1,(FONTE_CÓDIGOS[FONTE]=BASE[[#This Row],[Coluna1]])*(FONTE_CÓDIGOS[DESCRIÇÃO]=BASE[[#This Row],[Classificação]]),0))</f>
        <v>2.13</v>
      </c>
      <c r="E478" s="33" t="s">
        <v>24</v>
      </c>
      <c r="G478" s="39">
        <v>44687</v>
      </c>
      <c r="H478" s="35">
        <f>DAY(BASE[[#This Row],[Data de Pagamento]])</f>
        <v>6</v>
      </c>
      <c r="I478" s="35" t="str">
        <f>TEXT(BASE[[#This Row],[Data de Pagamento]],"mmmm")</f>
        <v>maio</v>
      </c>
      <c r="J478" s="35">
        <f>YEAR(BASE[[#This Row],[Data de Pagamento]])</f>
        <v>2022</v>
      </c>
      <c r="K478" s="36">
        <v>-396</v>
      </c>
    </row>
    <row r="479" spans="1:11">
      <c r="A479" s="37" t="s">
        <v>8</v>
      </c>
      <c r="B479" s="37" t="s">
        <v>63</v>
      </c>
      <c r="C479" s="37" t="s">
        <v>11</v>
      </c>
      <c r="D479" s="40" t="str" cm="1">
        <f t="array" ref="D479">INDEX(FONTE_CÓDIGOS[CÓDIGO],MATCH(1,(FONTE_CÓDIGOS[FONTE]=BASE[[#This Row],[Coluna1]])*(FONTE_CÓDIGOS[DESCRIÇÃO]=BASE[[#This Row],[Classificação]]),0))</f>
        <v>2.9</v>
      </c>
      <c r="E479" s="33" t="s">
        <v>10</v>
      </c>
      <c r="G479" s="39">
        <v>44688</v>
      </c>
      <c r="H479" s="35">
        <f>DAY(BASE[[#This Row],[Data de Pagamento]])</f>
        <v>7</v>
      </c>
      <c r="I479" s="35" t="str">
        <f>TEXT(BASE[[#This Row],[Data de Pagamento]],"mmmm")</f>
        <v>maio</v>
      </c>
      <c r="J479" s="35">
        <f>YEAR(BASE[[#This Row],[Data de Pagamento]])</f>
        <v>2022</v>
      </c>
      <c r="K479" s="36">
        <v>-397</v>
      </c>
    </row>
    <row r="480" spans="1:11">
      <c r="A480" s="37" t="s">
        <v>8</v>
      </c>
      <c r="B480" s="37" t="s">
        <v>29</v>
      </c>
      <c r="C480" s="37" t="s">
        <v>11</v>
      </c>
      <c r="D480" s="38" t="str" cm="1">
        <f t="array" ref="D480">INDEX(FONTE_CÓDIGOS[CÓDIGO],MATCH(1,(FONTE_CÓDIGOS[FONTE]=BASE[[#This Row],[Coluna1]])*(FONTE_CÓDIGOS[DESCRIÇÃO]=BASE[[#This Row],[Classificação]]),0))</f>
        <v>2.3</v>
      </c>
      <c r="E480" s="33" t="s">
        <v>10</v>
      </c>
      <c r="G480" s="39">
        <v>44689</v>
      </c>
      <c r="H480" s="35">
        <f>DAY(BASE[[#This Row],[Data de Pagamento]])</f>
        <v>8</v>
      </c>
      <c r="I480" s="35" t="str">
        <f>TEXT(BASE[[#This Row],[Data de Pagamento]],"mmmm")</f>
        <v>maio</v>
      </c>
      <c r="J480" s="35">
        <f>YEAR(BASE[[#This Row],[Data de Pagamento]])</f>
        <v>2022</v>
      </c>
      <c r="K480" s="36">
        <v>-398</v>
      </c>
    </row>
    <row r="481" spans="1:11">
      <c r="A481" s="37" t="s">
        <v>8</v>
      </c>
      <c r="B481" s="37" t="s">
        <v>84</v>
      </c>
      <c r="C481" s="37" t="s">
        <v>11</v>
      </c>
      <c r="D481" s="40" t="str" cm="1">
        <f t="array" ref="D481">INDEX(FONTE_CÓDIGOS[CÓDIGO],MATCH(1,(FONTE_CÓDIGOS[FONTE]=BASE[[#This Row],[Coluna1]])*(FONTE_CÓDIGOS[DESCRIÇÃO]=BASE[[#This Row],[Classificação]]),0))</f>
        <v>2.16</v>
      </c>
      <c r="E481" s="33" t="s">
        <v>10</v>
      </c>
      <c r="G481" s="39">
        <v>44690</v>
      </c>
      <c r="H481" s="35">
        <f>DAY(BASE[[#This Row],[Data de Pagamento]])</f>
        <v>9</v>
      </c>
      <c r="I481" s="35" t="str">
        <f>TEXT(BASE[[#This Row],[Data de Pagamento]],"mmmm")</f>
        <v>maio</v>
      </c>
      <c r="J481" s="35">
        <f>YEAR(BASE[[#This Row],[Data de Pagamento]])</f>
        <v>2022</v>
      </c>
      <c r="K481" s="36">
        <v>-399</v>
      </c>
    </row>
    <row r="482" spans="1:11">
      <c r="A482" s="37" t="s">
        <v>8</v>
      </c>
      <c r="B482" s="37" t="s">
        <v>104</v>
      </c>
      <c r="C482" s="37" t="s">
        <v>11</v>
      </c>
      <c r="D482" s="38" t="s">
        <v>100</v>
      </c>
      <c r="E482" s="33" t="s">
        <v>10</v>
      </c>
      <c r="G482" s="39">
        <v>44690</v>
      </c>
      <c r="H482" s="35">
        <f>DAY(BASE[[#This Row],[Data de Pagamento]])</f>
        <v>9</v>
      </c>
      <c r="I482" s="35" t="str">
        <f>TEXT(BASE[[#This Row],[Data de Pagamento]],"mmmm")</f>
        <v>maio</v>
      </c>
      <c r="J482" s="35">
        <f>YEAR(BASE[[#This Row],[Data de Pagamento]])</f>
        <v>2022</v>
      </c>
      <c r="K482" s="36">
        <v>-400</v>
      </c>
    </row>
    <row r="483" spans="1:11">
      <c r="A483" s="37" t="s">
        <v>8</v>
      </c>
      <c r="B483" s="37" t="s">
        <v>47</v>
      </c>
      <c r="C483" s="37" t="s">
        <v>11</v>
      </c>
      <c r="D483" s="40" t="str" cm="1">
        <f t="array" ref="D483">INDEX(FONTE_CÓDIGOS[CÓDIGO],MATCH(1,(FONTE_CÓDIGOS[FONTE]=BASE[[#This Row],[Coluna1]])*(FONTE_CÓDIGOS[DESCRIÇÃO]=BASE[[#This Row],[Classificação]]),0))</f>
        <v>2.6</v>
      </c>
      <c r="E483" s="33" t="s">
        <v>10</v>
      </c>
      <c r="G483" s="39">
        <v>44691</v>
      </c>
      <c r="H483" s="35">
        <f>DAY(BASE[[#This Row],[Data de Pagamento]])</f>
        <v>10</v>
      </c>
      <c r="I483" s="35" t="str">
        <f>TEXT(BASE[[#This Row],[Data de Pagamento]],"mmmm")</f>
        <v>maio</v>
      </c>
      <c r="J483" s="35">
        <f>YEAR(BASE[[#This Row],[Data de Pagamento]])</f>
        <v>2022</v>
      </c>
      <c r="K483" s="36">
        <v>-401</v>
      </c>
    </row>
    <row r="484" spans="1:11">
      <c r="A484" s="37" t="s">
        <v>8</v>
      </c>
      <c r="B484" s="37" t="s">
        <v>92</v>
      </c>
      <c r="C484" s="37" t="s">
        <v>11</v>
      </c>
      <c r="D484" s="38" t="str" cm="1">
        <f t="array" ref="D484">INDEX(FONTE_CÓDIGOS[CÓDIGO],MATCH(1,(FONTE_CÓDIGOS[FONTE]=BASE[[#This Row],[Coluna1]])*(FONTE_CÓDIGOS[DESCRIÇÃO]=BASE[[#This Row],[Classificação]]),0))</f>
        <v>2.20</v>
      </c>
      <c r="E484" s="33" t="s">
        <v>24</v>
      </c>
      <c r="G484" s="39">
        <v>44691</v>
      </c>
      <c r="H484" s="35">
        <f>DAY(BASE[[#This Row],[Data de Pagamento]])</f>
        <v>10</v>
      </c>
      <c r="I484" s="35" t="str">
        <f>TEXT(BASE[[#This Row],[Data de Pagamento]],"mmmm")</f>
        <v>maio</v>
      </c>
      <c r="J484" s="35">
        <f>YEAR(BASE[[#This Row],[Data de Pagamento]])</f>
        <v>2022</v>
      </c>
      <c r="K484" s="36">
        <v>-402</v>
      </c>
    </row>
    <row r="485" spans="1:11">
      <c r="A485" s="37" t="s">
        <v>8</v>
      </c>
      <c r="B485" s="37" t="s">
        <v>92</v>
      </c>
      <c r="C485" s="37" t="s">
        <v>11</v>
      </c>
      <c r="D485" s="38" t="str" cm="1">
        <f t="array" ref="D485">INDEX(FONTE_CÓDIGOS[CÓDIGO],MATCH(1,(FONTE_CÓDIGOS[FONTE]=BASE[[#This Row],[Coluna1]])*(FONTE_CÓDIGOS[DESCRIÇÃO]=BASE[[#This Row],[Classificação]]),0))</f>
        <v>2.20</v>
      </c>
      <c r="E485" s="33" t="s">
        <v>17</v>
      </c>
      <c r="G485" s="39">
        <v>44691</v>
      </c>
      <c r="H485" s="35">
        <f>DAY(BASE[[#This Row],[Data de Pagamento]])</f>
        <v>10</v>
      </c>
      <c r="I485" s="35" t="str">
        <f>TEXT(BASE[[#This Row],[Data de Pagamento]],"mmmm")</f>
        <v>maio</v>
      </c>
      <c r="J485" s="35">
        <f>YEAR(BASE[[#This Row],[Data de Pagamento]])</f>
        <v>2022</v>
      </c>
      <c r="K485" s="36">
        <v>-403</v>
      </c>
    </row>
    <row r="486" spans="1:11">
      <c r="A486" s="37" t="s">
        <v>8</v>
      </c>
      <c r="B486" s="37" t="s">
        <v>92</v>
      </c>
      <c r="C486" s="37" t="s">
        <v>11</v>
      </c>
      <c r="D486" s="38" t="str" cm="1">
        <f t="array" ref="D486">INDEX(FONTE_CÓDIGOS[CÓDIGO],MATCH(1,(FONTE_CÓDIGOS[FONTE]=BASE[[#This Row],[Coluna1]])*(FONTE_CÓDIGOS[DESCRIÇÃO]=BASE[[#This Row],[Classificação]]),0))</f>
        <v>2.20</v>
      </c>
      <c r="E486" s="33" t="s">
        <v>31</v>
      </c>
      <c r="G486" s="39">
        <v>44691</v>
      </c>
      <c r="H486" s="35">
        <f>DAY(BASE[[#This Row],[Data de Pagamento]])</f>
        <v>10</v>
      </c>
      <c r="I486" s="35" t="str">
        <f>TEXT(BASE[[#This Row],[Data de Pagamento]],"mmmm")</f>
        <v>maio</v>
      </c>
      <c r="J486" s="35">
        <f>YEAR(BASE[[#This Row],[Data de Pagamento]])</f>
        <v>2022</v>
      </c>
      <c r="K486" s="36">
        <v>-404</v>
      </c>
    </row>
    <row r="487" spans="1:11">
      <c r="A487" s="37" t="s">
        <v>8</v>
      </c>
      <c r="B487" s="37" t="s">
        <v>58</v>
      </c>
      <c r="C487" s="37" t="s">
        <v>11</v>
      </c>
      <c r="D487" s="38" t="str" cm="1">
        <f t="array" ref="D487">INDEX(FONTE_CÓDIGOS[CÓDIGO],MATCH(1,(FONTE_CÓDIGOS[FONTE]=BASE[[#This Row],[Coluna1]])*(FONTE_CÓDIGOS[DESCRIÇÃO]=BASE[[#This Row],[Classificação]]),0))</f>
        <v>2.8</v>
      </c>
      <c r="E487" s="33" t="s">
        <v>10</v>
      </c>
      <c r="G487" s="39">
        <v>44691</v>
      </c>
      <c r="H487" s="35">
        <f>DAY(BASE[[#This Row],[Data de Pagamento]])</f>
        <v>10</v>
      </c>
      <c r="I487" s="35" t="str">
        <f>TEXT(BASE[[#This Row],[Data de Pagamento]],"mmmm")</f>
        <v>maio</v>
      </c>
      <c r="J487" s="35">
        <f>YEAR(BASE[[#This Row],[Data de Pagamento]])</f>
        <v>2022</v>
      </c>
      <c r="K487" s="36">
        <v>-405</v>
      </c>
    </row>
    <row r="488" spans="1:11">
      <c r="A488" s="37" t="s">
        <v>8</v>
      </c>
      <c r="B488" s="37" t="s">
        <v>63</v>
      </c>
      <c r="C488" s="37" t="s">
        <v>11</v>
      </c>
      <c r="D488" s="40" t="str" cm="1">
        <f t="array" ref="D488">INDEX(FONTE_CÓDIGOS[CÓDIGO],MATCH(1,(FONTE_CÓDIGOS[FONTE]=BASE[[#This Row],[Coluna1]])*(FONTE_CÓDIGOS[DESCRIÇÃO]=BASE[[#This Row],[Classificação]]),0))</f>
        <v>2.9</v>
      </c>
      <c r="E488" s="33" t="s">
        <v>10</v>
      </c>
      <c r="G488" s="39">
        <v>44694</v>
      </c>
      <c r="H488" s="35">
        <f>DAY(BASE[[#This Row],[Data de Pagamento]])</f>
        <v>13</v>
      </c>
      <c r="I488" s="35" t="str">
        <f>TEXT(BASE[[#This Row],[Data de Pagamento]],"mmmm")</f>
        <v>maio</v>
      </c>
      <c r="J488" s="35">
        <f>YEAR(BASE[[#This Row],[Data de Pagamento]])</f>
        <v>2022</v>
      </c>
      <c r="K488" s="36">
        <v>-406</v>
      </c>
    </row>
    <row r="489" spans="1:11">
      <c r="A489" s="37" t="s">
        <v>8</v>
      </c>
      <c r="B489" s="37" t="s">
        <v>88</v>
      </c>
      <c r="C489" s="37" t="s">
        <v>11</v>
      </c>
      <c r="D489" s="38" t="str" cm="1">
        <f t="array" ref="D489">INDEX(FONTE_CÓDIGOS[CÓDIGO],MATCH(1,(FONTE_CÓDIGOS[FONTE]=BASE[[#This Row],[Coluna1]])*(FONTE_CÓDIGOS[DESCRIÇÃO]=BASE[[#This Row],[Classificação]]),0))</f>
        <v>2.18</v>
      </c>
      <c r="E489" s="33" t="s">
        <v>10</v>
      </c>
      <c r="G489" s="39">
        <v>44697</v>
      </c>
      <c r="H489" s="35">
        <f>DAY(BASE[[#This Row],[Data de Pagamento]])</f>
        <v>16</v>
      </c>
      <c r="I489" s="35" t="str">
        <f>TEXT(BASE[[#This Row],[Data de Pagamento]],"mmmm")</f>
        <v>maio</v>
      </c>
      <c r="J489" s="35">
        <f>YEAR(BASE[[#This Row],[Data de Pagamento]])</f>
        <v>2022</v>
      </c>
      <c r="K489" s="36">
        <v>-407</v>
      </c>
    </row>
    <row r="490" spans="1:11">
      <c r="A490" s="37" t="s">
        <v>8</v>
      </c>
      <c r="B490" s="37" t="s">
        <v>94</v>
      </c>
      <c r="C490" s="37" t="s">
        <v>11</v>
      </c>
      <c r="D490" s="38" t="str" cm="1">
        <f t="array" ref="D490">INDEX(FONTE_CÓDIGOS[CÓDIGO],MATCH(1,(FONTE_CÓDIGOS[FONTE]=BASE[[#This Row],[Coluna1]])*(FONTE_CÓDIGOS[DESCRIÇÃO]=BASE[[#This Row],[Classificação]]),0))</f>
        <v>2.21</v>
      </c>
      <c r="E490" s="33" t="s">
        <v>10</v>
      </c>
      <c r="G490" s="39">
        <v>44698</v>
      </c>
      <c r="H490" s="35">
        <f>DAY(BASE[[#This Row],[Data de Pagamento]])</f>
        <v>17</v>
      </c>
      <c r="I490" s="35" t="str">
        <f>TEXT(BASE[[#This Row],[Data de Pagamento]],"mmmm")</f>
        <v>maio</v>
      </c>
      <c r="J490" s="35">
        <f>YEAR(BASE[[#This Row],[Data de Pagamento]])</f>
        <v>2022</v>
      </c>
      <c r="K490" s="36">
        <v>-408</v>
      </c>
    </row>
    <row r="491" spans="1:11">
      <c r="A491" s="37" t="s">
        <v>8</v>
      </c>
      <c r="B491" s="37" t="s">
        <v>98</v>
      </c>
      <c r="C491" s="37" t="s">
        <v>11</v>
      </c>
      <c r="D491" s="40" t="str" cm="1">
        <f t="array" ref="D491">INDEX(FONTE_CÓDIGOS[CÓDIGO],MATCH(1,(FONTE_CÓDIGOS[FONTE]=BASE[[#This Row],[Coluna1]])*(FONTE_CÓDIGOS[DESCRIÇÃO]=BASE[[#This Row],[Classificação]]),0))</f>
        <v>2.23</v>
      </c>
      <c r="E491" s="33" t="s">
        <v>37</v>
      </c>
      <c r="G491" s="39">
        <v>44699</v>
      </c>
      <c r="H491" s="35">
        <f>DAY(BASE[[#This Row],[Data de Pagamento]])</f>
        <v>18</v>
      </c>
      <c r="I491" s="35" t="str">
        <f>TEXT(BASE[[#This Row],[Data de Pagamento]],"mmmm")</f>
        <v>maio</v>
      </c>
      <c r="J491" s="35">
        <f>YEAR(BASE[[#This Row],[Data de Pagamento]])</f>
        <v>2022</v>
      </c>
      <c r="K491" s="36">
        <v>-409</v>
      </c>
    </row>
    <row r="492" spans="1:11">
      <c r="A492" s="37" t="s">
        <v>8</v>
      </c>
      <c r="B492" s="37" t="s">
        <v>82</v>
      </c>
      <c r="C492" s="37" t="s">
        <v>11</v>
      </c>
      <c r="D492" s="38" t="str" cm="1">
        <f t="array" ref="D492">INDEX(FONTE_CÓDIGOS[CÓDIGO],MATCH(1,(FONTE_CÓDIGOS[FONTE]=BASE[[#This Row],[Coluna1]])*(FONTE_CÓDIGOS[DESCRIÇÃO]=BASE[[#This Row],[Classificação]]),0))</f>
        <v>2.15</v>
      </c>
      <c r="E492" s="33" t="s">
        <v>10</v>
      </c>
      <c r="G492" s="39">
        <v>44700</v>
      </c>
      <c r="H492" s="35">
        <f>DAY(BASE[[#This Row],[Data de Pagamento]])</f>
        <v>19</v>
      </c>
      <c r="I492" s="35" t="str">
        <f>TEXT(BASE[[#This Row],[Data de Pagamento]],"mmmm")</f>
        <v>maio</v>
      </c>
      <c r="J492" s="35">
        <f>YEAR(BASE[[#This Row],[Data de Pagamento]])</f>
        <v>2022</v>
      </c>
      <c r="K492" s="36">
        <v>-410</v>
      </c>
    </row>
    <row r="493" spans="1:11">
      <c r="A493" s="37" t="s">
        <v>8</v>
      </c>
      <c r="B493" s="37" t="s">
        <v>31</v>
      </c>
      <c r="C493" s="37" t="s">
        <v>11</v>
      </c>
      <c r="D493" s="38" t="str" cm="1">
        <f t="array" ref="D493">INDEX(FONTE_CÓDIGOS[CÓDIGO],MATCH(1,(FONTE_CÓDIGOS[FONTE]=BASE[[#This Row],[Coluna1]])*(FONTE_CÓDIGOS[DESCRIÇÃO]=BASE[[#This Row],[Classificação]]),0))</f>
        <v>2.24</v>
      </c>
      <c r="E493" s="33" t="s">
        <v>31</v>
      </c>
      <c r="G493" s="39">
        <v>44700</v>
      </c>
      <c r="H493" s="35">
        <f>DAY(BASE[[#This Row],[Data de Pagamento]])</f>
        <v>19</v>
      </c>
      <c r="I493" s="35" t="str">
        <f>TEXT(BASE[[#This Row],[Data de Pagamento]],"mmmm")</f>
        <v>maio</v>
      </c>
      <c r="J493" s="35">
        <f>YEAR(BASE[[#This Row],[Data de Pagamento]])</f>
        <v>2022</v>
      </c>
      <c r="K493" s="36">
        <v>-411</v>
      </c>
    </row>
    <row r="494" spans="1:11">
      <c r="A494" s="37" t="s">
        <v>8</v>
      </c>
      <c r="B494" s="37" t="s">
        <v>94</v>
      </c>
      <c r="C494" s="37" t="s">
        <v>11</v>
      </c>
      <c r="D494" s="38" t="str" cm="1">
        <f t="array" ref="D494">INDEX(FONTE_CÓDIGOS[CÓDIGO],MATCH(1,(FONTE_CÓDIGOS[FONTE]=BASE[[#This Row],[Coluna1]])*(FONTE_CÓDIGOS[DESCRIÇÃO]=BASE[[#This Row],[Classificação]]),0))</f>
        <v>2.21</v>
      </c>
      <c r="E494" s="33" t="s">
        <v>10</v>
      </c>
      <c r="G494" s="39">
        <v>44701</v>
      </c>
      <c r="H494" s="35">
        <f>DAY(BASE[[#This Row],[Data de Pagamento]])</f>
        <v>20</v>
      </c>
      <c r="I494" s="35" t="str">
        <f>TEXT(BASE[[#This Row],[Data de Pagamento]],"mmmm")</f>
        <v>maio</v>
      </c>
      <c r="J494" s="35">
        <f>YEAR(BASE[[#This Row],[Data de Pagamento]])</f>
        <v>2022</v>
      </c>
      <c r="K494" s="36">
        <v>-412</v>
      </c>
    </row>
    <row r="495" spans="1:11">
      <c r="A495" s="37" t="s">
        <v>8</v>
      </c>
      <c r="B495" s="37" t="s">
        <v>92</v>
      </c>
      <c r="C495" s="37" t="s">
        <v>11</v>
      </c>
      <c r="D495" s="38" t="str" cm="1">
        <f t="array" ref="D495">INDEX(FONTE_CÓDIGOS[CÓDIGO],MATCH(1,(FONTE_CÓDIGOS[FONTE]=BASE[[#This Row],[Coluna1]])*(FONTE_CÓDIGOS[DESCRIÇÃO]=BASE[[#This Row],[Classificação]]),0))</f>
        <v>2.20</v>
      </c>
      <c r="E495" s="33" t="s">
        <v>31</v>
      </c>
      <c r="G495" s="39">
        <v>44701</v>
      </c>
      <c r="H495" s="35">
        <f>DAY(BASE[[#This Row],[Data de Pagamento]])</f>
        <v>20</v>
      </c>
      <c r="I495" s="35" t="str">
        <f>TEXT(BASE[[#This Row],[Data de Pagamento]],"mmmm")</f>
        <v>maio</v>
      </c>
      <c r="J495" s="35">
        <f>YEAR(BASE[[#This Row],[Data de Pagamento]])</f>
        <v>2022</v>
      </c>
      <c r="K495" s="36">
        <v>-413</v>
      </c>
    </row>
    <row r="496" spans="1:11">
      <c r="A496" s="37" t="s">
        <v>8</v>
      </c>
      <c r="B496" s="37" t="s">
        <v>63</v>
      </c>
      <c r="C496" s="37" t="s">
        <v>11</v>
      </c>
      <c r="D496" s="40" t="str" cm="1">
        <f t="array" ref="D496">INDEX(FONTE_CÓDIGOS[CÓDIGO],MATCH(1,(FONTE_CÓDIGOS[FONTE]=BASE[[#This Row],[Coluna1]])*(FONTE_CÓDIGOS[DESCRIÇÃO]=BASE[[#This Row],[Classificação]]),0))</f>
        <v>2.9</v>
      </c>
      <c r="E496" s="33" t="s">
        <v>10</v>
      </c>
      <c r="G496" s="39">
        <v>44701</v>
      </c>
      <c r="H496" s="35">
        <f>DAY(BASE[[#This Row],[Data de Pagamento]])</f>
        <v>20</v>
      </c>
      <c r="I496" s="35" t="str">
        <f>TEXT(BASE[[#This Row],[Data de Pagamento]],"mmmm")</f>
        <v>maio</v>
      </c>
      <c r="J496" s="35">
        <f>YEAR(BASE[[#This Row],[Data de Pagamento]])</f>
        <v>2022</v>
      </c>
      <c r="K496" s="36">
        <v>-414</v>
      </c>
    </row>
    <row r="497" spans="1:11">
      <c r="A497" s="37" t="s">
        <v>8</v>
      </c>
      <c r="B497" s="37" t="s">
        <v>29</v>
      </c>
      <c r="C497" s="37" t="s">
        <v>11</v>
      </c>
      <c r="D497" s="38" t="str" cm="1">
        <f t="array" ref="D497">INDEX(FONTE_CÓDIGOS[CÓDIGO],MATCH(1,(FONTE_CÓDIGOS[FONTE]=BASE[[#This Row],[Coluna1]])*(FONTE_CÓDIGOS[DESCRIÇÃO]=BASE[[#This Row],[Classificação]]),0))</f>
        <v>2.3</v>
      </c>
      <c r="E497" s="33" t="s">
        <v>10</v>
      </c>
      <c r="G497" s="39">
        <v>44703</v>
      </c>
      <c r="H497" s="35">
        <f>DAY(BASE[[#This Row],[Data de Pagamento]])</f>
        <v>22</v>
      </c>
      <c r="I497" s="35" t="str">
        <f>TEXT(BASE[[#This Row],[Data de Pagamento]],"mmmm")</f>
        <v>maio</v>
      </c>
      <c r="J497" s="35">
        <f>YEAR(BASE[[#This Row],[Data de Pagamento]])</f>
        <v>2022</v>
      </c>
      <c r="K497" s="36">
        <v>-415</v>
      </c>
    </row>
    <row r="498" spans="1:11">
      <c r="A498" s="37" t="s">
        <v>8</v>
      </c>
      <c r="B498" s="37" t="s">
        <v>90</v>
      </c>
      <c r="C498" s="37" t="s">
        <v>11</v>
      </c>
      <c r="D498" s="38" t="str" cm="1">
        <f t="array" ref="D498">INDEX(FONTE_CÓDIGOS[CÓDIGO],MATCH(1,(FONTE_CÓDIGOS[FONTE]=BASE[[#This Row],[Coluna1]])*(FONTE_CÓDIGOS[DESCRIÇÃO]=BASE[[#This Row],[Classificação]]),0))</f>
        <v>2.19</v>
      </c>
      <c r="E498" s="33" t="s">
        <v>24</v>
      </c>
      <c r="G498" s="39">
        <v>44704</v>
      </c>
      <c r="H498" s="35">
        <f>DAY(BASE[[#This Row],[Data de Pagamento]])</f>
        <v>23</v>
      </c>
      <c r="I498" s="35" t="str">
        <f>TEXT(BASE[[#This Row],[Data de Pagamento]],"mmmm")</f>
        <v>maio</v>
      </c>
      <c r="J498" s="35">
        <f>YEAR(BASE[[#This Row],[Data de Pagamento]])</f>
        <v>2022</v>
      </c>
      <c r="K498" s="36">
        <v>-416</v>
      </c>
    </row>
    <row r="499" spans="1:11">
      <c r="A499" s="37" t="s">
        <v>8</v>
      </c>
      <c r="B499" s="37" t="s">
        <v>98</v>
      </c>
      <c r="C499" s="37" t="s">
        <v>11</v>
      </c>
      <c r="D499" s="38" t="str" cm="1">
        <f t="array" ref="D499">INDEX(FONTE_CÓDIGOS[CÓDIGO],MATCH(1,(FONTE_CÓDIGOS[FONTE]=BASE[[#This Row],[Coluna1]])*(FONTE_CÓDIGOS[DESCRIÇÃO]=BASE[[#This Row],[Classificação]]),0))</f>
        <v>2.23</v>
      </c>
      <c r="E499" s="33" t="s">
        <v>17</v>
      </c>
      <c r="G499" s="39">
        <v>44708</v>
      </c>
      <c r="H499" s="35">
        <f>DAY(BASE[[#This Row],[Data de Pagamento]])</f>
        <v>27</v>
      </c>
      <c r="I499" s="35" t="str">
        <f>TEXT(BASE[[#This Row],[Data de Pagamento]],"mmmm")</f>
        <v>maio</v>
      </c>
      <c r="J499" s="35">
        <f>YEAR(BASE[[#This Row],[Data de Pagamento]])</f>
        <v>2022</v>
      </c>
      <c r="K499" s="36">
        <v>-417</v>
      </c>
    </row>
    <row r="500" spans="1:11">
      <c r="A500" s="37" t="s">
        <v>8</v>
      </c>
      <c r="B500" s="37" t="s">
        <v>63</v>
      </c>
      <c r="C500" s="37" t="s">
        <v>11</v>
      </c>
      <c r="D500" s="40" t="str" cm="1">
        <f t="array" ref="D500">INDEX(FONTE_CÓDIGOS[CÓDIGO],MATCH(1,(FONTE_CÓDIGOS[FONTE]=BASE[[#This Row],[Coluna1]])*(FONTE_CÓDIGOS[DESCRIÇÃO]=BASE[[#This Row],[Classificação]]),0))</f>
        <v>2.9</v>
      </c>
      <c r="E500" s="33" t="s">
        <v>10</v>
      </c>
      <c r="G500" s="39">
        <v>44708</v>
      </c>
      <c r="H500" s="35">
        <f>DAY(BASE[[#This Row],[Data de Pagamento]])</f>
        <v>27</v>
      </c>
      <c r="I500" s="35" t="str">
        <f>TEXT(BASE[[#This Row],[Data de Pagamento]],"mmmm")</f>
        <v>maio</v>
      </c>
      <c r="J500" s="35">
        <f>YEAR(BASE[[#This Row],[Data de Pagamento]])</f>
        <v>2022</v>
      </c>
      <c r="K500" s="36">
        <v>-418</v>
      </c>
    </row>
    <row r="501" spans="1:11">
      <c r="A501" s="37" t="s">
        <v>6</v>
      </c>
      <c r="B501" s="37" t="s">
        <v>27</v>
      </c>
      <c r="C501" s="37" t="s">
        <v>11</v>
      </c>
      <c r="D501" s="38" t="str" cm="1">
        <f t="array" ref="D501">INDEX(FONTE_CÓDIGOS[CÓDIGO],MATCH(1,(FONTE_CÓDIGOS[FONTE]=BASE[[#This Row],[Coluna1]])*(FONTE_CÓDIGOS[DESCRIÇÃO]=BASE[[#This Row],[Classificação]]),0))</f>
        <v>1.3</v>
      </c>
      <c r="E501" s="33" t="s">
        <v>43</v>
      </c>
      <c r="G501" s="39">
        <v>44711</v>
      </c>
      <c r="H501" s="35">
        <f>DAY(BASE[[#This Row],[Data de Pagamento]])</f>
        <v>30</v>
      </c>
      <c r="I501" s="35" t="str">
        <f>TEXT(BASE[[#This Row],[Data de Pagamento]],"mmmm")</f>
        <v>maio</v>
      </c>
      <c r="J501" s="35">
        <f>YEAR(BASE[[#This Row],[Data de Pagamento]])</f>
        <v>2022</v>
      </c>
      <c r="K501" s="36">
        <v>79</v>
      </c>
    </row>
    <row r="502" spans="1:11">
      <c r="A502" s="37" t="s">
        <v>8</v>
      </c>
      <c r="B502" s="37" t="s">
        <v>29</v>
      </c>
      <c r="C502" s="37" t="s">
        <v>11</v>
      </c>
      <c r="D502" s="38" t="str" cm="1">
        <f t="array" ref="D502">INDEX(FONTE_CÓDIGOS[CÓDIGO],MATCH(1,(FONTE_CÓDIGOS[FONTE]=BASE[[#This Row],[Coluna1]])*(FONTE_CÓDIGOS[DESCRIÇÃO]=BASE[[#This Row],[Classificação]]),0))</f>
        <v>2.3</v>
      </c>
      <c r="E502" s="33" t="s">
        <v>10</v>
      </c>
      <c r="G502" s="39">
        <v>44712</v>
      </c>
      <c r="H502" s="35">
        <f>DAY(BASE[[#This Row],[Data de Pagamento]])</f>
        <v>31</v>
      </c>
      <c r="I502" s="35" t="str">
        <f>TEXT(BASE[[#This Row],[Data de Pagamento]],"mmmm")</f>
        <v>maio</v>
      </c>
      <c r="J502" s="35">
        <f>YEAR(BASE[[#This Row],[Data de Pagamento]])</f>
        <v>2022</v>
      </c>
      <c r="K502" s="36">
        <v>-419</v>
      </c>
    </row>
    <row r="503" spans="1:11">
      <c r="A503" s="37" t="s">
        <v>8</v>
      </c>
      <c r="B503" s="37" t="s">
        <v>63</v>
      </c>
      <c r="C503" s="37" t="s">
        <v>11</v>
      </c>
      <c r="D503" s="38" t="str" cm="1">
        <f t="array" ref="D503">INDEX(FONTE_CÓDIGOS[CÓDIGO],MATCH(1,(FONTE_CÓDIGOS[FONTE]=BASE[[#This Row],[Coluna1]])*(FONTE_CÓDIGOS[DESCRIÇÃO]=BASE[[#This Row],[Classificação]]),0))</f>
        <v>2.9</v>
      </c>
      <c r="E503" s="33" t="s">
        <v>10</v>
      </c>
      <c r="G503" s="39">
        <v>44712</v>
      </c>
      <c r="H503" s="35">
        <f>DAY(BASE[[#This Row],[Data de Pagamento]])</f>
        <v>31</v>
      </c>
      <c r="I503" s="35" t="str">
        <f>TEXT(BASE[[#This Row],[Data de Pagamento]],"mmmm")</f>
        <v>maio</v>
      </c>
      <c r="J503" s="35">
        <f>YEAR(BASE[[#This Row],[Data de Pagamento]])</f>
        <v>2022</v>
      </c>
      <c r="K503" s="36">
        <v>-420</v>
      </c>
    </row>
    <row r="504" spans="1:11">
      <c r="A504" s="37" t="s">
        <v>8</v>
      </c>
      <c r="B504" s="37" t="s">
        <v>73</v>
      </c>
      <c r="C504" s="37" t="s">
        <v>11</v>
      </c>
      <c r="D504" s="41" t="str" cm="1">
        <f t="array" ref="D504">INDEX(FONTE_CÓDIGOS[CÓDIGO],MATCH(1,(FONTE_CÓDIGOS[FONTE]=BASE[[#This Row],[Coluna1]])*(FONTE_CÓDIGOS[DESCRIÇÃO]=BASE[[#This Row],[Classificação]]),0))</f>
        <v>2.11</v>
      </c>
      <c r="E504" s="33" t="s">
        <v>31</v>
      </c>
      <c r="G504" s="39">
        <v>44713</v>
      </c>
      <c r="H504" s="35">
        <f>DAY(BASE[[#This Row],[Data de Pagamento]])</f>
        <v>1</v>
      </c>
      <c r="I504" s="35" t="str">
        <f>TEXT(BASE[[#This Row],[Data de Pagamento]],"mmmm")</f>
        <v>junho</v>
      </c>
      <c r="J504" s="35">
        <f>YEAR(BASE[[#This Row],[Data de Pagamento]])</f>
        <v>2022</v>
      </c>
      <c r="K504" s="36">
        <v>-421</v>
      </c>
    </row>
    <row r="505" spans="1:11">
      <c r="A505" s="37" t="s">
        <v>6</v>
      </c>
      <c r="B505" s="37" t="s">
        <v>27</v>
      </c>
      <c r="C505" s="37" t="s">
        <v>11</v>
      </c>
      <c r="D505" s="38" t="str" cm="1">
        <f t="array" ref="D505">INDEX(FONTE_CÓDIGOS[CÓDIGO],MATCH(1,(FONTE_CÓDIGOS[FONTE]=BASE[[#This Row],[Coluna1]])*(FONTE_CÓDIGOS[DESCRIÇÃO]=BASE[[#This Row],[Classificação]]),0))</f>
        <v>1.3</v>
      </c>
      <c r="E505" s="33" t="s">
        <v>43</v>
      </c>
      <c r="G505" s="39">
        <v>44715</v>
      </c>
      <c r="H505" s="35">
        <f>DAY(BASE[[#This Row],[Data de Pagamento]])</f>
        <v>3</v>
      </c>
      <c r="I505" s="35" t="str">
        <f>TEXT(BASE[[#This Row],[Data de Pagamento]],"mmmm")</f>
        <v>junho</v>
      </c>
      <c r="J505" s="35">
        <f>YEAR(BASE[[#This Row],[Data de Pagamento]])</f>
        <v>2022</v>
      </c>
      <c r="K505" s="36">
        <v>80</v>
      </c>
    </row>
    <row r="506" spans="1:11">
      <c r="A506" s="37" t="s">
        <v>8</v>
      </c>
      <c r="B506" s="37" t="s">
        <v>98</v>
      </c>
      <c r="C506" s="37" t="s">
        <v>11</v>
      </c>
      <c r="D506" s="40" t="str" cm="1">
        <f t="array" ref="D506">INDEX(FONTE_CÓDIGOS[CÓDIGO],MATCH(1,(FONTE_CÓDIGOS[FONTE]=BASE[[#This Row],[Coluna1]])*(FONTE_CÓDIGOS[DESCRIÇÃO]=BASE[[#This Row],[Classificação]]),0))</f>
        <v>2.23</v>
      </c>
      <c r="E506" s="33" t="s">
        <v>31</v>
      </c>
      <c r="G506" s="39">
        <v>44715</v>
      </c>
      <c r="H506" s="35">
        <f>DAY(BASE[[#This Row],[Data de Pagamento]])</f>
        <v>3</v>
      </c>
      <c r="I506" s="35" t="str">
        <f>TEXT(BASE[[#This Row],[Data de Pagamento]],"mmmm")</f>
        <v>junho</v>
      </c>
      <c r="J506" s="35">
        <f>YEAR(BASE[[#This Row],[Data de Pagamento]])</f>
        <v>2022</v>
      </c>
      <c r="K506" s="36">
        <v>-422</v>
      </c>
    </row>
    <row r="507" spans="1:11">
      <c r="A507" s="37" t="s">
        <v>8</v>
      </c>
      <c r="B507" s="37" t="s">
        <v>63</v>
      </c>
      <c r="C507" s="37" t="s">
        <v>11</v>
      </c>
      <c r="D507" s="40" t="str" cm="1">
        <f t="array" ref="D507">INDEX(FONTE_CÓDIGOS[CÓDIGO],MATCH(1,(FONTE_CÓDIGOS[FONTE]=BASE[[#This Row],[Coluna1]])*(FONTE_CÓDIGOS[DESCRIÇÃO]=BASE[[#This Row],[Classificação]]),0))</f>
        <v>2.9</v>
      </c>
      <c r="E507" s="33" t="s">
        <v>10</v>
      </c>
      <c r="G507" s="39">
        <v>44715</v>
      </c>
      <c r="H507" s="35">
        <f>DAY(BASE[[#This Row],[Data de Pagamento]])</f>
        <v>3</v>
      </c>
      <c r="I507" s="35" t="str">
        <f>TEXT(BASE[[#This Row],[Data de Pagamento]],"mmmm")</f>
        <v>junho</v>
      </c>
      <c r="J507" s="35">
        <f>YEAR(BASE[[#This Row],[Data de Pagamento]])</f>
        <v>2022</v>
      </c>
      <c r="K507" s="36">
        <v>-423</v>
      </c>
    </row>
    <row r="508" spans="1:11">
      <c r="A508" s="37" t="s">
        <v>8</v>
      </c>
      <c r="B508" s="37" t="s">
        <v>98</v>
      </c>
      <c r="C508" s="37" t="s">
        <v>11</v>
      </c>
      <c r="D508" s="38" t="str" cm="1">
        <f t="array" ref="D508">INDEX(FONTE_CÓDIGOS[CÓDIGO],MATCH(1,(FONTE_CÓDIGOS[FONTE]=BASE[[#This Row],[Coluna1]])*(FONTE_CÓDIGOS[DESCRIÇÃO]=BASE[[#This Row],[Classificação]]),0))</f>
        <v>2.23</v>
      </c>
      <c r="E508" s="33" t="s">
        <v>31</v>
      </c>
      <c r="G508" s="39">
        <v>44715</v>
      </c>
      <c r="H508" s="35">
        <f>DAY(BASE[[#This Row],[Data de Pagamento]])</f>
        <v>3</v>
      </c>
      <c r="I508" s="35" t="str">
        <f>TEXT(BASE[[#This Row],[Data de Pagamento]],"mmmm")</f>
        <v>junho</v>
      </c>
      <c r="J508" s="35">
        <f>YEAR(BASE[[#This Row],[Data de Pagamento]])</f>
        <v>2022</v>
      </c>
      <c r="K508" s="36">
        <v>-424</v>
      </c>
    </row>
    <row r="509" spans="1:11">
      <c r="A509" s="37" t="s">
        <v>6</v>
      </c>
      <c r="B509" s="37" t="s">
        <v>27</v>
      </c>
      <c r="C509" s="37" t="s">
        <v>11</v>
      </c>
      <c r="D509" s="38" t="str" cm="1">
        <f t="array" ref="D509">INDEX(FONTE_CÓDIGOS[CÓDIGO],MATCH(1,(FONTE_CÓDIGOS[FONTE]=BASE[[#This Row],[Coluna1]])*(FONTE_CÓDIGOS[DESCRIÇÃO]=BASE[[#This Row],[Classificação]]),0))</f>
        <v>1.3</v>
      </c>
      <c r="E509" s="33" t="s">
        <v>43</v>
      </c>
      <c r="G509" s="39">
        <v>44718</v>
      </c>
      <c r="H509" s="35">
        <f>DAY(BASE[[#This Row],[Data de Pagamento]])</f>
        <v>6</v>
      </c>
      <c r="I509" s="35" t="str">
        <f>TEXT(BASE[[#This Row],[Data de Pagamento]],"mmmm")</f>
        <v>junho</v>
      </c>
      <c r="J509" s="35">
        <f>YEAR(BASE[[#This Row],[Data de Pagamento]])</f>
        <v>2022</v>
      </c>
      <c r="K509" s="36">
        <v>81</v>
      </c>
    </row>
    <row r="510" spans="1:11">
      <c r="A510" s="37" t="s">
        <v>8</v>
      </c>
      <c r="B510" s="37" t="s">
        <v>90</v>
      </c>
      <c r="C510" s="37" t="s">
        <v>11</v>
      </c>
      <c r="D510" s="38" t="str" cm="1">
        <f t="array" ref="D510">INDEX(FONTE_CÓDIGOS[CÓDIGO],MATCH(1,(FONTE_CÓDIGOS[FONTE]=BASE[[#This Row],[Coluna1]])*(FONTE_CÓDIGOS[DESCRIÇÃO]=BASE[[#This Row],[Classificação]]),0))</f>
        <v>2.19</v>
      </c>
      <c r="E510" s="33" t="s">
        <v>17</v>
      </c>
      <c r="G510" s="39">
        <v>44718</v>
      </c>
      <c r="H510" s="35">
        <f>DAY(BASE[[#This Row],[Data de Pagamento]])</f>
        <v>6</v>
      </c>
      <c r="I510" s="35" t="str">
        <f>TEXT(BASE[[#This Row],[Data de Pagamento]],"mmmm")</f>
        <v>junho</v>
      </c>
      <c r="J510" s="35">
        <f>YEAR(BASE[[#This Row],[Data de Pagamento]])</f>
        <v>2022</v>
      </c>
      <c r="K510" s="36">
        <v>-425</v>
      </c>
    </row>
    <row r="511" spans="1:11">
      <c r="A511" s="37" t="s">
        <v>8</v>
      </c>
      <c r="B511" s="37" t="s">
        <v>84</v>
      </c>
      <c r="C511" s="37" t="s">
        <v>11</v>
      </c>
      <c r="D511" s="40" t="str" cm="1">
        <f t="array" ref="D511">INDEX(FONTE_CÓDIGOS[CÓDIGO],MATCH(1,(FONTE_CÓDIGOS[FONTE]=BASE[[#This Row],[Coluna1]])*(FONTE_CÓDIGOS[DESCRIÇÃO]=BASE[[#This Row],[Classificação]]),0))</f>
        <v>2.16</v>
      </c>
      <c r="E511" s="33" t="s">
        <v>10</v>
      </c>
      <c r="G511" s="39">
        <v>44719</v>
      </c>
      <c r="H511" s="35">
        <f>DAY(BASE[[#This Row],[Data de Pagamento]])</f>
        <v>7</v>
      </c>
      <c r="I511" s="35" t="str">
        <f>TEXT(BASE[[#This Row],[Data de Pagamento]],"mmmm")</f>
        <v>junho</v>
      </c>
      <c r="J511" s="35">
        <f>YEAR(BASE[[#This Row],[Data de Pagamento]])</f>
        <v>2022</v>
      </c>
      <c r="K511" s="36">
        <v>-426</v>
      </c>
    </row>
    <row r="512" spans="1:11">
      <c r="A512" s="37" t="s">
        <v>8</v>
      </c>
      <c r="B512" s="37" t="s">
        <v>29</v>
      </c>
      <c r="C512" s="37" t="s">
        <v>11</v>
      </c>
      <c r="D512" s="38" t="str" cm="1">
        <f t="array" ref="D512">INDEX(FONTE_CÓDIGOS[CÓDIGO],MATCH(1,(FONTE_CÓDIGOS[FONTE]=BASE[[#This Row],[Coluna1]])*(FONTE_CÓDIGOS[DESCRIÇÃO]=BASE[[#This Row],[Classificação]]),0))</f>
        <v>2.3</v>
      </c>
      <c r="E512" s="33" t="s">
        <v>10</v>
      </c>
      <c r="G512" s="39">
        <v>44719</v>
      </c>
      <c r="H512" s="35">
        <f>DAY(BASE[[#This Row],[Data de Pagamento]])</f>
        <v>7</v>
      </c>
      <c r="I512" s="35" t="str">
        <f>TEXT(BASE[[#This Row],[Data de Pagamento]],"mmmm")</f>
        <v>junho</v>
      </c>
      <c r="J512" s="35">
        <f>YEAR(BASE[[#This Row],[Data de Pagamento]])</f>
        <v>2022</v>
      </c>
      <c r="K512" s="36">
        <v>-427</v>
      </c>
    </row>
    <row r="513" spans="1:11">
      <c r="A513" s="37" t="s">
        <v>8</v>
      </c>
      <c r="B513" s="37" t="s">
        <v>78</v>
      </c>
      <c r="C513" s="37" t="s">
        <v>11</v>
      </c>
      <c r="D513" s="38" t="str" cm="1">
        <f t="array" ref="D513">INDEX(FONTE_CÓDIGOS[CÓDIGO],MATCH(1,(FONTE_CÓDIGOS[FONTE]=BASE[[#This Row],[Coluna1]])*(FONTE_CÓDIGOS[DESCRIÇÃO]=BASE[[#This Row],[Classificação]]),0))</f>
        <v>2.13</v>
      </c>
      <c r="E513" s="33" t="s">
        <v>10</v>
      </c>
      <c r="G513" s="39">
        <v>44719</v>
      </c>
      <c r="H513" s="35">
        <f>DAY(BASE[[#This Row],[Data de Pagamento]])</f>
        <v>7</v>
      </c>
      <c r="I513" s="35" t="str">
        <f>TEXT(BASE[[#This Row],[Data de Pagamento]],"mmmm")</f>
        <v>junho</v>
      </c>
      <c r="J513" s="35">
        <f>YEAR(BASE[[#This Row],[Data de Pagamento]])</f>
        <v>2022</v>
      </c>
      <c r="K513" s="36">
        <v>-428</v>
      </c>
    </row>
    <row r="514" spans="1:11">
      <c r="A514" s="37" t="s">
        <v>6</v>
      </c>
      <c r="B514" s="37" t="s">
        <v>27</v>
      </c>
      <c r="C514" s="37" t="s">
        <v>11</v>
      </c>
      <c r="D514" s="38" t="str" cm="1">
        <f t="array" ref="D514">INDEX(FONTE_CÓDIGOS[CÓDIGO],MATCH(1,(FONTE_CÓDIGOS[FONTE]=BASE[[#This Row],[Coluna1]])*(FONTE_CÓDIGOS[DESCRIÇÃO]=BASE[[#This Row],[Classificação]]),0))</f>
        <v>1.3</v>
      </c>
      <c r="E514" s="33" t="s">
        <v>24</v>
      </c>
      <c r="G514" s="39">
        <v>44720</v>
      </c>
      <c r="H514" s="35">
        <f>DAY(BASE[[#This Row],[Data de Pagamento]])</f>
        <v>8</v>
      </c>
      <c r="I514" s="35" t="str">
        <f>TEXT(BASE[[#This Row],[Data de Pagamento]],"mmmm")</f>
        <v>junho</v>
      </c>
      <c r="J514" s="35">
        <f>YEAR(BASE[[#This Row],[Data de Pagamento]])</f>
        <v>2022</v>
      </c>
      <c r="K514" s="36">
        <v>82</v>
      </c>
    </row>
    <row r="515" spans="1:11">
      <c r="A515" s="37" t="s">
        <v>8</v>
      </c>
      <c r="B515" s="37" t="s">
        <v>104</v>
      </c>
      <c r="C515" s="37" t="s">
        <v>11</v>
      </c>
      <c r="D515" s="38" t="s">
        <v>100</v>
      </c>
      <c r="E515" s="33" t="s">
        <v>10</v>
      </c>
      <c r="G515" s="39">
        <v>44720</v>
      </c>
      <c r="H515" s="35">
        <f>DAY(BASE[[#This Row],[Data de Pagamento]])</f>
        <v>8</v>
      </c>
      <c r="I515" s="35" t="str">
        <f>TEXT(BASE[[#This Row],[Data de Pagamento]],"mmmm")</f>
        <v>junho</v>
      </c>
      <c r="J515" s="35">
        <f>YEAR(BASE[[#This Row],[Data de Pagamento]])</f>
        <v>2022</v>
      </c>
      <c r="K515" s="36">
        <v>-429</v>
      </c>
    </row>
    <row r="516" spans="1:11">
      <c r="A516" s="37" t="s">
        <v>8</v>
      </c>
      <c r="B516" s="37" t="s">
        <v>47</v>
      </c>
      <c r="C516" s="37" t="s">
        <v>11</v>
      </c>
      <c r="D516" s="40" t="str" cm="1">
        <f t="array" ref="D516">INDEX(FONTE_CÓDIGOS[CÓDIGO],MATCH(1,(FONTE_CÓDIGOS[FONTE]=BASE[[#This Row],[Coluna1]])*(FONTE_CÓDIGOS[DESCRIÇÃO]=BASE[[#This Row],[Classificação]]),0))</f>
        <v>2.6</v>
      </c>
      <c r="E516" s="33" t="s">
        <v>10</v>
      </c>
      <c r="G516" s="39">
        <v>44722</v>
      </c>
      <c r="H516" s="35">
        <f>DAY(BASE[[#This Row],[Data de Pagamento]])</f>
        <v>10</v>
      </c>
      <c r="I516" s="35" t="str">
        <f>TEXT(BASE[[#This Row],[Data de Pagamento]],"mmmm")</f>
        <v>junho</v>
      </c>
      <c r="J516" s="35">
        <f>YEAR(BASE[[#This Row],[Data de Pagamento]])</f>
        <v>2022</v>
      </c>
      <c r="K516" s="36">
        <v>-430</v>
      </c>
    </row>
    <row r="517" spans="1:11">
      <c r="A517" s="37" t="s">
        <v>8</v>
      </c>
      <c r="B517" s="37" t="s">
        <v>92</v>
      </c>
      <c r="C517" s="37" t="s">
        <v>11</v>
      </c>
      <c r="D517" s="38" t="str" cm="1">
        <f t="array" ref="D517">INDEX(FONTE_CÓDIGOS[CÓDIGO],MATCH(1,(FONTE_CÓDIGOS[FONTE]=BASE[[#This Row],[Coluna1]])*(FONTE_CÓDIGOS[DESCRIÇÃO]=BASE[[#This Row],[Classificação]]),0))</f>
        <v>2.20</v>
      </c>
      <c r="E517" s="33" t="s">
        <v>24</v>
      </c>
      <c r="G517" s="39">
        <v>44722</v>
      </c>
      <c r="H517" s="35">
        <f>DAY(BASE[[#This Row],[Data de Pagamento]])</f>
        <v>10</v>
      </c>
      <c r="I517" s="35" t="str">
        <f>TEXT(BASE[[#This Row],[Data de Pagamento]],"mmmm")</f>
        <v>junho</v>
      </c>
      <c r="J517" s="35">
        <f>YEAR(BASE[[#This Row],[Data de Pagamento]])</f>
        <v>2022</v>
      </c>
      <c r="K517" s="36">
        <v>-431</v>
      </c>
    </row>
    <row r="518" spans="1:11">
      <c r="A518" s="37" t="s">
        <v>8</v>
      </c>
      <c r="B518" s="37" t="s">
        <v>92</v>
      </c>
      <c r="C518" s="37" t="s">
        <v>11</v>
      </c>
      <c r="D518" s="38" t="str" cm="1">
        <f t="array" ref="D518">INDEX(FONTE_CÓDIGOS[CÓDIGO],MATCH(1,(FONTE_CÓDIGOS[FONTE]=BASE[[#This Row],[Coluna1]])*(FONTE_CÓDIGOS[DESCRIÇÃO]=BASE[[#This Row],[Classificação]]),0))</f>
        <v>2.20</v>
      </c>
      <c r="E518" s="33" t="s">
        <v>17</v>
      </c>
      <c r="G518" s="39">
        <v>44722</v>
      </c>
      <c r="H518" s="35">
        <f>DAY(BASE[[#This Row],[Data de Pagamento]])</f>
        <v>10</v>
      </c>
      <c r="I518" s="35" t="str">
        <f>TEXT(BASE[[#This Row],[Data de Pagamento]],"mmmm")</f>
        <v>junho</v>
      </c>
      <c r="J518" s="35">
        <f>YEAR(BASE[[#This Row],[Data de Pagamento]])</f>
        <v>2022</v>
      </c>
      <c r="K518" s="36">
        <v>-432</v>
      </c>
    </row>
    <row r="519" spans="1:11">
      <c r="A519" s="37" t="s">
        <v>8</v>
      </c>
      <c r="B519" s="37" t="s">
        <v>92</v>
      </c>
      <c r="C519" s="37" t="s">
        <v>11</v>
      </c>
      <c r="D519" s="38" t="str" cm="1">
        <f t="array" ref="D519">INDEX(FONTE_CÓDIGOS[CÓDIGO],MATCH(1,(FONTE_CÓDIGOS[FONTE]=BASE[[#This Row],[Coluna1]])*(FONTE_CÓDIGOS[DESCRIÇÃO]=BASE[[#This Row],[Classificação]]),0))</f>
        <v>2.20</v>
      </c>
      <c r="E519" s="33" t="s">
        <v>31</v>
      </c>
      <c r="G519" s="39">
        <v>44722</v>
      </c>
      <c r="H519" s="35">
        <f>DAY(BASE[[#This Row],[Data de Pagamento]])</f>
        <v>10</v>
      </c>
      <c r="I519" s="35" t="str">
        <f>TEXT(BASE[[#This Row],[Data de Pagamento]],"mmmm")</f>
        <v>junho</v>
      </c>
      <c r="J519" s="35">
        <f>YEAR(BASE[[#This Row],[Data de Pagamento]])</f>
        <v>2022</v>
      </c>
      <c r="K519" s="36">
        <v>-433</v>
      </c>
    </row>
    <row r="520" spans="1:11">
      <c r="A520" s="37" t="s">
        <v>6</v>
      </c>
      <c r="B520" s="37" t="s">
        <v>71</v>
      </c>
      <c r="C520" s="37" t="s">
        <v>11</v>
      </c>
      <c r="D520" s="38" t="str" cm="1">
        <f t="array" ref="D520">INDEX(FONTE_CÓDIGOS[CÓDIGO],MATCH(1,(FONTE_CÓDIGOS[FONTE]=BASE[[#This Row],[Coluna1]])*(FONTE_CÓDIGOS[DESCRIÇÃO]=BASE[[#This Row],[Classificação]]),0))</f>
        <v>1.11</v>
      </c>
      <c r="E520" s="33" t="s">
        <v>10</v>
      </c>
      <c r="G520" s="39">
        <v>44723</v>
      </c>
      <c r="H520" s="35">
        <f>DAY(BASE[[#This Row],[Data de Pagamento]])</f>
        <v>11</v>
      </c>
      <c r="I520" s="35" t="str">
        <f>TEXT(BASE[[#This Row],[Data de Pagamento]],"mmmm")</f>
        <v>junho</v>
      </c>
      <c r="J520" s="35">
        <f>YEAR(BASE[[#This Row],[Data de Pagamento]])</f>
        <v>2022</v>
      </c>
      <c r="K520" s="36">
        <v>83</v>
      </c>
    </row>
    <row r="521" spans="1:11">
      <c r="A521" s="37" t="s">
        <v>8</v>
      </c>
      <c r="B521" s="37" t="s">
        <v>88</v>
      </c>
      <c r="C521" s="37" t="s">
        <v>11</v>
      </c>
      <c r="D521" s="38" t="str" cm="1">
        <f t="array" ref="D521">INDEX(FONTE_CÓDIGOS[CÓDIGO],MATCH(1,(FONTE_CÓDIGOS[FONTE]=BASE[[#This Row],[Coluna1]])*(FONTE_CÓDIGOS[DESCRIÇÃO]=BASE[[#This Row],[Classificação]]),0))</f>
        <v>2.18</v>
      </c>
      <c r="E521" s="33" t="s">
        <v>10</v>
      </c>
      <c r="G521" s="39">
        <v>44726</v>
      </c>
      <c r="H521" s="35">
        <f>DAY(BASE[[#This Row],[Data de Pagamento]])</f>
        <v>14</v>
      </c>
      <c r="I521" s="35" t="str">
        <f>TEXT(BASE[[#This Row],[Data de Pagamento]],"mmmm")</f>
        <v>junho</v>
      </c>
      <c r="J521" s="35">
        <f>YEAR(BASE[[#This Row],[Data de Pagamento]])</f>
        <v>2022</v>
      </c>
      <c r="K521" s="36">
        <v>-434</v>
      </c>
    </row>
    <row r="522" spans="1:11">
      <c r="A522" s="37" t="s">
        <v>8</v>
      </c>
      <c r="B522" s="37" t="s">
        <v>80</v>
      </c>
      <c r="C522" s="37" t="s">
        <v>11</v>
      </c>
      <c r="D522" s="38" t="str" cm="1">
        <f t="array" ref="D522">INDEX(FONTE_CÓDIGOS[CÓDIGO],MATCH(1,(FONTE_CÓDIGOS[FONTE]=BASE[[#This Row],[Coluna1]])*(FONTE_CÓDIGOS[DESCRIÇÃO]=BASE[[#This Row],[Classificação]]),0))</f>
        <v>2.14</v>
      </c>
      <c r="E522" s="33" t="s">
        <v>10</v>
      </c>
      <c r="G522" s="39">
        <v>44728</v>
      </c>
      <c r="H522" s="35">
        <f>DAY(BASE[[#This Row],[Data de Pagamento]])</f>
        <v>16</v>
      </c>
      <c r="I522" s="35" t="str">
        <f>TEXT(BASE[[#This Row],[Data de Pagamento]],"mmmm")</f>
        <v>junho</v>
      </c>
      <c r="J522" s="35">
        <f>YEAR(BASE[[#This Row],[Data de Pagamento]])</f>
        <v>2022</v>
      </c>
      <c r="K522" s="36">
        <v>-435</v>
      </c>
    </row>
    <row r="523" spans="1:11">
      <c r="A523" s="37" t="s">
        <v>8</v>
      </c>
      <c r="B523" s="37" t="s">
        <v>63</v>
      </c>
      <c r="C523" s="37" t="s">
        <v>11</v>
      </c>
      <c r="D523" s="40" t="str" cm="1">
        <f t="array" ref="D523">INDEX(FONTE_CÓDIGOS[CÓDIGO],MATCH(1,(FONTE_CÓDIGOS[FONTE]=BASE[[#This Row],[Coluna1]])*(FONTE_CÓDIGOS[DESCRIÇÃO]=BASE[[#This Row],[Classificação]]),0))</f>
        <v>2.9</v>
      </c>
      <c r="E523" s="33" t="s">
        <v>10</v>
      </c>
      <c r="G523" s="39">
        <v>44731</v>
      </c>
      <c r="H523" s="35">
        <f>DAY(BASE[[#This Row],[Data de Pagamento]])</f>
        <v>19</v>
      </c>
      <c r="I523" s="35" t="str">
        <f>TEXT(BASE[[#This Row],[Data de Pagamento]],"mmmm")</f>
        <v>junho</v>
      </c>
      <c r="J523" s="35">
        <f>YEAR(BASE[[#This Row],[Data de Pagamento]])</f>
        <v>2022</v>
      </c>
      <c r="K523" s="36">
        <v>-436</v>
      </c>
    </row>
    <row r="524" spans="1:11">
      <c r="A524" s="37" t="s">
        <v>8</v>
      </c>
      <c r="B524" s="37" t="s">
        <v>92</v>
      </c>
      <c r="C524" s="37" t="s">
        <v>11</v>
      </c>
      <c r="D524" s="38" t="str" cm="1">
        <f t="array" ref="D524">INDEX(FONTE_CÓDIGOS[CÓDIGO],MATCH(1,(FONTE_CÓDIGOS[FONTE]=BASE[[#This Row],[Coluna1]])*(FONTE_CÓDIGOS[DESCRIÇÃO]=BASE[[#This Row],[Classificação]]),0))</f>
        <v>2.20</v>
      </c>
      <c r="E524" s="33" t="s">
        <v>31</v>
      </c>
      <c r="G524" s="39">
        <v>44732</v>
      </c>
      <c r="H524" s="35">
        <f>DAY(BASE[[#This Row],[Data de Pagamento]])</f>
        <v>20</v>
      </c>
      <c r="I524" s="35" t="str">
        <f>TEXT(BASE[[#This Row],[Data de Pagamento]],"mmmm")</f>
        <v>junho</v>
      </c>
      <c r="J524" s="35">
        <f>YEAR(BASE[[#This Row],[Data de Pagamento]])</f>
        <v>2022</v>
      </c>
      <c r="K524" s="36">
        <v>-437</v>
      </c>
    </row>
    <row r="525" spans="1:11">
      <c r="A525" s="37" t="s">
        <v>8</v>
      </c>
      <c r="B525" s="37" t="s">
        <v>82</v>
      </c>
      <c r="C525" s="37" t="s">
        <v>11</v>
      </c>
      <c r="D525" s="38" t="str" cm="1">
        <f t="array" ref="D525">INDEX(FONTE_CÓDIGOS[CÓDIGO],MATCH(1,(FONTE_CÓDIGOS[FONTE]=BASE[[#This Row],[Coluna1]])*(FONTE_CÓDIGOS[DESCRIÇÃO]=BASE[[#This Row],[Classificação]]),0))</f>
        <v>2.15</v>
      </c>
      <c r="E525" s="33" t="s">
        <v>10</v>
      </c>
      <c r="G525" s="39">
        <v>44732</v>
      </c>
      <c r="H525" s="35">
        <f>DAY(BASE[[#This Row],[Data de Pagamento]])</f>
        <v>20</v>
      </c>
      <c r="I525" s="35" t="str">
        <f>TEXT(BASE[[#This Row],[Data de Pagamento]],"mmmm")</f>
        <v>junho</v>
      </c>
      <c r="J525" s="35">
        <f>YEAR(BASE[[#This Row],[Data de Pagamento]])</f>
        <v>2022</v>
      </c>
      <c r="K525" s="36">
        <v>-438</v>
      </c>
    </row>
    <row r="526" spans="1:11">
      <c r="A526" s="37" t="s">
        <v>8</v>
      </c>
      <c r="B526" s="37" t="s">
        <v>92</v>
      </c>
      <c r="C526" s="37" t="s">
        <v>11</v>
      </c>
      <c r="D526" s="38" t="str" cm="1">
        <f t="array" ref="D526">INDEX(FONTE_CÓDIGOS[CÓDIGO],MATCH(1,(FONTE_CÓDIGOS[FONTE]=BASE[[#This Row],[Coluna1]])*(FONTE_CÓDIGOS[DESCRIÇÃO]=BASE[[#This Row],[Classificação]]),0))</f>
        <v>2.20</v>
      </c>
      <c r="E526" s="33" t="s">
        <v>31</v>
      </c>
      <c r="G526" s="39">
        <v>44732</v>
      </c>
      <c r="H526" s="35">
        <f>DAY(BASE[[#This Row],[Data de Pagamento]])</f>
        <v>20</v>
      </c>
      <c r="I526" s="35" t="str">
        <f>TEXT(BASE[[#This Row],[Data de Pagamento]],"mmmm")</f>
        <v>junho</v>
      </c>
      <c r="J526" s="35">
        <f>YEAR(BASE[[#This Row],[Data de Pagamento]])</f>
        <v>2022</v>
      </c>
      <c r="K526" s="36">
        <v>-439</v>
      </c>
    </row>
    <row r="527" spans="1:11">
      <c r="A527" s="37" t="s">
        <v>8</v>
      </c>
      <c r="B527" s="42" t="s">
        <v>98</v>
      </c>
      <c r="C527" s="37" t="s">
        <v>11</v>
      </c>
      <c r="D527" s="38" t="str" cm="1">
        <f t="array" ref="D527">INDEX(FONTE_CÓDIGOS[CÓDIGO],MATCH(1,(FONTE_CÓDIGOS[FONTE]=BASE[[#This Row],[Coluna1]])*(FONTE_CÓDIGOS[DESCRIÇÃO]=BASE[[#This Row],[Classificação]]),0))</f>
        <v>2.23</v>
      </c>
      <c r="E527" s="33" t="s">
        <v>37</v>
      </c>
      <c r="G527" s="39">
        <v>44733</v>
      </c>
      <c r="H527" s="35">
        <f>DAY(BASE[[#This Row],[Data de Pagamento]])</f>
        <v>21</v>
      </c>
      <c r="I527" s="35" t="str">
        <f>TEXT(BASE[[#This Row],[Data de Pagamento]],"mmmm")</f>
        <v>junho</v>
      </c>
      <c r="J527" s="35">
        <f>YEAR(BASE[[#This Row],[Data de Pagamento]])</f>
        <v>2022</v>
      </c>
      <c r="K527" s="36">
        <v>-440</v>
      </c>
    </row>
    <row r="528" spans="1:11">
      <c r="A528" s="37" t="s">
        <v>6</v>
      </c>
      <c r="B528" s="37" t="s">
        <v>27</v>
      </c>
      <c r="C528" s="37" t="s">
        <v>11</v>
      </c>
      <c r="D528" s="38" t="str" cm="1">
        <f t="array" ref="D528">INDEX(FONTE_CÓDIGOS[CÓDIGO],MATCH(1,(FONTE_CÓDIGOS[FONTE]=BASE[[#This Row],[Coluna1]])*(FONTE_CÓDIGOS[DESCRIÇÃO]=BASE[[#This Row],[Classificação]]),0))</f>
        <v>1.3</v>
      </c>
      <c r="E528" s="33" t="s">
        <v>24</v>
      </c>
      <c r="G528" s="39">
        <v>44735</v>
      </c>
      <c r="H528" s="35">
        <f>DAY(BASE[[#This Row],[Data de Pagamento]])</f>
        <v>23</v>
      </c>
      <c r="I528" s="35" t="str">
        <f>TEXT(BASE[[#This Row],[Data de Pagamento]],"mmmm")</f>
        <v>junho</v>
      </c>
      <c r="J528" s="35">
        <f>YEAR(BASE[[#This Row],[Data de Pagamento]])</f>
        <v>2022</v>
      </c>
      <c r="K528" s="36">
        <v>84</v>
      </c>
    </row>
    <row r="529" spans="1:11">
      <c r="A529" s="37" t="s">
        <v>8</v>
      </c>
      <c r="B529" s="37" t="s">
        <v>63</v>
      </c>
      <c r="C529" s="37" t="s">
        <v>11</v>
      </c>
      <c r="D529" s="40" t="str" cm="1">
        <f t="array" ref="D529">INDEX(FONTE_CÓDIGOS[CÓDIGO],MATCH(1,(FONTE_CÓDIGOS[FONTE]=BASE[[#This Row],[Coluna1]])*(FONTE_CÓDIGOS[DESCRIÇÃO]=BASE[[#This Row],[Classificação]]),0))</f>
        <v>2.9</v>
      </c>
      <c r="E529" s="33" t="s">
        <v>10</v>
      </c>
      <c r="G529" s="39">
        <v>44736</v>
      </c>
      <c r="H529" s="35">
        <f>DAY(BASE[[#This Row],[Data de Pagamento]])</f>
        <v>24</v>
      </c>
      <c r="I529" s="35" t="str">
        <f>TEXT(BASE[[#This Row],[Data de Pagamento]],"mmmm")</f>
        <v>junho</v>
      </c>
      <c r="J529" s="35">
        <f>YEAR(BASE[[#This Row],[Data de Pagamento]])</f>
        <v>2022</v>
      </c>
      <c r="K529" s="36">
        <v>-441</v>
      </c>
    </row>
    <row r="530" spans="1:11">
      <c r="A530" s="37" t="s">
        <v>6</v>
      </c>
      <c r="B530" s="37" t="s">
        <v>27</v>
      </c>
      <c r="C530" s="37" t="s">
        <v>11</v>
      </c>
      <c r="D530" s="38" t="str" cm="1">
        <f t="array" ref="D530">INDEX(FONTE_CÓDIGOS[CÓDIGO],MATCH(1,(FONTE_CÓDIGOS[FONTE]=BASE[[#This Row],[Coluna1]])*(FONTE_CÓDIGOS[DESCRIÇÃO]=BASE[[#This Row],[Classificação]]),0))</f>
        <v>1.3</v>
      </c>
      <c r="E530" s="33" t="s">
        <v>24</v>
      </c>
      <c r="G530" s="39">
        <v>44739</v>
      </c>
      <c r="H530" s="35">
        <f>DAY(BASE[[#This Row],[Data de Pagamento]])</f>
        <v>27</v>
      </c>
      <c r="I530" s="35" t="str">
        <f>TEXT(BASE[[#This Row],[Data de Pagamento]],"mmmm")</f>
        <v>junho</v>
      </c>
      <c r="J530" s="35">
        <f>YEAR(BASE[[#This Row],[Data de Pagamento]])</f>
        <v>2022</v>
      </c>
      <c r="K530" s="36">
        <v>85</v>
      </c>
    </row>
    <row r="531" spans="1:11">
      <c r="A531" s="37" t="s">
        <v>6</v>
      </c>
      <c r="B531" s="37" t="s">
        <v>27</v>
      </c>
      <c r="C531" s="37" t="s">
        <v>11</v>
      </c>
      <c r="D531" s="38" t="str" cm="1">
        <f t="array" ref="D531">INDEX(FONTE_CÓDIGOS[CÓDIGO],MATCH(1,(FONTE_CÓDIGOS[FONTE]=BASE[[#This Row],[Coluna1]])*(FONTE_CÓDIGOS[DESCRIÇÃO]=BASE[[#This Row],[Classificação]]),0))</f>
        <v>1.3</v>
      </c>
      <c r="E531" s="33" t="s">
        <v>24</v>
      </c>
      <c r="G531" s="39">
        <v>44742</v>
      </c>
      <c r="H531" s="35">
        <f>DAY(BASE[[#This Row],[Data de Pagamento]])</f>
        <v>30</v>
      </c>
      <c r="I531" s="35" t="str">
        <f>TEXT(BASE[[#This Row],[Data de Pagamento]],"mmmm")</f>
        <v>junho</v>
      </c>
      <c r="J531" s="35">
        <f>YEAR(BASE[[#This Row],[Data de Pagamento]])</f>
        <v>2022</v>
      </c>
      <c r="K531" s="36">
        <v>86</v>
      </c>
    </row>
    <row r="532" spans="1:11">
      <c r="A532" s="37" t="s">
        <v>6</v>
      </c>
      <c r="B532" s="37" t="s">
        <v>71</v>
      </c>
      <c r="C532" s="37" t="s">
        <v>11</v>
      </c>
      <c r="D532" s="38" t="str" cm="1">
        <f t="array" ref="D532">INDEX(FONTE_CÓDIGOS[CÓDIGO],MATCH(1,(FONTE_CÓDIGOS[FONTE]=BASE[[#This Row],[Coluna1]])*(FONTE_CÓDIGOS[DESCRIÇÃO]=BASE[[#This Row],[Classificação]]),0))</f>
        <v>1.11</v>
      </c>
      <c r="E532" s="33" t="s">
        <v>10</v>
      </c>
      <c r="G532" s="39">
        <v>44742</v>
      </c>
      <c r="H532" s="35">
        <f>DAY(BASE[[#This Row],[Data de Pagamento]])</f>
        <v>30</v>
      </c>
      <c r="I532" s="35" t="str">
        <f>TEXT(BASE[[#This Row],[Data de Pagamento]],"mmmm")</f>
        <v>junho</v>
      </c>
      <c r="J532" s="35">
        <f>YEAR(BASE[[#This Row],[Data de Pagamento]])</f>
        <v>2022</v>
      </c>
      <c r="K532" s="36">
        <v>87</v>
      </c>
    </row>
    <row r="533" spans="1:11">
      <c r="A533" s="37" t="s">
        <v>8</v>
      </c>
      <c r="B533" s="37" t="s">
        <v>22</v>
      </c>
      <c r="C533" s="37" t="s">
        <v>11</v>
      </c>
      <c r="D533" s="38" t="str" cm="1">
        <f t="array" ref="D533">INDEX(FONTE_CÓDIGOS[CÓDIGO],MATCH(1,(FONTE_CÓDIGOS[FONTE]=BASE[[#This Row],[Coluna1]])*(FONTE_CÓDIGOS[DESCRIÇÃO]=BASE[[#This Row],[Classificação]]),0))</f>
        <v>2.2</v>
      </c>
      <c r="E533" s="33" t="s">
        <v>24</v>
      </c>
      <c r="G533" s="39">
        <v>44742</v>
      </c>
      <c r="H533" s="35">
        <f>DAY(BASE[[#This Row],[Data de Pagamento]])</f>
        <v>30</v>
      </c>
      <c r="I533" s="35" t="str">
        <f>TEXT(BASE[[#This Row],[Data de Pagamento]],"mmmm")</f>
        <v>junho</v>
      </c>
      <c r="J533" s="35">
        <f>YEAR(BASE[[#This Row],[Data de Pagamento]])</f>
        <v>2022</v>
      </c>
      <c r="K533" s="36">
        <v>-442</v>
      </c>
    </row>
    <row r="534" spans="1:11">
      <c r="A534" s="37" t="s">
        <v>8</v>
      </c>
      <c r="B534" s="37" t="s">
        <v>29</v>
      </c>
      <c r="C534" s="37" t="s">
        <v>11</v>
      </c>
      <c r="D534" s="38" t="str" cm="1">
        <f t="array" ref="D534">INDEX(FONTE_CÓDIGOS[CÓDIGO],MATCH(1,(FONTE_CÓDIGOS[FONTE]=BASE[[#This Row],[Coluna1]])*(FONTE_CÓDIGOS[DESCRIÇÃO]=BASE[[#This Row],[Classificação]]),0))</f>
        <v>2.3</v>
      </c>
      <c r="E534" s="33" t="s">
        <v>10</v>
      </c>
      <c r="G534" s="39">
        <v>44742</v>
      </c>
      <c r="H534" s="35">
        <f>DAY(BASE[[#This Row],[Data de Pagamento]])</f>
        <v>30</v>
      </c>
      <c r="I534" s="35" t="str">
        <f>TEXT(BASE[[#This Row],[Data de Pagamento]],"mmmm")</f>
        <v>junho</v>
      </c>
      <c r="J534" s="35">
        <f>YEAR(BASE[[#This Row],[Data de Pagamento]])</f>
        <v>2022</v>
      </c>
      <c r="K534" s="36">
        <v>-443</v>
      </c>
    </row>
    <row r="535" spans="1:11">
      <c r="A535" s="37" t="s">
        <v>8</v>
      </c>
      <c r="B535" s="37" t="s">
        <v>63</v>
      </c>
      <c r="C535" s="37" t="s">
        <v>11</v>
      </c>
      <c r="D535" s="38" t="str" cm="1">
        <f t="array" ref="D535">INDEX(FONTE_CÓDIGOS[CÓDIGO],MATCH(1,(FONTE_CÓDIGOS[FONTE]=BASE[[#This Row],[Coluna1]])*(FONTE_CÓDIGOS[DESCRIÇÃO]=BASE[[#This Row],[Classificação]]),0))</f>
        <v>2.9</v>
      </c>
      <c r="E535" s="33" t="s">
        <v>10</v>
      </c>
      <c r="G535" s="39">
        <v>44742</v>
      </c>
      <c r="H535" s="35">
        <f>DAY(BASE[[#This Row],[Data de Pagamento]])</f>
        <v>30</v>
      </c>
      <c r="I535" s="35" t="str">
        <f>TEXT(BASE[[#This Row],[Data de Pagamento]],"mmmm")</f>
        <v>junho</v>
      </c>
      <c r="J535" s="35">
        <f>YEAR(BASE[[#This Row],[Data de Pagamento]])</f>
        <v>2022</v>
      </c>
      <c r="K535" s="36">
        <v>-444</v>
      </c>
    </row>
    <row r="536" spans="1:11">
      <c r="A536" s="37" t="s">
        <v>8</v>
      </c>
      <c r="B536" s="37" t="s">
        <v>29</v>
      </c>
      <c r="C536" s="37" t="s">
        <v>11</v>
      </c>
      <c r="D536" s="38" t="str" cm="1">
        <f t="array" ref="D536">INDEX(FONTE_CÓDIGOS[CÓDIGO],MATCH(1,(FONTE_CÓDIGOS[FONTE]=BASE[[#This Row],[Coluna1]])*(FONTE_CÓDIGOS[DESCRIÇÃO]=BASE[[#This Row],[Classificação]]),0))</f>
        <v>2.3</v>
      </c>
      <c r="E536" s="33" t="s">
        <v>10</v>
      </c>
      <c r="G536" s="39">
        <v>44742</v>
      </c>
      <c r="H536" s="35">
        <f>DAY(BASE[[#This Row],[Data de Pagamento]])</f>
        <v>30</v>
      </c>
      <c r="I536" s="35" t="str">
        <f>TEXT(BASE[[#This Row],[Data de Pagamento]],"mmmm")</f>
        <v>junho</v>
      </c>
      <c r="J536" s="35">
        <f>YEAR(BASE[[#This Row],[Data de Pagamento]])</f>
        <v>2022</v>
      </c>
      <c r="K536" s="36">
        <v>-445</v>
      </c>
    </row>
    <row r="537" spans="1:11">
      <c r="A537" s="37" t="s">
        <v>8</v>
      </c>
      <c r="B537" s="37" t="s">
        <v>73</v>
      </c>
      <c r="C537" s="37" t="s">
        <v>11</v>
      </c>
      <c r="D537" s="41" t="str" cm="1">
        <f t="array" ref="D537">INDEX(FONTE_CÓDIGOS[CÓDIGO],MATCH(1,(FONTE_CÓDIGOS[FONTE]=BASE[[#This Row],[Coluna1]])*(FONTE_CÓDIGOS[DESCRIÇÃO]=BASE[[#This Row],[Classificação]]),0))</f>
        <v>2.11</v>
      </c>
      <c r="E537" s="33" t="s">
        <v>31</v>
      </c>
      <c r="G537" s="39">
        <v>44743</v>
      </c>
      <c r="H537" s="35">
        <f>DAY(BASE[[#This Row],[Data de Pagamento]])</f>
        <v>1</v>
      </c>
      <c r="I537" s="35" t="str">
        <f>TEXT(BASE[[#This Row],[Data de Pagamento]],"mmmm")</f>
        <v>julho</v>
      </c>
      <c r="J537" s="35">
        <f>YEAR(BASE[[#This Row],[Data de Pagamento]])</f>
        <v>2022</v>
      </c>
      <c r="K537" s="36">
        <v>-446</v>
      </c>
    </row>
    <row r="538" spans="1:11">
      <c r="A538" s="37" t="s">
        <v>8</v>
      </c>
      <c r="B538" s="37" t="s">
        <v>63</v>
      </c>
      <c r="C538" s="37" t="s">
        <v>11</v>
      </c>
      <c r="D538" s="40" t="str" cm="1">
        <f t="array" ref="D538">INDEX(FONTE_CÓDIGOS[CÓDIGO],MATCH(1,(FONTE_CÓDIGOS[FONTE]=BASE[[#This Row],[Coluna1]])*(FONTE_CÓDIGOS[DESCRIÇÃO]=BASE[[#This Row],[Classificação]]),0))</f>
        <v>2.9</v>
      </c>
      <c r="E538" s="33" t="s">
        <v>10</v>
      </c>
      <c r="G538" s="39">
        <v>44743</v>
      </c>
      <c r="H538" s="35">
        <f>DAY(BASE[[#This Row],[Data de Pagamento]])</f>
        <v>1</v>
      </c>
      <c r="I538" s="35" t="str">
        <f>TEXT(BASE[[#This Row],[Data de Pagamento]],"mmmm")</f>
        <v>julho</v>
      </c>
      <c r="J538" s="35">
        <f>YEAR(BASE[[#This Row],[Data de Pagamento]])</f>
        <v>2022</v>
      </c>
      <c r="K538" s="36">
        <v>-447</v>
      </c>
    </row>
    <row r="539" spans="1:11">
      <c r="A539" s="37" t="s">
        <v>8</v>
      </c>
      <c r="B539" s="37" t="s">
        <v>58</v>
      </c>
      <c r="C539" s="37" t="s">
        <v>11</v>
      </c>
      <c r="D539" s="38" t="str" cm="1">
        <f t="array" ref="D539">INDEX(FONTE_CÓDIGOS[CÓDIGO],MATCH(1,(FONTE_CÓDIGOS[FONTE]=BASE[[#This Row],[Coluna1]])*(FONTE_CÓDIGOS[DESCRIÇÃO]=BASE[[#This Row],[Classificação]]),0))</f>
        <v>2.8</v>
      </c>
      <c r="E539" s="33" t="s">
        <v>37</v>
      </c>
      <c r="G539" s="39">
        <v>44743</v>
      </c>
      <c r="H539" s="35">
        <f>DAY(BASE[[#This Row],[Data de Pagamento]])</f>
        <v>1</v>
      </c>
      <c r="I539" s="35" t="str">
        <f>TEXT(BASE[[#This Row],[Data de Pagamento]],"mmmm")</f>
        <v>julho</v>
      </c>
      <c r="J539" s="35">
        <f>YEAR(BASE[[#This Row],[Data de Pagamento]])</f>
        <v>2022</v>
      </c>
      <c r="K539" s="36">
        <v>-448</v>
      </c>
    </row>
    <row r="540" spans="1:11">
      <c r="A540" s="37" t="s">
        <v>8</v>
      </c>
      <c r="B540" s="37" t="s">
        <v>98</v>
      </c>
      <c r="C540" s="37" t="s">
        <v>11</v>
      </c>
      <c r="D540" s="38" t="str" cm="1">
        <f t="array" ref="D540">INDEX(FONTE_CÓDIGOS[CÓDIGO],MATCH(1,(FONTE_CÓDIGOS[FONTE]=BASE[[#This Row],[Coluna1]])*(FONTE_CÓDIGOS[DESCRIÇÃO]=BASE[[#This Row],[Classificação]]),0))</f>
        <v>2.23</v>
      </c>
      <c r="E540" s="33" t="s">
        <v>17</v>
      </c>
      <c r="G540" s="39">
        <v>44745</v>
      </c>
      <c r="H540" s="35">
        <f>DAY(BASE[[#This Row],[Data de Pagamento]])</f>
        <v>3</v>
      </c>
      <c r="I540" s="35" t="str">
        <f>TEXT(BASE[[#This Row],[Data de Pagamento]],"mmmm")</f>
        <v>julho</v>
      </c>
      <c r="J540" s="35">
        <f>YEAR(BASE[[#This Row],[Data de Pagamento]])</f>
        <v>2022</v>
      </c>
      <c r="K540" s="36">
        <v>-449</v>
      </c>
    </row>
    <row r="541" spans="1:11">
      <c r="A541" s="37" t="s">
        <v>6</v>
      </c>
      <c r="B541" s="37" t="s">
        <v>27</v>
      </c>
      <c r="C541" s="37" t="s">
        <v>11</v>
      </c>
      <c r="D541" s="38" t="str" cm="1">
        <f t="array" ref="D541">INDEX(FONTE_CÓDIGOS[CÓDIGO],MATCH(1,(FONTE_CÓDIGOS[FONTE]=BASE[[#This Row],[Coluna1]])*(FONTE_CÓDIGOS[DESCRIÇÃO]=BASE[[#This Row],[Classificação]]),0))</f>
        <v>1.3</v>
      </c>
      <c r="E541" s="33" t="s">
        <v>43</v>
      </c>
      <c r="G541" s="39">
        <v>44746</v>
      </c>
      <c r="H541" s="35">
        <f>DAY(BASE[[#This Row],[Data de Pagamento]])</f>
        <v>4</v>
      </c>
      <c r="I541" s="35" t="str">
        <f>TEXT(BASE[[#This Row],[Data de Pagamento]],"mmmm")</f>
        <v>julho</v>
      </c>
      <c r="J541" s="35">
        <f>YEAR(BASE[[#This Row],[Data de Pagamento]])</f>
        <v>2022</v>
      </c>
      <c r="K541" s="36">
        <v>88</v>
      </c>
    </row>
    <row r="542" spans="1:11">
      <c r="A542" s="37" t="s">
        <v>8</v>
      </c>
      <c r="B542" s="37" t="s">
        <v>53</v>
      </c>
      <c r="C542" s="37" t="s">
        <v>11</v>
      </c>
      <c r="D542" s="38" t="str" cm="1">
        <f t="array" ref="D542">INDEX(FONTE_CÓDIGOS[CÓDIGO],MATCH(1,(FONTE_CÓDIGOS[FONTE]=BASE[[#This Row],[Coluna1]])*(FONTE_CÓDIGOS[DESCRIÇÃO]=BASE[[#This Row],[Classificação]]),0))</f>
        <v>2.7</v>
      </c>
      <c r="E542" s="33" t="s">
        <v>10</v>
      </c>
      <c r="G542" s="39">
        <v>44746</v>
      </c>
      <c r="H542" s="35">
        <f>DAY(BASE[[#This Row],[Data de Pagamento]])</f>
        <v>4</v>
      </c>
      <c r="I542" s="35" t="str">
        <f>TEXT(BASE[[#This Row],[Data de Pagamento]],"mmmm")</f>
        <v>julho</v>
      </c>
      <c r="J542" s="35">
        <f>YEAR(BASE[[#This Row],[Data de Pagamento]])</f>
        <v>2022</v>
      </c>
      <c r="K542" s="36">
        <v>-450</v>
      </c>
    </row>
    <row r="543" spans="1:11">
      <c r="A543" s="37" t="s">
        <v>8</v>
      </c>
      <c r="B543" s="37" t="s">
        <v>29</v>
      </c>
      <c r="C543" s="37" t="s">
        <v>11</v>
      </c>
      <c r="D543" s="38" t="str" cm="1">
        <f t="array" ref="D543">INDEX(FONTE_CÓDIGOS[CÓDIGO],MATCH(1,(FONTE_CÓDIGOS[FONTE]=BASE[[#This Row],[Coluna1]])*(FONTE_CÓDIGOS[DESCRIÇÃO]=BASE[[#This Row],[Classificação]]),0))</f>
        <v>2.3</v>
      </c>
      <c r="E543" s="33" t="s">
        <v>10</v>
      </c>
      <c r="G543" s="39">
        <v>44746</v>
      </c>
      <c r="H543" s="35">
        <f>DAY(BASE[[#This Row],[Data de Pagamento]])</f>
        <v>4</v>
      </c>
      <c r="I543" s="35" t="str">
        <f>TEXT(BASE[[#This Row],[Data de Pagamento]],"mmmm")</f>
        <v>julho</v>
      </c>
      <c r="J543" s="35">
        <f>YEAR(BASE[[#This Row],[Data de Pagamento]])</f>
        <v>2022</v>
      </c>
      <c r="K543" s="36">
        <v>-451</v>
      </c>
    </row>
    <row r="544" spans="1:11">
      <c r="A544" s="37" t="s">
        <v>8</v>
      </c>
      <c r="B544" s="37" t="s">
        <v>98</v>
      </c>
      <c r="C544" s="37" t="s">
        <v>11</v>
      </c>
      <c r="D544" s="38" t="str" cm="1">
        <f t="array" ref="D544">INDEX(FONTE_CÓDIGOS[CÓDIGO],MATCH(1,(FONTE_CÓDIGOS[FONTE]=BASE[[#This Row],[Coluna1]])*(FONTE_CÓDIGOS[DESCRIÇÃO]=BASE[[#This Row],[Classificação]]),0))</f>
        <v>2.23</v>
      </c>
      <c r="E544" s="33" t="s">
        <v>31</v>
      </c>
      <c r="G544" s="39">
        <v>44747</v>
      </c>
      <c r="H544" s="35">
        <f>DAY(BASE[[#This Row],[Data de Pagamento]])</f>
        <v>5</v>
      </c>
      <c r="I544" s="35" t="str">
        <f>TEXT(BASE[[#This Row],[Data de Pagamento]],"mmmm")</f>
        <v>julho</v>
      </c>
      <c r="J544" s="35">
        <f>YEAR(BASE[[#This Row],[Data de Pagamento]])</f>
        <v>2022</v>
      </c>
      <c r="K544" s="36">
        <v>-452</v>
      </c>
    </row>
    <row r="545" spans="1:11">
      <c r="A545" s="37" t="s">
        <v>8</v>
      </c>
      <c r="B545" s="37" t="s">
        <v>58</v>
      </c>
      <c r="C545" s="37" t="s">
        <v>11</v>
      </c>
      <c r="D545" s="38" t="str" cm="1">
        <f t="array" ref="D545">INDEX(FONTE_CÓDIGOS[CÓDIGO],MATCH(1,(FONTE_CÓDIGOS[FONTE]=BASE[[#This Row],[Coluna1]])*(FONTE_CÓDIGOS[DESCRIÇÃO]=BASE[[#This Row],[Classificação]]),0))</f>
        <v>2.8</v>
      </c>
      <c r="E545" s="33" t="s">
        <v>17</v>
      </c>
      <c r="G545" s="39">
        <v>44747</v>
      </c>
      <c r="H545" s="35">
        <f>DAY(BASE[[#This Row],[Data de Pagamento]])</f>
        <v>5</v>
      </c>
      <c r="I545" s="35" t="str">
        <f>TEXT(BASE[[#This Row],[Data de Pagamento]],"mmmm")</f>
        <v>julho</v>
      </c>
      <c r="J545" s="35">
        <f>YEAR(BASE[[#This Row],[Data de Pagamento]])</f>
        <v>2022</v>
      </c>
      <c r="K545" s="36">
        <v>-453</v>
      </c>
    </row>
    <row r="546" spans="1:11">
      <c r="A546" s="37" t="s">
        <v>8</v>
      </c>
      <c r="B546" s="37" t="s">
        <v>84</v>
      </c>
      <c r="C546" s="37" t="s">
        <v>11</v>
      </c>
      <c r="D546" s="40" t="str" cm="1">
        <f t="array" ref="D546">INDEX(FONTE_CÓDIGOS[CÓDIGO],MATCH(1,(FONTE_CÓDIGOS[FONTE]=BASE[[#This Row],[Coluna1]])*(FONTE_CÓDIGOS[DESCRIÇÃO]=BASE[[#This Row],[Classificação]]),0))</f>
        <v>2.16</v>
      </c>
      <c r="E546" s="33" t="s">
        <v>10</v>
      </c>
      <c r="G546" s="39">
        <v>44749</v>
      </c>
      <c r="H546" s="35">
        <f>DAY(BASE[[#This Row],[Data de Pagamento]])</f>
        <v>7</v>
      </c>
      <c r="I546" s="35" t="str">
        <f>TEXT(BASE[[#This Row],[Data de Pagamento]],"mmmm")</f>
        <v>julho</v>
      </c>
      <c r="J546" s="35">
        <f>YEAR(BASE[[#This Row],[Data de Pagamento]])</f>
        <v>2022</v>
      </c>
      <c r="K546" s="36">
        <v>-454</v>
      </c>
    </row>
    <row r="547" spans="1:11">
      <c r="A547" s="37" t="s">
        <v>6</v>
      </c>
      <c r="B547" s="37" t="s">
        <v>27</v>
      </c>
      <c r="C547" s="37" t="s">
        <v>11</v>
      </c>
      <c r="D547" s="38" t="str" cm="1">
        <f t="array" ref="D547">INDEX(FONTE_CÓDIGOS[CÓDIGO],MATCH(1,(FONTE_CÓDIGOS[FONTE]=BASE[[#This Row],[Coluna1]])*(FONTE_CÓDIGOS[DESCRIÇÃO]=BASE[[#This Row],[Classificação]]),0))</f>
        <v>1.3</v>
      </c>
      <c r="E547" s="33" t="s">
        <v>43</v>
      </c>
      <c r="G547" s="39">
        <v>44750</v>
      </c>
      <c r="H547" s="35">
        <f>DAY(BASE[[#This Row],[Data de Pagamento]])</f>
        <v>8</v>
      </c>
      <c r="I547" s="35" t="str">
        <f>TEXT(BASE[[#This Row],[Data de Pagamento]],"mmmm")</f>
        <v>julho</v>
      </c>
      <c r="J547" s="35">
        <f>YEAR(BASE[[#This Row],[Data de Pagamento]])</f>
        <v>2022</v>
      </c>
      <c r="K547" s="36">
        <v>89</v>
      </c>
    </row>
    <row r="548" spans="1:11">
      <c r="A548" s="37" t="s">
        <v>8</v>
      </c>
      <c r="B548" s="37" t="s">
        <v>104</v>
      </c>
      <c r="C548" s="37" t="s">
        <v>11</v>
      </c>
      <c r="D548" s="38" t="s">
        <v>100</v>
      </c>
      <c r="E548" s="33" t="s">
        <v>10</v>
      </c>
      <c r="G548" s="39">
        <v>44750</v>
      </c>
      <c r="H548" s="35">
        <f>DAY(BASE[[#This Row],[Data de Pagamento]])</f>
        <v>8</v>
      </c>
      <c r="I548" s="35" t="str">
        <f>TEXT(BASE[[#This Row],[Data de Pagamento]],"mmmm")</f>
        <v>julho</v>
      </c>
      <c r="J548" s="35">
        <f>YEAR(BASE[[#This Row],[Data de Pagamento]])</f>
        <v>2022</v>
      </c>
      <c r="K548" s="36">
        <v>-455</v>
      </c>
    </row>
    <row r="549" spans="1:11">
      <c r="A549" s="37" t="s">
        <v>8</v>
      </c>
      <c r="B549" s="37" t="s">
        <v>63</v>
      </c>
      <c r="C549" s="37" t="s">
        <v>11</v>
      </c>
      <c r="D549" s="40" t="str" cm="1">
        <f t="array" ref="D549">INDEX(FONTE_CÓDIGOS[CÓDIGO],MATCH(1,(FONTE_CÓDIGOS[FONTE]=BASE[[#This Row],[Coluna1]])*(FONTE_CÓDIGOS[DESCRIÇÃO]=BASE[[#This Row],[Classificação]]),0))</f>
        <v>2.9</v>
      </c>
      <c r="E549" s="33" t="s">
        <v>10</v>
      </c>
      <c r="G549" s="39">
        <v>44750</v>
      </c>
      <c r="H549" s="35">
        <f>DAY(BASE[[#This Row],[Data de Pagamento]])</f>
        <v>8</v>
      </c>
      <c r="I549" s="35" t="str">
        <f>TEXT(BASE[[#This Row],[Data de Pagamento]],"mmmm")</f>
        <v>julho</v>
      </c>
      <c r="J549" s="35">
        <f>YEAR(BASE[[#This Row],[Data de Pagamento]])</f>
        <v>2022</v>
      </c>
      <c r="K549" s="36">
        <v>-456</v>
      </c>
    </row>
    <row r="550" spans="1:11">
      <c r="A550" s="37" t="s">
        <v>8</v>
      </c>
      <c r="B550" s="37" t="s">
        <v>78</v>
      </c>
      <c r="C550" s="37" t="s">
        <v>11</v>
      </c>
      <c r="D550" s="38" t="str" cm="1">
        <f t="array" ref="D550">INDEX(FONTE_CÓDIGOS[CÓDIGO],MATCH(1,(FONTE_CÓDIGOS[FONTE]=BASE[[#This Row],[Coluna1]])*(FONTE_CÓDIGOS[DESCRIÇÃO]=BASE[[#This Row],[Classificação]]),0))</f>
        <v>2.13</v>
      </c>
      <c r="E550" s="33" t="s">
        <v>31</v>
      </c>
      <c r="G550" s="39">
        <v>44751</v>
      </c>
      <c r="H550" s="35">
        <f>DAY(BASE[[#This Row],[Data de Pagamento]])</f>
        <v>9</v>
      </c>
      <c r="I550" s="35" t="str">
        <f>TEXT(BASE[[#This Row],[Data de Pagamento]],"mmmm")</f>
        <v>julho</v>
      </c>
      <c r="J550" s="35">
        <f>YEAR(BASE[[#This Row],[Data de Pagamento]])</f>
        <v>2022</v>
      </c>
      <c r="K550" s="36">
        <v>-457</v>
      </c>
    </row>
    <row r="551" spans="1:11">
      <c r="A551" s="37" t="s">
        <v>6</v>
      </c>
      <c r="B551" s="37" t="s">
        <v>27</v>
      </c>
      <c r="C551" s="37" t="s">
        <v>11</v>
      </c>
      <c r="D551" s="38" t="str" cm="1">
        <f t="array" ref="D551">INDEX(FONTE_CÓDIGOS[CÓDIGO],MATCH(1,(FONTE_CÓDIGOS[FONTE]=BASE[[#This Row],[Coluna1]])*(FONTE_CÓDIGOS[DESCRIÇÃO]=BASE[[#This Row],[Classificação]]),0))</f>
        <v>1.3</v>
      </c>
      <c r="E551" s="33" t="s">
        <v>24</v>
      </c>
      <c r="G551" s="39">
        <v>44753</v>
      </c>
      <c r="H551" s="35">
        <f>DAY(BASE[[#This Row],[Data de Pagamento]])</f>
        <v>11</v>
      </c>
      <c r="I551" s="35" t="str">
        <f>TEXT(BASE[[#This Row],[Data de Pagamento]],"mmmm")</f>
        <v>julho</v>
      </c>
      <c r="J551" s="35">
        <f>YEAR(BASE[[#This Row],[Data de Pagamento]])</f>
        <v>2022</v>
      </c>
      <c r="K551" s="36">
        <v>90</v>
      </c>
    </row>
    <row r="552" spans="1:11">
      <c r="A552" s="37" t="s">
        <v>8</v>
      </c>
      <c r="B552" s="37" t="s">
        <v>47</v>
      </c>
      <c r="C552" s="37" t="s">
        <v>11</v>
      </c>
      <c r="D552" s="40" t="str" cm="1">
        <f t="array" ref="D552">INDEX(FONTE_CÓDIGOS[CÓDIGO],MATCH(1,(FONTE_CÓDIGOS[FONTE]=BASE[[#This Row],[Coluna1]])*(FONTE_CÓDIGOS[DESCRIÇÃO]=BASE[[#This Row],[Classificação]]),0))</f>
        <v>2.6</v>
      </c>
      <c r="E552" s="33" t="s">
        <v>10</v>
      </c>
      <c r="G552" s="39">
        <v>44753</v>
      </c>
      <c r="H552" s="35">
        <f>DAY(BASE[[#This Row],[Data de Pagamento]])</f>
        <v>11</v>
      </c>
      <c r="I552" s="35" t="str">
        <f>TEXT(BASE[[#This Row],[Data de Pagamento]],"mmmm")</f>
        <v>julho</v>
      </c>
      <c r="J552" s="35">
        <f>YEAR(BASE[[#This Row],[Data de Pagamento]])</f>
        <v>2022</v>
      </c>
      <c r="K552" s="36">
        <v>-458</v>
      </c>
    </row>
    <row r="553" spans="1:11">
      <c r="A553" s="37" t="s">
        <v>8</v>
      </c>
      <c r="B553" s="37" t="s">
        <v>92</v>
      </c>
      <c r="C553" s="37" t="s">
        <v>11</v>
      </c>
      <c r="D553" s="38" t="str" cm="1">
        <f t="array" ref="D553">INDEX(FONTE_CÓDIGOS[CÓDIGO],MATCH(1,(FONTE_CÓDIGOS[FONTE]=BASE[[#This Row],[Coluna1]])*(FONTE_CÓDIGOS[DESCRIÇÃO]=BASE[[#This Row],[Classificação]]),0))</f>
        <v>2.20</v>
      </c>
      <c r="E553" s="33" t="s">
        <v>24</v>
      </c>
      <c r="G553" s="39">
        <v>44753</v>
      </c>
      <c r="H553" s="35">
        <f>DAY(BASE[[#This Row],[Data de Pagamento]])</f>
        <v>11</v>
      </c>
      <c r="I553" s="35" t="str">
        <f>TEXT(BASE[[#This Row],[Data de Pagamento]],"mmmm")</f>
        <v>julho</v>
      </c>
      <c r="J553" s="35">
        <f>YEAR(BASE[[#This Row],[Data de Pagamento]])</f>
        <v>2022</v>
      </c>
      <c r="K553" s="36">
        <v>-459</v>
      </c>
    </row>
    <row r="554" spans="1:11">
      <c r="A554" s="37" t="s">
        <v>8</v>
      </c>
      <c r="B554" s="37" t="s">
        <v>92</v>
      </c>
      <c r="C554" s="37" t="s">
        <v>11</v>
      </c>
      <c r="D554" s="38" t="str" cm="1">
        <f t="array" ref="D554">INDEX(FONTE_CÓDIGOS[CÓDIGO],MATCH(1,(FONTE_CÓDIGOS[FONTE]=BASE[[#This Row],[Coluna1]])*(FONTE_CÓDIGOS[DESCRIÇÃO]=BASE[[#This Row],[Classificação]]),0))</f>
        <v>2.20</v>
      </c>
      <c r="E554" s="33" t="s">
        <v>17</v>
      </c>
      <c r="G554" s="39">
        <v>44753</v>
      </c>
      <c r="H554" s="35">
        <f>DAY(BASE[[#This Row],[Data de Pagamento]])</f>
        <v>11</v>
      </c>
      <c r="I554" s="35" t="str">
        <f>TEXT(BASE[[#This Row],[Data de Pagamento]],"mmmm")</f>
        <v>julho</v>
      </c>
      <c r="J554" s="35">
        <f>YEAR(BASE[[#This Row],[Data de Pagamento]])</f>
        <v>2022</v>
      </c>
      <c r="K554" s="36">
        <v>-460</v>
      </c>
    </row>
    <row r="555" spans="1:11">
      <c r="A555" s="37" t="s">
        <v>8</v>
      </c>
      <c r="B555" s="37" t="s">
        <v>92</v>
      </c>
      <c r="C555" s="37" t="s">
        <v>11</v>
      </c>
      <c r="D555" s="38" t="str" cm="1">
        <f t="array" ref="D555">INDEX(FONTE_CÓDIGOS[CÓDIGO],MATCH(1,(FONTE_CÓDIGOS[FONTE]=BASE[[#This Row],[Coluna1]])*(FONTE_CÓDIGOS[DESCRIÇÃO]=BASE[[#This Row],[Classificação]]),0))</f>
        <v>2.20</v>
      </c>
      <c r="E555" s="33" t="s">
        <v>31</v>
      </c>
      <c r="G555" s="39">
        <v>44753</v>
      </c>
      <c r="H555" s="35">
        <f>DAY(BASE[[#This Row],[Data de Pagamento]])</f>
        <v>11</v>
      </c>
      <c r="I555" s="35" t="str">
        <f>TEXT(BASE[[#This Row],[Data de Pagamento]],"mmmm")</f>
        <v>julho</v>
      </c>
      <c r="J555" s="35">
        <f>YEAR(BASE[[#This Row],[Data de Pagamento]])</f>
        <v>2022</v>
      </c>
      <c r="K555" s="36">
        <v>-461</v>
      </c>
    </row>
    <row r="556" spans="1:11">
      <c r="A556" s="37" t="s">
        <v>8</v>
      </c>
      <c r="B556" s="37" t="s">
        <v>88</v>
      </c>
      <c r="C556" s="37" t="s">
        <v>11</v>
      </c>
      <c r="D556" s="38" t="str" cm="1">
        <f t="array" ref="D556">INDEX(FONTE_CÓDIGOS[CÓDIGO],MATCH(1,(FONTE_CÓDIGOS[FONTE]=BASE[[#This Row],[Coluna1]])*(FONTE_CÓDIGOS[DESCRIÇÃO]=BASE[[#This Row],[Classificação]]),0))</f>
        <v>2.18</v>
      </c>
      <c r="E556" s="33" t="s">
        <v>10</v>
      </c>
      <c r="G556" s="39">
        <v>44756</v>
      </c>
      <c r="H556" s="35">
        <f>DAY(BASE[[#This Row],[Data de Pagamento]])</f>
        <v>14</v>
      </c>
      <c r="I556" s="35" t="str">
        <f>TEXT(BASE[[#This Row],[Data de Pagamento]],"mmmm")</f>
        <v>julho</v>
      </c>
      <c r="J556" s="35">
        <f>YEAR(BASE[[#This Row],[Data de Pagamento]])</f>
        <v>2022</v>
      </c>
      <c r="K556" s="36">
        <v>-462</v>
      </c>
    </row>
    <row r="557" spans="1:11">
      <c r="A557" s="37" t="s">
        <v>8</v>
      </c>
      <c r="B557" s="37" t="s">
        <v>29</v>
      </c>
      <c r="C557" s="37" t="s">
        <v>11</v>
      </c>
      <c r="D557" s="38" t="str" cm="1">
        <f t="array" ref="D557">INDEX(FONTE_CÓDIGOS[CÓDIGO],MATCH(1,(FONTE_CÓDIGOS[FONTE]=BASE[[#This Row],[Coluna1]])*(FONTE_CÓDIGOS[DESCRIÇÃO]=BASE[[#This Row],[Classificação]]),0))</f>
        <v>2.3</v>
      </c>
      <c r="E557" s="33" t="s">
        <v>10</v>
      </c>
      <c r="G557" s="39">
        <v>44756</v>
      </c>
      <c r="H557" s="35">
        <f>DAY(BASE[[#This Row],[Data de Pagamento]])</f>
        <v>14</v>
      </c>
      <c r="I557" s="35" t="str">
        <f>TEXT(BASE[[#This Row],[Data de Pagamento]],"mmmm")</f>
        <v>julho</v>
      </c>
      <c r="J557" s="35">
        <f>YEAR(BASE[[#This Row],[Data de Pagamento]])</f>
        <v>2022</v>
      </c>
      <c r="K557" s="36">
        <v>-463</v>
      </c>
    </row>
    <row r="558" spans="1:11">
      <c r="A558" s="37" t="s">
        <v>8</v>
      </c>
      <c r="B558" s="37" t="s">
        <v>58</v>
      </c>
      <c r="C558" s="37" t="s">
        <v>11</v>
      </c>
      <c r="D558" s="38" t="str" cm="1">
        <f t="array" ref="D558">INDEX(FONTE_CÓDIGOS[CÓDIGO],MATCH(1,(FONTE_CÓDIGOS[FONTE]=BASE[[#This Row],[Coluna1]])*(FONTE_CÓDIGOS[DESCRIÇÃO]=BASE[[#This Row],[Classificação]]),0))</f>
        <v>2.8</v>
      </c>
      <c r="E558" s="33" t="s">
        <v>24</v>
      </c>
      <c r="G558" s="39">
        <v>44760</v>
      </c>
      <c r="H558" s="35">
        <f>DAY(BASE[[#This Row],[Data de Pagamento]])</f>
        <v>18</v>
      </c>
      <c r="I558" s="35" t="str">
        <f>TEXT(BASE[[#This Row],[Data de Pagamento]],"mmmm")</f>
        <v>julho</v>
      </c>
      <c r="J558" s="35">
        <f>YEAR(BASE[[#This Row],[Data de Pagamento]])</f>
        <v>2022</v>
      </c>
      <c r="K558" s="36">
        <v>-464</v>
      </c>
    </row>
    <row r="559" spans="1:11">
      <c r="A559" s="37" t="s">
        <v>8</v>
      </c>
      <c r="B559" s="37" t="s">
        <v>82</v>
      </c>
      <c r="C559" s="37" t="s">
        <v>11</v>
      </c>
      <c r="D559" s="38" t="str" cm="1">
        <f t="array" ref="D559">INDEX(FONTE_CÓDIGOS[CÓDIGO],MATCH(1,(FONTE_CÓDIGOS[FONTE]=BASE[[#This Row],[Coluna1]])*(FONTE_CÓDIGOS[DESCRIÇÃO]=BASE[[#This Row],[Classificação]]),0))</f>
        <v>2.15</v>
      </c>
      <c r="E559" s="33" t="s">
        <v>10</v>
      </c>
      <c r="G559" s="39">
        <v>44761</v>
      </c>
      <c r="H559" s="35">
        <f>DAY(BASE[[#This Row],[Data de Pagamento]])</f>
        <v>19</v>
      </c>
      <c r="I559" s="35" t="str">
        <f>TEXT(BASE[[#This Row],[Data de Pagamento]],"mmmm")</f>
        <v>julho</v>
      </c>
      <c r="J559" s="35">
        <f>YEAR(BASE[[#This Row],[Data de Pagamento]])</f>
        <v>2022</v>
      </c>
      <c r="K559" s="36">
        <v>-465</v>
      </c>
    </row>
    <row r="560" spans="1:11">
      <c r="A560" s="37" t="s">
        <v>8</v>
      </c>
      <c r="B560" s="37" t="s">
        <v>92</v>
      </c>
      <c r="C560" s="37" t="s">
        <v>11</v>
      </c>
      <c r="D560" s="38" t="str" cm="1">
        <f t="array" ref="D560">INDEX(FONTE_CÓDIGOS[CÓDIGO],MATCH(1,(FONTE_CÓDIGOS[FONTE]=BASE[[#This Row],[Coluna1]])*(FONTE_CÓDIGOS[DESCRIÇÃO]=BASE[[#This Row],[Classificação]]),0))</f>
        <v>2.20</v>
      </c>
      <c r="E560" s="33" t="s">
        <v>31</v>
      </c>
      <c r="G560" s="39">
        <v>44762</v>
      </c>
      <c r="H560" s="35">
        <f>DAY(BASE[[#This Row],[Data de Pagamento]])</f>
        <v>20</v>
      </c>
      <c r="I560" s="35" t="str">
        <f>TEXT(BASE[[#This Row],[Data de Pagamento]],"mmmm")</f>
        <v>julho</v>
      </c>
      <c r="J560" s="35">
        <f>YEAR(BASE[[#This Row],[Data de Pagamento]])</f>
        <v>2022</v>
      </c>
      <c r="K560" s="36">
        <v>-466</v>
      </c>
    </row>
    <row r="561" spans="1:11">
      <c r="A561" s="37" t="s">
        <v>8</v>
      </c>
      <c r="B561" s="37" t="s">
        <v>73</v>
      </c>
      <c r="C561" s="37" t="s">
        <v>11</v>
      </c>
      <c r="D561" s="38" t="str" cm="1">
        <f t="array" ref="D561">INDEX(FONTE_CÓDIGOS[CÓDIGO],MATCH(1,(FONTE_CÓDIGOS[FONTE]=BASE[[#This Row],[Coluna1]])*(FONTE_CÓDIGOS[DESCRIÇÃO]=BASE[[#This Row],[Classificação]]),0))</f>
        <v>2.11</v>
      </c>
      <c r="E561" s="33" t="s">
        <v>37</v>
      </c>
      <c r="G561" s="39">
        <v>44763</v>
      </c>
      <c r="H561" s="35">
        <f>DAY(BASE[[#This Row],[Data de Pagamento]])</f>
        <v>21</v>
      </c>
      <c r="I561" s="35" t="str">
        <f>TEXT(BASE[[#This Row],[Data de Pagamento]],"mmmm")</f>
        <v>julho</v>
      </c>
      <c r="J561" s="35">
        <f>YEAR(BASE[[#This Row],[Data de Pagamento]])</f>
        <v>2022</v>
      </c>
      <c r="K561" s="36">
        <v>-467</v>
      </c>
    </row>
    <row r="562" spans="1:11">
      <c r="A562" s="37" t="s">
        <v>8</v>
      </c>
      <c r="B562" s="37" t="s">
        <v>86</v>
      </c>
      <c r="C562" s="37" t="s">
        <v>11</v>
      </c>
      <c r="D562" s="38" t="str" cm="1">
        <f t="array" ref="D562">INDEX(FONTE_CÓDIGOS[CÓDIGO],MATCH(1,(FONTE_CÓDIGOS[FONTE]=BASE[[#This Row],[Coluna1]])*(FONTE_CÓDIGOS[DESCRIÇÃO]=BASE[[#This Row],[Classificação]]),0))</f>
        <v>2.17</v>
      </c>
      <c r="E562" s="33" t="s">
        <v>10</v>
      </c>
      <c r="G562" s="39">
        <v>44767</v>
      </c>
      <c r="H562" s="35">
        <f>DAY(BASE[[#This Row],[Data de Pagamento]])</f>
        <v>25</v>
      </c>
      <c r="I562" s="35" t="str">
        <f>TEXT(BASE[[#This Row],[Data de Pagamento]],"mmmm")</f>
        <v>julho</v>
      </c>
      <c r="J562" s="35">
        <f>YEAR(BASE[[#This Row],[Data de Pagamento]])</f>
        <v>2022</v>
      </c>
      <c r="K562" s="36">
        <v>-468</v>
      </c>
    </row>
    <row r="563" spans="1:11">
      <c r="A563" s="37" t="s">
        <v>8</v>
      </c>
      <c r="B563" s="37" t="s">
        <v>63</v>
      </c>
      <c r="C563" s="37" t="s">
        <v>11</v>
      </c>
      <c r="D563" s="40" t="str" cm="1">
        <f t="array" ref="D563">INDEX(FONTE_CÓDIGOS[CÓDIGO],MATCH(1,(FONTE_CÓDIGOS[FONTE]=BASE[[#This Row],[Coluna1]])*(FONTE_CÓDIGOS[DESCRIÇÃO]=BASE[[#This Row],[Classificação]]),0))</f>
        <v>2.9</v>
      </c>
      <c r="E563" s="33" t="s">
        <v>10</v>
      </c>
      <c r="G563" s="39">
        <v>44767</v>
      </c>
      <c r="H563" s="35">
        <f>DAY(BASE[[#This Row],[Data de Pagamento]])</f>
        <v>25</v>
      </c>
      <c r="I563" s="35" t="str">
        <f>TEXT(BASE[[#This Row],[Data de Pagamento]],"mmmm")</f>
        <v>julho</v>
      </c>
      <c r="J563" s="35">
        <f>YEAR(BASE[[#This Row],[Data de Pagamento]])</f>
        <v>2022</v>
      </c>
      <c r="K563" s="36">
        <v>-469</v>
      </c>
    </row>
    <row r="564" spans="1:11">
      <c r="A564" s="37" t="s">
        <v>6</v>
      </c>
      <c r="B564" s="37" t="s">
        <v>27</v>
      </c>
      <c r="C564" s="37" t="s">
        <v>11</v>
      </c>
      <c r="D564" s="38" t="str" cm="1">
        <f t="array" ref="D564">INDEX(FONTE_CÓDIGOS[CÓDIGO],MATCH(1,(FONTE_CÓDIGOS[FONTE]=BASE[[#This Row],[Coluna1]])*(FONTE_CÓDIGOS[DESCRIÇÃO]=BASE[[#This Row],[Classificação]]),0))</f>
        <v>1.3</v>
      </c>
      <c r="E564" s="33" t="s">
        <v>24</v>
      </c>
      <c r="G564" s="39">
        <v>44768</v>
      </c>
      <c r="H564" s="35">
        <f>DAY(BASE[[#This Row],[Data de Pagamento]])</f>
        <v>26</v>
      </c>
      <c r="I564" s="35" t="str">
        <f>TEXT(BASE[[#This Row],[Data de Pagamento]],"mmmm")</f>
        <v>julho</v>
      </c>
      <c r="J564" s="35">
        <f>YEAR(BASE[[#This Row],[Data de Pagamento]])</f>
        <v>2022</v>
      </c>
      <c r="K564" s="36">
        <v>91</v>
      </c>
    </row>
    <row r="565" spans="1:11">
      <c r="A565" s="37" t="s">
        <v>6</v>
      </c>
      <c r="B565" s="37" t="s">
        <v>27</v>
      </c>
      <c r="C565" s="37" t="s">
        <v>11</v>
      </c>
      <c r="D565" s="38" t="str" cm="1">
        <f t="array" ref="D565">INDEX(FONTE_CÓDIGOS[CÓDIGO],MATCH(1,(FONTE_CÓDIGOS[FONTE]=BASE[[#This Row],[Coluna1]])*(FONTE_CÓDIGOS[DESCRIÇÃO]=BASE[[#This Row],[Classificação]]),0))</f>
        <v>1.3</v>
      </c>
      <c r="E565" s="33" t="s">
        <v>24</v>
      </c>
      <c r="G565" s="39">
        <v>44770</v>
      </c>
      <c r="H565" s="35">
        <f>DAY(BASE[[#This Row],[Data de Pagamento]])</f>
        <v>28</v>
      </c>
      <c r="I565" s="35" t="str">
        <f>TEXT(BASE[[#This Row],[Data de Pagamento]],"mmmm")</f>
        <v>julho</v>
      </c>
      <c r="J565" s="35">
        <f>YEAR(BASE[[#This Row],[Data de Pagamento]])</f>
        <v>2022</v>
      </c>
      <c r="K565" s="36">
        <v>92</v>
      </c>
    </row>
    <row r="566" spans="1:11">
      <c r="A566" s="37" t="s">
        <v>8</v>
      </c>
      <c r="B566" s="37" t="s">
        <v>90</v>
      </c>
      <c r="C566" s="37" t="s">
        <v>11</v>
      </c>
      <c r="D566" s="38" t="str" cm="1">
        <f t="array" ref="D566">INDEX(FONTE_CÓDIGOS[CÓDIGO],MATCH(1,(FONTE_CÓDIGOS[FONTE]=BASE[[#This Row],[Coluna1]])*(FONTE_CÓDIGOS[DESCRIÇÃO]=BASE[[#This Row],[Classificação]]),0))</f>
        <v>2.19</v>
      </c>
      <c r="E566" s="33" t="s">
        <v>17</v>
      </c>
      <c r="G566" s="39">
        <v>44770</v>
      </c>
      <c r="H566" s="35">
        <f>DAY(BASE[[#This Row],[Data de Pagamento]])</f>
        <v>28</v>
      </c>
      <c r="I566" s="35" t="str">
        <f>TEXT(BASE[[#This Row],[Data de Pagamento]],"mmmm")</f>
        <v>julho</v>
      </c>
      <c r="J566" s="35">
        <f>YEAR(BASE[[#This Row],[Data de Pagamento]])</f>
        <v>2022</v>
      </c>
      <c r="K566" s="36">
        <v>-470</v>
      </c>
    </row>
    <row r="567" spans="1:11">
      <c r="A567" s="37" t="s">
        <v>8</v>
      </c>
      <c r="B567" s="37" t="s">
        <v>29</v>
      </c>
      <c r="C567" s="37" t="s">
        <v>11</v>
      </c>
      <c r="D567" s="38" t="str" cm="1">
        <f t="array" ref="D567">INDEX(FONTE_CÓDIGOS[CÓDIGO],MATCH(1,(FONTE_CÓDIGOS[FONTE]=BASE[[#This Row],[Coluna1]])*(FONTE_CÓDIGOS[DESCRIÇÃO]=BASE[[#This Row],[Classificação]]),0))</f>
        <v>2.3</v>
      </c>
      <c r="E567" s="33" t="s">
        <v>10</v>
      </c>
      <c r="G567" s="39">
        <v>44771</v>
      </c>
      <c r="H567" s="35">
        <f>DAY(BASE[[#This Row],[Data de Pagamento]])</f>
        <v>29</v>
      </c>
      <c r="I567" s="35" t="str">
        <f>TEXT(BASE[[#This Row],[Data de Pagamento]],"mmmm")</f>
        <v>julho</v>
      </c>
      <c r="J567" s="35">
        <f>YEAR(BASE[[#This Row],[Data de Pagamento]])</f>
        <v>2022</v>
      </c>
      <c r="K567" s="36">
        <v>-471</v>
      </c>
    </row>
    <row r="568" spans="1:11">
      <c r="A568" s="37" t="s">
        <v>8</v>
      </c>
      <c r="B568" s="37" t="s">
        <v>63</v>
      </c>
      <c r="C568" s="37" t="s">
        <v>11</v>
      </c>
      <c r="D568" s="38" t="str" cm="1">
        <f t="array" ref="D568">INDEX(FONTE_CÓDIGOS[CÓDIGO],MATCH(1,(FONTE_CÓDIGOS[FONTE]=BASE[[#This Row],[Coluna1]])*(FONTE_CÓDIGOS[DESCRIÇÃO]=BASE[[#This Row],[Classificação]]),0))</f>
        <v>2.9</v>
      </c>
      <c r="E568" s="33" t="s">
        <v>10</v>
      </c>
      <c r="G568" s="39">
        <v>44771</v>
      </c>
      <c r="H568" s="35">
        <f>DAY(BASE[[#This Row],[Data de Pagamento]])</f>
        <v>29</v>
      </c>
      <c r="I568" s="35" t="str">
        <f>TEXT(BASE[[#This Row],[Data de Pagamento]],"mmmm")</f>
        <v>julho</v>
      </c>
      <c r="J568" s="35">
        <f>YEAR(BASE[[#This Row],[Data de Pagamento]])</f>
        <v>2022</v>
      </c>
      <c r="K568" s="36">
        <v>-472</v>
      </c>
    </row>
    <row r="569" spans="1:11">
      <c r="A569" s="37" t="s">
        <v>8</v>
      </c>
      <c r="B569" s="37" t="s">
        <v>63</v>
      </c>
      <c r="C569" s="37" t="s">
        <v>11</v>
      </c>
      <c r="D569" s="40" t="str" cm="1">
        <f t="array" ref="D569">INDEX(FONTE_CÓDIGOS[CÓDIGO],MATCH(1,(FONTE_CÓDIGOS[FONTE]=BASE[[#This Row],[Coluna1]])*(FONTE_CÓDIGOS[DESCRIÇÃO]=BASE[[#This Row],[Classificação]]),0))</f>
        <v>2.9</v>
      </c>
      <c r="E569" s="33" t="s">
        <v>10</v>
      </c>
      <c r="G569" s="39">
        <v>44771</v>
      </c>
      <c r="H569" s="35">
        <f>DAY(BASE[[#This Row],[Data de Pagamento]])</f>
        <v>29</v>
      </c>
      <c r="I569" s="35" t="str">
        <f>TEXT(BASE[[#This Row],[Data de Pagamento]],"mmmm")</f>
        <v>julho</v>
      </c>
      <c r="J569" s="35">
        <f>YEAR(BASE[[#This Row],[Data de Pagamento]])</f>
        <v>2022</v>
      </c>
      <c r="K569" s="36">
        <v>-473</v>
      </c>
    </row>
    <row r="570" spans="1:11">
      <c r="A570" s="37" t="s">
        <v>8</v>
      </c>
      <c r="B570" s="37" t="s">
        <v>73</v>
      </c>
      <c r="C570" s="37" t="s">
        <v>11</v>
      </c>
      <c r="D570" s="41" t="str" cm="1">
        <f t="array" ref="D570">INDEX(FONTE_CÓDIGOS[CÓDIGO],MATCH(1,(FONTE_CÓDIGOS[FONTE]=BASE[[#This Row],[Coluna1]])*(FONTE_CÓDIGOS[DESCRIÇÃO]=BASE[[#This Row],[Classificação]]),0))</f>
        <v>2.11</v>
      </c>
      <c r="E570" s="33" t="s">
        <v>31</v>
      </c>
      <c r="G570" s="39">
        <v>44774</v>
      </c>
      <c r="H570" s="35">
        <f>DAY(BASE[[#This Row],[Data de Pagamento]])</f>
        <v>1</v>
      </c>
      <c r="I570" s="35" t="str">
        <f>TEXT(BASE[[#This Row],[Data de Pagamento]],"mmmm")</f>
        <v>agosto</v>
      </c>
      <c r="J570" s="35">
        <f>YEAR(BASE[[#This Row],[Data de Pagamento]])</f>
        <v>2022</v>
      </c>
      <c r="K570" s="36">
        <v>-474</v>
      </c>
    </row>
    <row r="571" spans="1:11">
      <c r="A571" s="37" t="s">
        <v>8</v>
      </c>
      <c r="B571" s="37" t="s">
        <v>73</v>
      </c>
      <c r="C571" s="37" t="s">
        <v>11</v>
      </c>
      <c r="D571" s="38" t="str" cm="1">
        <f t="array" ref="D571">INDEX(FONTE_CÓDIGOS[CÓDIGO],MATCH(1,(FONTE_CÓDIGOS[FONTE]=BASE[[#This Row],[Coluna1]])*(FONTE_CÓDIGOS[DESCRIÇÃO]=BASE[[#This Row],[Classificação]]),0))</f>
        <v>2.11</v>
      </c>
      <c r="E571" s="33" t="s">
        <v>37</v>
      </c>
      <c r="G571" s="39">
        <v>44774</v>
      </c>
      <c r="H571" s="35">
        <f>DAY(BASE[[#This Row],[Data de Pagamento]])</f>
        <v>1</v>
      </c>
      <c r="I571" s="35" t="str">
        <f>TEXT(BASE[[#This Row],[Data de Pagamento]],"mmmm")</f>
        <v>agosto</v>
      </c>
      <c r="J571" s="35">
        <f>YEAR(BASE[[#This Row],[Data de Pagamento]])</f>
        <v>2022</v>
      </c>
      <c r="K571" s="36">
        <v>-475</v>
      </c>
    </row>
    <row r="572" spans="1:11">
      <c r="A572" s="37" t="s">
        <v>8</v>
      </c>
      <c r="B572" s="37" t="s">
        <v>53</v>
      </c>
      <c r="C572" s="37" t="s">
        <v>11</v>
      </c>
      <c r="D572" s="38" t="str" cm="1">
        <f t="array" ref="D572">INDEX(FONTE_CÓDIGOS[CÓDIGO],MATCH(1,(FONTE_CÓDIGOS[FONTE]=BASE[[#This Row],[Coluna1]])*(FONTE_CÓDIGOS[DESCRIÇÃO]=BASE[[#This Row],[Classificação]]),0))</f>
        <v>2.7</v>
      </c>
      <c r="E572" s="33" t="s">
        <v>10</v>
      </c>
      <c r="G572" s="39">
        <v>44774</v>
      </c>
      <c r="H572" s="35">
        <f>DAY(BASE[[#This Row],[Data de Pagamento]])</f>
        <v>1</v>
      </c>
      <c r="I572" s="35" t="str">
        <f>TEXT(BASE[[#This Row],[Data de Pagamento]],"mmmm")</f>
        <v>agosto</v>
      </c>
      <c r="J572" s="35">
        <f>YEAR(BASE[[#This Row],[Data de Pagamento]])</f>
        <v>2022</v>
      </c>
      <c r="K572" s="36">
        <v>-476</v>
      </c>
    </row>
    <row r="573" spans="1:11">
      <c r="A573" s="37" t="s">
        <v>8</v>
      </c>
      <c r="B573" s="37" t="s">
        <v>53</v>
      </c>
      <c r="C573" s="37" t="s">
        <v>11</v>
      </c>
      <c r="D573" s="38" t="str" cm="1">
        <f t="array" ref="D573">INDEX(FONTE_CÓDIGOS[CÓDIGO],MATCH(1,(FONTE_CÓDIGOS[FONTE]=BASE[[#This Row],[Coluna1]])*(FONTE_CÓDIGOS[DESCRIÇÃO]=BASE[[#This Row],[Classificação]]),0))</f>
        <v>2.7</v>
      </c>
      <c r="E573" s="33" t="s">
        <v>10</v>
      </c>
      <c r="G573" s="39">
        <v>44776</v>
      </c>
      <c r="H573" s="35">
        <f>DAY(BASE[[#This Row],[Data de Pagamento]])</f>
        <v>3</v>
      </c>
      <c r="I573" s="35" t="str">
        <f>TEXT(BASE[[#This Row],[Data de Pagamento]],"mmmm")</f>
        <v>agosto</v>
      </c>
      <c r="J573" s="35">
        <f>YEAR(BASE[[#This Row],[Data de Pagamento]])</f>
        <v>2022</v>
      </c>
      <c r="K573" s="36">
        <v>-477</v>
      </c>
    </row>
    <row r="574" spans="1:11">
      <c r="A574" s="37" t="s">
        <v>6</v>
      </c>
      <c r="B574" s="37" t="s">
        <v>27</v>
      </c>
      <c r="C574" s="37" t="s">
        <v>11</v>
      </c>
      <c r="D574" s="38" t="str" cm="1">
        <f t="array" ref="D574">INDEX(FONTE_CÓDIGOS[CÓDIGO],MATCH(1,(FONTE_CÓDIGOS[FONTE]=BASE[[#This Row],[Coluna1]])*(FONTE_CÓDIGOS[DESCRIÇÃO]=BASE[[#This Row],[Classificação]]),0))</f>
        <v>1.3</v>
      </c>
      <c r="E574" s="33" t="s">
        <v>43</v>
      </c>
      <c r="G574" s="39">
        <v>44780</v>
      </c>
      <c r="H574" s="35">
        <f>DAY(BASE[[#This Row],[Data de Pagamento]])</f>
        <v>7</v>
      </c>
      <c r="I574" s="35" t="str">
        <f>TEXT(BASE[[#This Row],[Data de Pagamento]],"mmmm")</f>
        <v>agosto</v>
      </c>
      <c r="J574" s="35">
        <f>YEAR(BASE[[#This Row],[Data de Pagamento]])</f>
        <v>2022</v>
      </c>
      <c r="K574" s="36">
        <v>93</v>
      </c>
    </row>
    <row r="575" spans="1:11">
      <c r="A575" s="37" t="s">
        <v>8</v>
      </c>
      <c r="B575" s="37" t="s">
        <v>98</v>
      </c>
      <c r="C575" s="37" t="s">
        <v>11</v>
      </c>
      <c r="D575" s="38" t="str" cm="1">
        <f t="array" ref="D575">INDEX(FONTE_CÓDIGOS[CÓDIGO],MATCH(1,(FONTE_CÓDIGOS[FONTE]=BASE[[#This Row],[Coluna1]])*(FONTE_CÓDIGOS[DESCRIÇÃO]=BASE[[#This Row],[Classificação]]),0))</f>
        <v>2.23</v>
      </c>
      <c r="E575" s="33" t="s">
        <v>17</v>
      </c>
      <c r="G575" s="39">
        <v>44780</v>
      </c>
      <c r="H575" s="35">
        <f>DAY(BASE[[#This Row],[Data de Pagamento]])</f>
        <v>7</v>
      </c>
      <c r="I575" s="35" t="str">
        <f>TEXT(BASE[[#This Row],[Data de Pagamento]],"mmmm")</f>
        <v>agosto</v>
      </c>
      <c r="J575" s="35">
        <f>YEAR(BASE[[#This Row],[Data de Pagamento]])</f>
        <v>2022</v>
      </c>
      <c r="K575" s="36">
        <v>-478</v>
      </c>
    </row>
    <row r="576" spans="1:11">
      <c r="A576" s="37" t="s">
        <v>8</v>
      </c>
      <c r="B576" s="37" t="s">
        <v>63</v>
      </c>
      <c r="C576" s="37" t="s">
        <v>11</v>
      </c>
      <c r="D576" s="40" t="str" cm="1">
        <f t="array" ref="D576">INDEX(FONTE_CÓDIGOS[CÓDIGO],MATCH(1,(FONTE_CÓDIGOS[FONTE]=BASE[[#This Row],[Coluna1]])*(FONTE_CÓDIGOS[DESCRIÇÃO]=BASE[[#This Row],[Classificação]]),0))</f>
        <v>2.9</v>
      </c>
      <c r="E576" s="33" t="s">
        <v>10</v>
      </c>
      <c r="G576" s="39">
        <v>44780</v>
      </c>
      <c r="H576" s="35">
        <f>DAY(BASE[[#This Row],[Data de Pagamento]])</f>
        <v>7</v>
      </c>
      <c r="I576" s="35" t="str">
        <f>TEXT(BASE[[#This Row],[Data de Pagamento]],"mmmm")</f>
        <v>agosto</v>
      </c>
      <c r="J576" s="35">
        <f>YEAR(BASE[[#This Row],[Data de Pagamento]])</f>
        <v>2022</v>
      </c>
      <c r="K576" s="36">
        <v>-479</v>
      </c>
    </row>
    <row r="577" spans="1:11">
      <c r="A577" s="37" t="s">
        <v>8</v>
      </c>
      <c r="B577" s="37" t="s">
        <v>84</v>
      </c>
      <c r="C577" s="37" t="s">
        <v>11</v>
      </c>
      <c r="D577" s="40" t="str" cm="1">
        <f t="array" ref="D577">INDEX(FONTE_CÓDIGOS[CÓDIGO],MATCH(1,(FONTE_CÓDIGOS[FONTE]=BASE[[#This Row],[Coluna1]])*(FONTE_CÓDIGOS[DESCRIÇÃO]=BASE[[#This Row],[Classificação]]),0))</f>
        <v>2.16</v>
      </c>
      <c r="E577" s="33" t="s">
        <v>10</v>
      </c>
      <c r="G577" s="39">
        <v>44781</v>
      </c>
      <c r="H577" s="35">
        <f>DAY(BASE[[#This Row],[Data de Pagamento]])</f>
        <v>8</v>
      </c>
      <c r="I577" s="35" t="str">
        <f>TEXT(BASE[[#This Row],[Data de Pagamento]],"mmmm")</f>
        <v>agosto</v>
      </c>
      <c r="J577" s="35">
        <f>YEAR(BASE[[#This Row],[Data de Pagamento]])</f>
        <v>2022</v>
      </c>
      <c r="K577" s="36">
        <v>-480</v>
      </c>
    </row>
    <row r="578" spans="1:11">
      <c r="A578" s="37" t="s">
        <v>8</v>
      </c>
      <c r="B578" s="37" t="s">
        <v>29</v>
      </c>
      <c r="C578" s="37" t="s">
        <v>11</v>
      </c>
      <c r="D578" s="38" t="str" cm="1">
        <f t="array" ref="D578">INDEX(FONTE_CÓDIGOS[CÓDIGO],MATCH(1,(FONTE_CÓDIGOS[FONTE]=BASE[[#This Row],[Coluna1]])*(FONTE_CÓDIGOS[DESCRIÇÃO]=BASE[[#This Row],[Classificação]]),0))</f>
        <v>2.3</v>
      </c>
      <c r="E578" s="33" t="s">
        <v>10</v>
      </c>
      <c r="G578" s="39">
        <v>44781</v>
      </c>
      <c r="H578" s="35">
        <f>DAY(BASE[[#This Row],[Data de Pagamento]])</f>
        <v>8</v>
      </c>
      <c r="I578" s="35" t="str">
        <f>TEXT(BASE[[#This Row],[Data de Pagamento]],"mmmm")</f>
        <v>agosto</v>
      </c>
      <c r="J578" s="35">
        <f>YEAR(BASE[[#This Row],[Data de Pagamento]])</f>
        <v>2022</v>
      </c>
      <c r="K578" s="36">
        <v>-481</v>
      </c>
    </row>
    <row r="579" spans="1:11">
      <c r="A579" s="37" t="s">
        <v>8</v>
      </c>
      <c r="B579" s="37" t="s">
        <v>104</v>
      </c>
      <c r="C579" s="37" t="s">
        <v>11</v>
      </c>
      <c r="D579" s="38" t="s">
        <v>100</v>
      </c>
      <c r="E579" s="33" t="s">
        <v>10</v>
      </c>
      <c r="G579" s="39">
        <v>44781</v>
      </c>
      <c r="H579" s="35">
        <f>DAY(BASE[[#This Row],[Data de Pagamento]])</f>
        <v>8</v>
      </c>
      <c r="I579" s="35" t="str">
        <f>TEXT(BASE[[#This Row],[Data de Pagamento]],"mmmm")</f>
        <v>agosto</v>
      </c>
      <c r="J579" s="35">
        <f>YEAR(BASE[[#This Row],[Data de Pagamento]])</f>
        <v>2022</v>
      </c>
      <c r="K579" s="36">
        <v>-482</v>
      </c>
    </row>
    <row r="580" spans="1:11">
      <c r="A580" s="37" t="s">
        <v>8</v>
      </c>
      <c r="B580" s="37" t="s">
        <v>47</v>
      </c>
      <c r="C580" s="37" t="s">
        <v>11</v>
      </c>
      <c r="D580" s="40" t="str" cm="1">
        <f t="array" ref="D580">INDEX(FONTE_CÓDIGOS[CÓDIGO],MATCH(1,(FONTE_CÓDIGOS[FONTE]=BASE[[#This Row],[Coluna1]])*(FONTE_CÓDIGOS[DESCRIÇÃO]=BASE[[#This Row],[Classificação]]),0))</f>
        <v>2.6</v>
      </c>
      <c r="E580" s="33" t="s">
        <v>10</v>
      </c>
      <c r="G580" s="39">
        <v>44783</v>
      </c>
      <c r="H580" s="35">
        <f>DAY(BASE[[#This Row],[Data de Pagamento]])</f>
        <v>10</v>
      </c>
      <c r="I580" s="35" t="str">
        <f>TEXT(BASE[[#This Row],[Data de Pagamento]],"mmmm")</f>
        <v>agosto</v>
      </c>
      <c r="J580" s="35">
        <f>YEAR(BASE[[#This Row],[Data de Pagamento]])</f>
        <v>2022</v>
      </c>
      <c r="K580" s="36">
        <v>-483</v>
      </c>
    </row>
    <row r="581" spans="1:11">
      <c r="A581" s="37" t="s">
        <v>8</v>
      </c>
      <c r="B581" s="37" t="s">
        <v>73</v>
      </c>
      <c r="C581" s="37" t="s">
        <v>11</v>
      </c>
      <c r="D581" s="38" t="str" cm="1">
        <f t="array" ref="D581">INDEX(FONTE_CÓDIGOS[CÓDIGO],MATCH(1,(FONTE_CÓDIGOS[FONTE]=BASE[[#This Row],[Coluna1]])*(FONTE_CÓDIGOS[DESCRIÇÃO]=BASE[[#This Row],[Classificação]]),0))</f>
        <v>2.11</v>
      </c>
      <c r="E581" s="33" t="s">
        <v>31</v>
      </c>
      <c r="G581" s="39">
        <v>44783</v>
      </c>
      <c r="H581" s="35">
        <f>DAY(BASE[[#This Row],[Data de Pagamento]])</f>
        <v>10</v>
      </c>
      <c r="I581" s="35" t="str">
        <f>TEXT(BASE[[#This Row],[Data de Pagamento]],"mmmm")</f>
        <v>agosto</v>
      </c>
      <c r="J581" s="35">
        <f>YEAR(BASE[[#This Row],[Data de Pagamento]])</f>
        <v>2022</v>
      </c>
      <c r="K581" s="36">
        <v>-484</v>
      </c>
    </row>
    <row r="582" spans="1:11">
      <c r="A582" s="37" t="s">
        <v>8</v>
      </c>
      <c r="B582" s="37" t="s">
        <v>80</v>
      </c>
      <c r="C582" s="37" t="s">
        <v>11</v>
      </c>
      <c r="D582" s="38" t="s">
        <v>77</v>
      </c>
      <c r="E582" s="33" t="s">
        <v>10</v>
      </c>
      <c r="G582" s="39">
        <v>44783</v>
      </c>
      <c r="H582" s="43">
        <v>-600</v>
      </c>
      <c r="K582" s="36">
        <v>-485</v>
      </c>
    </row>
    <row r="583" spans="1:11">
      <c r="A583" s="37" t="s">
        <v>8</v>
      </c>
      <c r="B583" s="37" t="s">
        <v>92</v>
      </c>
      <c r="C583" s="37" t="s">
        <v>11</v>
      </c>
      <c r="D583" s="38" t="str" cm="1">
        <f t="array" ref="D583">INDEX(FONTE_CÓDIGOS[CÓDIGO],MATCH(1,(FONTE_CÓDIGOS[FONTE]=BASE[[#This Row],[Coluna1]])*(FONTE_CÓDIGOS[DESCRIÇÃO]=BASE[[#This Row],[Classificação]]),0))</f>
        <v>2.20</v>
      </c>
      <c r="E583" s="33" t="s">
        <v>24</v>
      </c>
      <c r="G583" s="39">
        <v>44783</v>
      </c>
      <c r="H583" s="35">
        <f>DAY(BASE[[#This Row],[Data de Pagamento]])</f>
        <v>10</v>
      </c>
      <c r="I583" s="35" t="str">
        <f>TEXT(BASE[[#This Row],[Data de Pagamento]],"mmmm")</f>
        <v>agosto</v>
      </c>
      <c r="J583" s="35">
        <f>YEAR(BASE[[#This Row],[Data de Pagamento]])</f>
        <v>2022</v>
      </c>
      <c r="K583" s="36">
        <v>-486</v>
      </c>
    </row>
    <row r="584" spans="1:11">
      <c r="A584" s="37" t="s">
        <v>8</v>
      </c>
      <c r="B584" s="37" t="s">
        <v>92</v>
      </c>
      <c r="C584" s="37" t="s">
        <v>11</v>
      </c>
      <c r="D584" s="38" t="str" cm="1">
        <f t="array" ref="D584">INDEX(FONTE_CÓDIGOS[CÓDIGO],MATCH(1,(FONTE_CÓDIGOS[FONTE]=BASE[[#This Row],[Coluna1]])*(FONTE_CÓDIGOS[DESCRIÇÃO]=BASE[[#This Row],[Classificação]]),0))</f>
        <v>2.20</v>
      </c>
      <c r="E584" s="33" t="s">
        <v>17</v>
      </c>
      <c r="G584" s="39">
        <v>44783</v>
      </c>
      <c r="H584" s="35">
        <f>DAY(BASE[[#This Row],[Data de Pagamento]])</f>
        <v>10</v>
      </c>
      <c r="I584" s="35" t="str">
        <f>TEXT(BASE[[#This Row],[Data de Pagamento]],"mmmm")</f>
        <v>agosto</v>
      </c>
      <c r="J584" s="35">
        <f>YEAR(BASE[[#This Row],[Data de Pagamento]])</f>
        <v>2022</v>
      </c>
      <c r="K584" s="36">
        <v>-487</v>
      </c>
    </row>
    <row r="585" spans="1:11">
      <c r="A585" s="37" t="s">
        <v>8</v>
      </c>
      <c r="B585" s="37" t="s">
        <v>92</v>
      </c>
      <c r="C585" s="37" t="s">
        <v>11</v>
      </c>
      <c r="D585" s="38" t="str" cm="1">
        <f t="array" ref="D585">INDEX(FONTE_CÓDIGOS[CÓDIGO],MATCH(1,(FONTE_CÓDIGOS[FONTE]=BASE[[#This Row],[Coluna1]])*(FONTE_CÓDIGOS[DESCRIÇÃO]=BASE[[#This Row],[Classificação]]),0))</f>
        <v>2.20</v>
      </c>
      <c r="E585" s="33" t="s">
        <v>31</v>
      </c>
      <c r="G585" s="39">
        <v>44783</v>
      </c>
      <c r="H585" s="35">
        <f>DAY(BASE[[#This Row],[Data de Pagamento]])</f>
        <v>10</v>
      </c>
      <c r="I585" s="35" t="str">
        <f>TEXT(BASE[[#This Row],[Data de Pagamento]],"mmmm")</f>
        <v>agosto</v>
      </c>
      <c r="J585" s="35">
        <f>YEAR(BASE[[#This Row],[Data de Pagamento]])</f>
        <v>2022</v>
      </c>
      <c r="K585" s="36">
        <v>-488</v>
      </c>
    </row>
    <row r="586" spans="1:11">
      <c r="A586" s="37" t="s">
        <v>8</v>
      </c>
      <c r="B586" s="37" t="s">
        <v>86</v>
      </c>
      <c r="C586" s="37" t="s">
        <v>11</v>
      </c>
      <c r="D586" s="38" t="str" cm="1">
        <f t="array" ref="D586">INDEX(FONTE_CÓDIGOS[CÓDIGO],MATCH(1,(FONTE_CÓDIGOS[FONTE]=BASE[[#This Row],[Coluna1]])*(FONTE_CÓDIGOS[DESCRIÇÃO]=BASE[[#This Row],[Classificação]]),0))</f>
        <v>2.17</v>
      </c>
      <c r="E586" s="33" t="s">
        <v>10</v>
      </c>
      <c r="G586" s="39">
        <v>44784</v>
      </c>
      <c r="H586" s="35">
        <f>DAY(BASE[[#This Row],[Data de Pagamento]])</f>
        <v>11</v>
      </c>
      <c r="I586" s="35" t="str">
        <f>TEXT(BASE[[#This Row],[Data de Pagamento]],"mmmm")</f>
        <v>agosto</v>
      </c>
      <c r="J586" s="35">
        <f>YEAR(BASE[[#This Row],[Data de Pagamento]])</f>
        <v>2022</v>
      </c>
      <c r="K586" s="36">
        <v>-489</v>
      </c>
    </row>
    <row r="587" spans="1:11">
      <c r="A587" s="37" t="s">
        <v>6</v>
      </c>
      <c r="B587" s="37" t="s">
        <v>39</v>
      </c>
      <c r="C587" s="37" t="s">
        <v>11</v>
      </c>
      <c r="D587" s="38" t="str" cm="1">
        <f t="array" ref="D587">INDEX(FONTE_CÓDIGOS[CÓDIGO],MATCH(1,(FONTE_CÓDIGOS[FONTE]=BASE[[#This Row],[Coluna1]])*(FONTE_CÓDIGOS[DESCRIÇÃO]=BASE[[#This Row],[Classificação]]),0))</f>
        <v>1.5</v>
      </c>
      <c r="E587" s="33" t="s">
        <v>10</v>
      </c>
      <c r="G587" s="39">
        <v>44785</v>
      </c>
      <c r="H587" s="35">
        <f>DAY(BASE[[#This Row],[Data de Pagamento]])</f>
        <v>12</v>
      </c>
      <c r="I587" s="35" t="str">
        <f>TEXT(BASE[[#This Row],[Data de Pagamento]],"mmmm")</f>
        <v>agosto</v>
      </c>
      <c r="J587" s="35">
        <f>YEAR(BASE[[#This Row],[Data de Pagamento]])</f>
        <v>2022</v>
      </c>
      <c r="K587" s="36">
        <v>94</v>
      </c>
    </row>
    <row r="588" spans="1:11">
      <c r="A588" s="37" t="s">
        <v>6</v>
      </c>
      <c r="B588" s="37" t="s">
        <v>27</v>
      </c>
      <c r="C588" s="37" t="s">
        <v>11</v>
      </c>
      <c r="D588" s="38" t="str" cm="1">
        <f t="array" ref="D588">INDEX(FONTE_CÓDIGOS[CÓDIGO],MATCH(1,(FONTE_CÓDIGOS[FONTE]=BASE[[#This Row],[Coluna1]])*(FONTE_CÓDIGOS[DESCRIÇÃO]=BASE[[#This Row],[Classificação]]),0))</f>
        <v>1.3</v>
      </c>
      <c r="E588" s="33" t="s">
        <v>24</v>
      </c>
      <c r="G588" s="39">
        <v>44788</v>
      </c>
      <c r="H588" s="35">
        <f>DAY(BASE[[#This Row],[Data de Pagamento]])</f>
        <v>15</v>
      </c>
      <c r="I588" s="35" t="str">
        <f>TEXT(BASE[[#This Row],[Data de Pagamento]],"mmmm")</f>
        <v>agosto</v>
      </c>
      <c r="J588" s="35">
        <f>YEAR(BASE[[#This Row],[Data de Pagamento]])</f>
        <v>2022</v>
      </c>
      <c r="K588" s="36">
        <v>95</v>
      </c>
    </row>
    <row r="589" spans="1:11">
      <c r="A589" s="37" t="s">
        <v>8</v>
      </c>
      <c r="B589" s="37" t="s">
        <v>78</v>
      </c>
      <c r="C589" s="37" t="s">
        <v>11</v>
      </c>
      <c r="D589" s="38" t="str" cm="1">
        <f t="array" ref="D589">INDEX(FONTE_CÓDIGOS[CÓDIGO],MATCH(1,(FONTE_CÓDIGOS[FONTE]=BASE[[#This Row],[Coluna1]])*(FONTE_CÓDIGOS[DESCRIÇÃO]=BASE[[#This Row],[Classificação]]),0))</f>
        <v>2.13</v>
      </c>
      <c r="E589" s="33" t="s">
        <v>10</v>
      </c>
      <c r="G589" s="39">
        <v>44788</v>
      </c>
      <c r="H589" s="35">
        <f>DAY(BASE[[#This Row],[Data de Pagamento]])</f>
        <v>15</v>
      </c>
      <c r="I589" s="35" t="str">
        <f>TEXT(BASE[[#This Row],[Data de Pagamento]],"mmmm")</f>
        <v>agosto</v>
      </c>
      <c r="J589" s="35">
        <f>YEAR(BASE[[#This Row],[Data de Pagamento]])</f>
        <v>2022</v>
      </c>
      <c r="K589" s="36">
        <v>-490</v>
      </c>
    </row>
    <row r="590" spans="1:11">
      <c r="A590" s="37" t="s">
        <v>8</v>
      </c>
      <c r="B590" s="37" t="s">
        <v>98</v>
      </c>
      <c r="C590" s="37" t="s">
        <v>11</v>
      </c>
      <c r="D590" s="38" t="str" cm="1">
        <f t="array" ref="D590">INDEX(FONTE_CÓDIGOS[CÓDIGO],MATCH(1,(FONTE_CÓDIGOS[FONTE]=BASE[[#This Row],[Coluna1]])*(FONTE_CÓDIGOS[DESCRIÇÃO]=BASE[[#This Row],[Classificação]]),0))</f>
        <v>2.23</v>
      </c>
      <c r="E590" s="33" t="s">
        <v>17</v>
      </c>
      <c r="G590" s="39">
        <v>44788</v>
      </c>
      <c r="H590" s="35">
        <f>DAY(BASE[[#This Row],[Data de Pagamento]])</f>
        <v>15</v>
      </c>
      <c r="I590" s="35" t="str">
        <f>TEXT(BASE[[#This Row],[Data de Pagamento]],"mmmm")</f>
        <v>agosto</v>
      </c>
      <c r="J590" s="35">
        <f>YEAR(BASE[[#This Row],[Data de Pagamento]])</f>
        <v>2022</v>
      </c>
      <c r="K590" s="36">
        <v>-491</v>
      </c>
    </row>
    <row r="591" spans="1:11">
      <c r="A591" s="37" t="s">
        <v>8</v>
      </c>
      <c r="B591" s="37" t="s">
        <v>88</v>
      </c>
      <c r="C591" s="37" t="s">
        <v>11</v>
      </c>
      <c r="D591" s="38" t="str" cm="1">
        <f t="array" ref="D591">INDEX(FONTE_CÓDIGOS[CÓDIGO],MATCH(1,(FONTE_CÓDIGOS[FONTE]=BASE[[#This Row],[Coluna1]])*(FONTE_CÓDIGOS[DESCRIÇÃO]=BASE[[#This Row],[Classificação]]),0))</f>
        <v>2.18</v>
      </c>
      <c r="E591" s="33" t="s">
        <v>10</v>
      </c>
      <c r="G591" s="39">
        <v>44788</v>
      </c>
      <c r="H591" s="35">
        <f>DAY(BASE[[#This Row],[Data de Pagamento]])</f>
        <v>15</v>
      </c>
      <c r="I591" s="35" t="str">
        <f>TEXT(BASE[[#This Row],[Data de Pagamento]],"mmmm")</f>
        <v>agosto</v>
      </c>
      <c r="J591" s="35">
        <f>YEAR(BASE[[#This Row],[Data de Pagamento]])</f>
        <v>2022</v>
      </c>
      <c r="K591" s="36">
        <v>-492</v>
      </c>
    </row>
    <row r="592" spans="1:11">
      <c r="A592" s="37" t="s">
        <v>8</v>
      </c>
      <c r="B592" s="37" t="s">
        <v>63</v>
      </c>
      <c r="C592" s="37" t="s">
        <v>11</v>
      </c>
      <c r="D592" s="40" t="str" cm="1">
        <f t="array" ref="D592">INDEX(FONTE_CÓDIGOS[CÓDIGO],MATCH(1,(FONTE_CÓDIGOS[FONTE]=BASE[[#This Row],[Coluna1]])*(FONTE_CÓDIGOS[DESCRIÇÃO]=BASE[[#This Row],[Classificação]]),0))</f>
        <v>2.9</v>
      </c>
      <c r="E592" s="33" t="s">
        <v>10</v>
      </c>
      <c r="G592" s="39">
        <v>44788</v>
      </c>
      <c r="H592" s="35">
        <f>DAY(BASE[[#This Row],[Data de Pagamento]])</f>
        <v>15</v>
      </c>
      <c r="I592" s="35" t="str">
        <f>TEXT(BASE[[#This Row],[Data de Pagamento]],"mmmm")</f>
        <v>agosto</v>
      </c>
      <c r="J592" s="35">
        <f>YEAR(BASE[[#This Row],[Data de Pagamento]])</f>
        <v>2022</v>
      </c>
      <c r="K592" s="36">
        <v>-493</v>
      </c>
    </row>
    <row r="593" spans="1:11">
      <c r="A593" s="37" t="s">
        <v>8</v>
      </c>
      <c r="B593" s="37" t="s">
        <v>98</v>
      </c>
      <c r="C593" s="37" t="s">
        <v>11</v>
      </c>
      <c r="D593" s="38" t="str" cm="1">
        <f t="array" ref="D593">INDEX(FONTE_CÓDIGOS[CÓDIGO],MATCH(1,(FONTE_CÓDIGOS[FONTE]=BASE[[#This Row],[Coluna1]])*(FONTE_CÓDIGOS[DESCRIÇÃO]=BASE[[#This Row],[Classificação]]),0))</f>
        <v>2.23</v>
      </c>
      <c r="E593" s="33" t="s">
        <v>31</v>
      </c>
      <c r="G593" s="39">
        <v>44789</v>
      </c>
      <c r="H593" s="35">
        <f>DAY(BASE[[#This Row],[Data de Pagamento]])</f>
        <v>16</v>
      </c>
      <c r="I593" s="35" t="str">
        <f>TEXT(BASE[[#This Row],[Data de Pagamento]],"mmmm")</f>
        <v>agosto</v>
      </c>
      <c r="J593" s="35">
        <f>YEAR(BASE[[#This Row],[Data de Pagamento]])</f>
        <v>2022</v>
      </c>
      <c r="K593" s="36">
        <v>-494</v>
      </c>
    </row>
    <row r="594" spans="1:11">
      <c r="A594" s="37" t="s">
        <v>6</v>
      </c>
      <c r="B594" s="37" t="s">
        <v>71</v>
      </c>
      <c r="C594" s="37" t="s">
        <v>11</v>
      </c>
      <c r="D594" s="38" t="str" cm="1">
        <f t="array" ref="D594">INDEX(FONTE_CÓDIGOS[CÓDIGO],MATCH(1,(FONTE_CÓDIGOS[FONTE]=BASE[[#This Row],[Coluna1]])*(FONTE_CÓDIGOS[DESCRIÇÃO]=BASE[[#This Row],[Classificação]]),0))</f>
        <v>1.11</v>
      </c>
      <c r="E594" s="33" t="s">
        <v>10</v>
      </c>
      <c r="G594" s="39">
        <v>44790</v>
      </c>
      <c r="H594" s="35">
        <f>DAY(BASE[[#This Row],[Data de Pagamento]])</f>
        <v>17</v>
      </c>
      <c r="I594" s="35" t="str">
        <f>TEXT(BASE[[#This Row],[Data de Pagamento]],"mmmm")</f>
        <v>agosto</v>
      </c>
      <c r="J594" s="35">
        <f>YEAR(BASE[[#This Row],[Data de Pagamento]])</f>
        <v>2022</v>
      </c>
      <c r="K594" s="36">
        <v>96</v>
      </c>
    </row>
    <row r="595" spans="1:11">
      <c r="A595" s="37" t="s">
        <v>8</v>
      </c>
      <c r="B595" s="37" t="s">
        <v>98</v>
      </c>
      <c r="C595" s="37" t="s">
        <v>11</v>
      </c>
      <c r="D595" s="38" t="str" cm="1">
        <f t="array" ref="D595">INDEX(FONTE_CÓDIGOS[CÓDIGO],MATCH(1,(FONTE_CÓDIGOS[FONTE]=BASE[[#This Row],[Coluna1]])*(FONTE_CÓDIGOS[DESCRIÇÃO]=BASE[[#This Row],[Classificação]]),0))</f>
        <v>2.23</v>
      </c>
      <c r="E595" s="33" t="s">
        <v>31</v>
      </c>
      <c r="G595" s="39">
        <v>44790</v>
      </c>
      <c r="H595" s="35">
        <f>DAY(BASE[[#This Row],[Data de Pagamento]])</f>
        <v>17</v>
      </c>
      <c r="I595" s="35" t="str">
        <f>TEXT(BASE[[#This Row],[Data de Pagamento]],"mmmm")</f>
        <v>agosto</v>
      </c>
      <c r="J595" s="35">
        <f>YEAR(BASE[[#This Row],[Data de Pagamento]])</f>
        <v>2022</v>
      </c>
      <c r="K595" s="36">
        <v>-495</v>
      </c>
    </row>
    <row r="596" spans="1:11">
      <c r="A596" s="37" t="s">
        <v>8</v>
      </c>
      <c r="B596" s="37" t="s">
        <v>82</v>
      </c>
      <c r="C596" s="37" t="s">
        <v>11</v>
      </c>
      <c r="D596" s="40" t="str" cm="1">
        <f t="array" ref="D596">INDEX(FONTE_CÓDIGOS[CÓDIGO],MATCH(1,(FONTE_CÓDIGOS[FONTE]=BASE[[#This Row],[Coluna1]])*(FONTE_CÓDIGOS[DESCRIÇÃO]=BASE[[#This Row],[Classificação]]),0))</f>
        <v>2.15</v>
      </c>
      <c r="E596" s="33" t="s">
        <v>10</v>
      </c>
      <c r="G596" s="39">
        <v>44790</v>
      </c>
      <c r="H596" s="35">
        <f>DAY(BASE[[#This Row],[Data de Pagamento]])</f>
        <v>17</v>
      </c>
      <c r="I596" s="35" t="str">
        <f>TEXT(BASE[[#This Row],[Data de Pagamento]],"mmmm")</f>
        <v>agosto</v>
      </c>
      <c r="J596" s="35">
        <f>YEAR(BASE[[#This Row],[Data de Pagamento]])</f>
        <v>2022</v>
      </c>
      <c r="K596" s="36">
        <v>-496</v>
      </c>
    </row>
    <row r="597" spans="1:11">
      <c r="A597" s="37" t="s">
        <v>8</v>
      </c>
      <c r="B597" s="37" t="s">
        <v>58</v>
      </c>
      <c r="C597" s="37" t="s">
        <v>11</v>
      </c>
      <c r="D597" s="38" t="str" cm="1">
        <f t="array" ref="D597">INDEX(FONTE_CÓDIGOS[CÓDIGO],MATCH(1,(FONTE_CÓDIGOS[FONTE]=BASE[[#This Row],[Coluna1]])*(FONTE_CÓDIGOS[DESCRIÇÃO]=BASE[[#This Row],[Classificação]]),0))</f>
        <v>2.8</v>
      </c>
      <c r="E597" s="33" t="s">
        <v>31</v>
      </c>
      <c r="G597" s="39">
        <v>44790</v>
      </c>
      <c r="H597" s="35">
        <f>DAY(BASE[[#This Row],[Data de Pagamento]])</f>
        <v>17</v>
      </c>
      <c r="I597" s="35" t="str">
        <f>TEXT(BASE[[#This Row],[Data de Pagamento]],"mmmm")</f>
        <v>agosto</v>
      </c>
      <c r="J597" s="35">
        <f>YEAR(BASE[[#This Row],[Data de Pagamento]])</f>
        <v>2022</v>
      </c>
      <c r="K597" s="36">
        <v>-497</v>
      </c>
    </row>
    <row r="598" spans="1:11">
      <c r="A598" s="37" t="s">
        <v>8</v>
      </c>
      <c r="B598" s="37" t="s">
        <v>98</v>
      </c>
      <c r="C598" s="37" t="s">
        <v>11</v>
      </c>
      <c r="D598" s="38" t="str" cm="1">
        <f t="array" ref="D598">INDEX(FONTE_CÓDIGOS[CÓDIGO],MATCH(1,(FONTE_CÓDIGOS[FONTE]=BASE[[#This Row],[Coluna1]])*(FONTE_CÓDIGOS[DESCRIÇÃO]=BASE[[#This Row],[Classificação]]),0))</f>
        <v>2.23</v>
      </c>
      <c r="E598" s="33" t="s">
        <v>24</v>
      </c>
      <c r="G598" s="39">
        <v>44791</v>
      </c>
      <c r="H598" s="35">
        <f>DAY(BASE[[#This Row],[Data de Pagamento]])</f>
        <v>18</v>
      </c>
      <c r="I598" s="35" t="str">
        <f>TEXT(BASE[[#This Row],[Data de Pagamento]],"mmmm")</f>
        <v>agosto</v>
      </c>
      <c r="J598" s="35">
        <f>YEAR(BASE[[#This Row],[Data de Pagamento]])</f>
        <v>2022</v>
      </c>
      <c r="K598" s="36">
        <v>-498</v>
      </c>
    </row>
    <row r="599" spans="1:11">
      <c r="A599" s="37" t="s">
        <v>8</v>
      </c>
      <c r="B599" s="37" t="s">
        <v>92</v>
      </c>
      <c r="C599" s="37" t="s">
        <v>11</v>
      </c>
      <c r="D599" s="38" t="str" cm="1">
        <f t="array" ref="D599">INDEX(FONTE_CÓDIGOS[CÓDIGO],MATCH(1,(FONTE_CÓDIGOS[FONTE]=BASE[[#This Row],[Coluna1]])*(FONTE_CÓDIGOS[DESCRIÇÃO]=BASE[[#This Row],[Classificação]]),0))</f>
        <v>2.20</v>
      </c>
      <c r="E599" s="33" t="s">
        <v>31</v>
      </c>
      <c r="G599" s="39">
        <v>44795</v>
      </c>
      <c r="H599" s="35">
        <f>DAY(BASE[[#This Row],[Data de Pagamento]])</f>
        <v>22</v>
      </c>
      <c r="I599" s="35" t="str">
        <f>TEXT(BASE[[#This Row],[Data de Pagamento]],"mmmm")</f>
        <v>agosto</v>
      </c>
      <c r="J599" s="35">
        <f>YEAR(BASE[[#This Row],[Data de Pagamento]])</f>
        <v>2022</v>
      </c>
      <c r="K599" s="36">
        <v>-499</v>
      </c>
    </row>
    <row r="600" spans="1:11">
      <c r="A600" s="37" t="s">
        <v>8</v>
      </c>
      <c r="B600" s="37" t="s">
        <v>63</v>
      </c>
      <c r="C600" s="37" t="s">
        <v>11</v>
      </c>
      <c r="D600" s="40" t="str" cm="1">
        <f t="array" ref="D600">INDEX(FONTE_CÓDIGOS[CÓDIGO],MATCH(1,(FONTE_CÓDIGOS[FONTE]=BASE[[#This Row],[Coluna1]])*(FONTE_CÓDIGOS[DESCRIÇÃO]=BASE[[#This Row],[Classificação]]),0))</f>
        <v>2.9</v>
      </c>
      <c r="E600" s="33" t="s">
        <v>10</v>
      </c>
      <c r="G600" s="39">
        <v>44795</v>
      </c>
      <c r="H600" s="35">
        <f>DAY(BASE[[#This Row],[Data de Pagamento]])</f>
        <v>22</v>
      </c>
      <c r="I600" s="35" t="str">
        <f>TEXT(BASE[[#This Row],[Data de Pagamento]],"mmmm")</f>
        <v>agosto</v>
      </c>
      <c r="J600" s="35">
        <f>YEAR(BASE[[#This Row],[Data de Pagamento]])</f>
        <v>2022</v>
      </c>
      <c r="K600" s="36">
        <v>-500</v>
      </c>
    </row>
    <row r="601" spans="1:11">
      <c r="A601" s="37" t="s">
        <v>8</v>
      </c>
      <c r="B601" s="37" t="s">
        <v>98</v>
      </c>
      <c r="C601" s="37" t="s">
        <v>11</v>
      </c>
      <c r="D601" s="38" t="str" cm="1">
        <f t="array" ref="D601">INDEX(FONTE_CÓDIGOS[CÓDIGO],MATCH(1,(FONTE_CÓDIGOS[FONTE]=BASE[[#This Row],[Coluna1]])*(FONTE_CÓDIGOS[DESCRIÇÃO]=BASE[[#This Row],[Classificação]]),0))</f>
        <v>2.23</v>
      </c>
      <c r="E601" s="33" t="s">
        <v>37</v>
      </c>
      <c r="G601" s="39">
        <v>44796</v>
      </c>
      <c r="H601" s="35">
        <f>DAY(BASE[[#This Row],[Data de Pagamento]])</f>
        <v>23</v>
      </c>
      <c r="I601" s="35" t="str">
        <f>TEXT(BASE[[#This Row],[Data de Pagamento]],"mmmm")</f>
        <v>agosto</v>
      </c>
      <c r="J601" s="35">
        <f>YEAR(BASE[[#This Row],[Data de Pagamento]])</f>
        <v>2022</v>
      </c>
      <c r="K601" s="36">
        <v>-501</v>
      </c>
    </row>
    <row r="602" spans="1:11">
      <c r="A602" s="37" t="s">
        <v>8</v>
      </c>
      <c r="B602" s="37" t="s">
        <v>58</v>
      </c>
      <c r="C602" s="37" t="s">
        <v>11</v>
      </c>
      <c r="D602" s="38" t="str" cm="1">
        <f t="array" ref="D602">INDEX(FONTE_CÓDIGOS[CÓDIGO],MATCH(1,(FONTE_CÓDIGOS[FONTE]=BASE[[#This Row],[Coluna1]])*(FONTE_CÓDIGOS[DESCRIÇÃO]=BASE[[#This Row],[Classificação]]),0))</f>
        <v>2.8</v>
      </c>
      <c r="E602" s="33" t="s">
        <v>31</v>
      </c>
      <c r="G602" s="39">
        <v>44796</v>
      </c>
      <c r="H602" s="35">
        <f>DAY(BASE[[#This Row],[Data de Pagamento]])</f>
        <v>23</v>
      </c>
      <c r="I602" s="35" t="str">
        <f>TEXT(BASE[[#This Row],[Data de Pagamento]],"mmmm")</f>
        <v>agosto</v>
      </c>
      <c r="J602" s="35">
        <f>YEAR(BASE[[#This Row],[Data de Pagamento]])</f>
        <v>2022</v>
      </c>
      <c r="K602" s="36">
        <v>-502</v>
      </c>
    </row>
    <row r="603" spans="1:11">
      <c r="A603" s="37" t="s">
        <v>8</v>
      </c>
      <c r="B603" s="37" t="s">
        <v>98</v>
      </c>
      <c r="C603" s="37" t="s">
        <v>11</v>
      </c>
      <c r="D603" s="38" t="str" cm="1">
        <f t="array" ref="D603">INDEX(FONTE_CÓDIGOS[CÓDIGO],MATCH(1,(FONTE_CÓDIGOS[FONTE]=BASE[[#This Row],[Coluna1]])*(FONTE_CÓDIGOS[DESCRIÇÃO]=BASE[[#This Row],[Classificação]]),0))</f>
        <v>2.23</v>
      </c>
      <c r="E603" s="33" t="s">
        <v>37</v>
      </c>
      <c r="G603" s="39">
        <v>44796</v>
      </c>
      <c r="H603" s="35">
        <f>DAY(BASE[[#This Row],[Data de Pagamento]])</f>
        <v>23</v>
      </c>
      <c r="I603" s="35" t="str">
        <f>TEXT(BASE[[#This Row],[Data de Pagamento]],"mmmm")</f>
        <v>agosto</v>
      </c>
      <c r="J603" s="35">
        <f>YEAR(BASE[[#This Row],[Data de Pagamento]])</f>
        <v>2022</v>
      </c>
      <c r="K603" s="36">
        <v>-503</v>
      </c>
    </row>
    <row r="604" spans="1:11">
      <c r="A604" s="37" t="s">
        <v>8</v>
      </c>
      <c r="B604" s="37" t="s">
        <v>92</v>
      </c>
      <c r="C604" s="37" t="s">
        <v>11</v>
      </c>
      <c r="D604" s="38" t="str" cm="1">
        <f t="array" ref="D604">INDEX(FONTE_CÓDIGOS[CÓDIGO],MATCH(1,(FONTE_CÓDIGOS[FONTE]=BASE[[#This Row],[Coluna1]])*(FONTE_CÓDIGOS[DESCRIÇÃO]=BASE[[#This Row],[Classificação]]),0))</f>
        <v>2.20</v>
      </c>
      <c r="E604" s="33" t="s">
        <v>24</v>
      </c>
      <c r="G604" s="39">
        <v>44799</v>
      </c>
      <c r="H604" s="35">
        <f>DAY(BASE[[#This Row],[Data de Pagamento]])</f>
        <v>26</v>
      </c>
      <c r="I604" s="35" t="str">
        <f>TEXT(BASE[[#This Row],[Data de Pagamento]],"mmmm")</f>
        <v>agosto</v>
      </c>
      <c r="J604" s="35">
        <f>YEAR(BASE[[#This Row],[Data de Pagamento]])</f>
        <v>2022</v>
      </c>
      <c r="K604" s="36">
        <v>-504</v>
      </c>
    </row>
    <row r="605" spans="1:11">
      <c r="A605" s="37" t="s">
        <v>8</v>
      </c>
      <c r="B605" s="37" t="s">
        <v>63</v>
      </c>
      <c r="C605" s="37" t="s">
        <v>11</v>
      </c>
      <c r="D605" s="40" t="str" cm="1">
        <f t="array" ref="D605">INDEX(FONTE_CÓDIGOS[CÓDIGO],MATCH(1,(FONTE_CÓDIGOS[FONTE]=BASE[[#This Row],[Coluna1]])*(FONTE_CÓDIGOS[DESCRIÇÃO]=BASE[[#This Row],[Classificação]]),0))</f>
        <v>2.9</v>
      </c>
      <c r="E605" s="33" t="s">
        <v>10</v>
      </c>
      <c r="G605" s="39">
        <v>44799</v>
      </c>
      <c r="H605" s="35">
        <f>DAY(BASE[[#This Row],[Data de Pagamento]])</f>
        <v>26</v>
      </c>
      <c r="I605" s="35" t="str">
        <f>TEXT(BASE[[#This Row],[Data de Pagamento]],"mmmm")</f>
        <v>agosto</v>
      </c>
      <c r="J605" s="35">
        <f>YEAR(BASE[[#This Row],[Data de Pagamento]])</f>
        <v>2022</v>
      </c>
      <c r="K605" s="36">
        <v>-505</v>
      </c>
    </row>
    <row r="606" spans="1:11">
      <c r="A606" s="37" t="s">
        <v>8</v>
      </c>
      <c r="B606" s="37" t="s">
        <v>53</v>
      </c>
      <c r="C606" s="37" t="s">
        <v>11</v>
      </c>
      <c r="D606" s="38" t="str" cm="1">
        <f t="array" ref="D606">INDEX(FONTE_CÓDIGOS[CÓDIGO],MATCH(1,(FONTE_CÓDIGOS[FONTE]=BASE[[#This Row],[Coluna1]])*(FONTE_CÓDIGOS[DESCRIÇÃO]=BASE[[#This Row],[Classificação]]),0))</f>
        <v>2.7</v>
      </c>
      <c r="E606" s="33" t="s">
        <v>10</v>
      </c>
      <c r="G606" s="39">
        <v>44803</v>
      </c>
      <c r="H606" s="35">
        <f>DAY(BASE[[#This Row],[Data de Pagamento]])</f>
        <v>30</v>
      </c>
      <c r="I606" s="35" t="str">
        <f>TEXT(BASE[[#This Row],[Data de Pagamento]],"mmmm")</f>
        <v>agosto</v>
      </c>
      <c r="J606" s="35">
        <f>YEAR(BASE[[#This Row],[Data de Pagamento]])</f>
        <v>2022</v>
      </c>
      <c r="K606" s="36">
        <v>-506</v>
      </c>
    </row>
    <row r="607" spans="1:11">
      <c r="A607" s="37" t="s">
        <v>8</v>
      </c>
      <c r="B607" s="37" t="s">
        <v>29</v>
      </c>
      <c r="C607" s="37" t="s">
        <v>11</v>
      </c>
      <c r="D607" s="38" t="str" cm="1">
        <f t="array" ref="D607">INDEX(FONTE_CÓDIGOS[CÓDIGO],MATCH(1,(FONTE_CÓDIGOS[FONTE]=BASE[[#This Row],[Coluna1]])*(FONTE_CÓDIGOS[DESCRIÇÃO]=BASE[[#This Row],[Classificação]]),0))</f>
        <v>2.3</v>
      </c>
      <c r="E607" s="33" t="s">
        <v>10</v>
      </c>
      <c r="G607" s="39">
        <v>44804</v>
      </c>
      <c r="H607" s="35">
        <f>DAY(BASE[[#This Row],[Data de Pagamento]])</f>
        <v>31</v>
      </c>
      <c r="I607" s="35" t="str">
        <f>TEXT(BASE[[#This Row],[Data de Pagamento]],"mmmm")</f>
        <v>agosto</v>
      </c>
      <c r="J607" s="35">
        <f>YEAR(BASE[[#This Row],[Data de Pagamento]])</f>
        <v>2022</v>
      </c>
      <c r="K607" s="36">
        <v>-507</v>
      </c>
    </row>
    <row r="608" spans="1:11">
      <c r="A608" s="37" t="s">
        <v>8</v>
      </c>
      <c r="B608" s="37" t="s">
        <v>58</v>
      </c>
      <c r="C608" s="37" t="s">
        <v>11</v>
      </c>
      <c r="D608" s="38" t="str" cm="1">
        <f t="array" ref="D608">INDEX(FONTE_CÓDIGOS[CÓDIGO],MATCH(1,(FONTE_CÓDIGOS[FONTE]=BASE[[#This Row],[Coluna1]])*(FONTE_CÓDIGOS[DESCRIÇÃO]=BASE[[#This Row],[Classificação]]),0))</f>
        <v>2.8</v>
      </c>
      <c r="E608" s="33" t="s">
        <v>10</v>
      </c>
      <c r="G608" s="39">
        <v>44804</v>
      </c>
      <c r="H608" s="35">
        <f>DAY(BASE[[#This Row],[Data de Pagamento]])</f>
        <v>31</v>
      </c>
      <c r="I608" s="35" t="str">
        <f>TEXT(BASE[[#This Row],[Data de Pagamento]],"mmmm")</f>
        <v>agosto</v>
      </c>
      <c r="J608" s="35">
        <f>YEAR(BASE[[#This Row],[Data de Pagamento]])</f>
        <v>2022</v>
      </c>
      <c r="K608" s="36">
        <v>-508</v>
      </c>
    </row>
    <row r="609" spans="1:11">
      <c r="A609" s="37" t="s">
        <v>8</v>
      </c>
      <c r="B609" s="37" t="s">
        <v>63</v>
      </c>
      <c r="C609" s="37" t="s">
        <v>11</v>
      </c>
      <c r="D609" s="38" t="str" cm="1">
        <f t="array" ref="D609">INDEX(FONTE_CÓDIGOS[CÓDIGO],MATCH(1,(FONTE_CÓDIGOS[FONTE]=BASE[[#This Row],[Coluna1]])*(FONTE_CÓDIGOS[DESCRIÇÃO]=BASE[[#This Row],[Classificação]]),0))</f>
        <v>2.9</v>
      </c>
      <c r="E609" s="33" t="s">
        <v>10</v>
      </c>
      <c r="G609" s="39">
        <v>44804</v>
      </c>
      <c r="H609" s="35">
        <f>DAY(BASE[[#This Row],[Data de Pagamento]])</f>
        <v>31</v>
      </c>
      <c r="I609" s="35" t="str">
        <f>TEXT(BASE[[#This Row],[Data de Pagamento]],"mmmm")</f>
        <v>agosto</v>
      </c>
      <c r="J609" s="35">
        <f>YEAR(BASE[[#This Row],[Data de Pagamento]])</f>
        <v>2022</v>
      </c>
      <c r="K609" s="36">
        <v>-509</v>
      </c>
    </row>
    <row r="610" spans="1:11">
      <c r="A610" s="37" t="s">
        <v>6</v>
      </c>
      <c r="B610" s="37" t="s">
        <v>27</v>
      </c>
      <c r="C610" s="37" t="s">
        <v>11</v>
      </c>
      <c r="D610" s="38" t="str" cm="1">
        <f t="array" ref="D610">INDEX(FONTE_CÓDIGOS[CÓDIGO],MATCH(1,(FONTE_CÓDIGOS[FONTE]=BASE[[#This Row],[Coluna1]])*(FONTE_CÓDIGOS[DESCRIÇÃO]=BASE[[#This Row],[Classificação]]),0))</f>
        <v>1.3</v>
      </c>
      <c r="E610" s="33" t="s">
        <v>24</v>
      </c>
      <c r="G610" s="39">
        <v>44805</v>
      </c>
      <c r="H610" s="35">
        <f>DAY(BASE[[#This Row],[Data de Pagamento]])</f>
        <v>1</v>
      </c>
      <c r="I610" s="35" t="str">
        <f>TEXT(BASE[[#This Row],[Data de Pagamento]],"mmmm")</f>
        <v>setembro</v>
      </c>
      <c r="J610" s="35">
        <f>YEAR(BASE[[#This Row],[Data de Pagamento]])</f>
        <v>2022</v>
      </c>
      <c r="K610" s="36">
        <v>97</v>
      </c>
    </row>
    <row r="611" spans="1:11">
      <c r="A611" s="37" t="s">
        <v>6</v>
      </c>
      <c r="B611" s="37" t="s">
        <v>27</v>
      </c>
      <c r="C611" s="37" t="s">
        <v>11</v>
      </c>
      <c r="D611" s="38" t="str" cm="1">
        <f t="array" ref="D611">INDEX(FONTE_CÓDIGOS[CÓDIGO],MATCH(1,(FONTE_CÓDIGOS[FONTE]=BASE[[#This Row],[Coluna1]])*(FONTE_CÓDIGOS[DESCRIÇÃO]=BASE[[#This Row],[Classificação]]),0))</f>
        <v>1.3</v>
      </c>
      <c r="E611" s="33" t="s">
        <v>24</v>
      </c>
      <c r="G611" s="39">
        <v>44805</v>
      </c>
      <c r="H611" s="35">
        <f>DAY(BASE[[#This Row],[Data de Pagamento]])</f>
        <v>1</v>
      </c>
      <c r="I611" s="35" t="str">
        <f>TEXT(BASE[[#This Row],[Data de Pagamento]],"mmmm")</f>
        <v>setembro</v>
      </c>
      <c r="J611" s="35">
        <f>YEAR(BASE[[#This Row],[Data de Pagamento]])</f>
        <v>2022</v>
      </c>
      <c r="K611" s="36">
        <v>98</v>
      </c>
    </row>
    <row r="612" spans="1:11">
      <c r="A612" s="37" t="s">
        <v>8</v>
      </c>
      <c r="B612" s="37" t="s">
        <v>73</v>
      </c>
      <c r="C612" s="37" t="s">
        <v>11</v>
      </c>
      <c r="D612" s="41" t="str" cm="1">
        <f t="array" ref="D612">INDEX(FONTE_CÓDIGOS[CÓDIGO],MATCH(1,(FONTE_CÓDIGOS[FONTE]=BASE[[#This Row],[Coluna1]])*(FONTE_CÓDIGOS[DESCRIÇÃO]=BASE[[#This Row],[Classificação]]),0))</f>
        <v>2.11</v>
      </c>
      <c r="E612" s="33" t="s">
        <v>31</v>
      </c>
      <c r="G612" s="39">
        <v>44805</v>
      </c>
      <c r="H612" s="35">
        <f>DAY(BASE[[#This Row],[Data de Pagamento]])</f>
        <v>1</v>
      </c>
      <c r="I612" s="35" t="str">
        <f>TEXT(BASE[[#This Row],[Data de Pagamento]],"mmmm")</f>
        <v>setembro</v>
      </c>
      <c r="J612" s="35">
        <f>YEAR(BASE[[#This Row],[Data de Pagamento]])</f>
        <v>2022</v>
      </c>
      <c r="K612" s="36">
        <v>-510</v>
      </c>
    </row>
    <row r="613" spans="1:11">
      <c r="A613" s="37" t="s">
        <v>8</v>
      </c>
      <c r="B613" s="37" t="s">
        <v>73</v>
      </c>
      <c r="C613" s="37" t="s">
        <v>11</v>
      </c>
      <c r="D613" s="41" t="str" cm="1">
        <f t="array" ref="D613">INDEX(FONTE_CÓDIGOS[CÓDIGO],MATCH(1,(FONTE_CÓDIGOS[FONTE]=BASE[[#This Row],[Coluna1]])*(FONTE_CÓDIGOS[DESCRIÇÃO]=BASE[[#This Row],[Classificação]]),0))</f>
        <v>2.11</v>
      </c>
      <c r="E613" s="33" t="s">
        <v>37</v>
      </c>
      <c r="G613" s="39">
        <v>44805</v>
      </c>
      <c r="H613" s="35">
        <f>DAY(BASE[[#This Row],[Data de Pagamento]])</f>
        <v>1</v>
      </c>
      <c r="I613" s="35" t="str">
        <f>TEXT(BASE[[#This Row],[Data de Pagamento]],"mmmm")</f>
        <v>setembro</v>
      </c>
      <c r="J613" s="35">
        <f>YEAR(BASE[[#This Row],[Data de Pagamento]])</f>
        <v>2022</v>
      </c>
      <c r="K613" s="36">
        <v>-511</v>
      </c>
    </row>
    <row r="614" spans="1:11">
      <c r="A614" s="37" t="s">
        <v>8</v>
      </c>
      <c r="B614" s="37" t="s">
        <v>98</v>
      </c>
      <c r="C614" s="37" t="s">
        <v>11</v>
      </c>
      <c r="D614" s="38" t="str" cm="1">
        <f t="array" ref="D614">INDEX(FONTE_CÓDIGOS[CÓDIGO],MATCH(1,(FONTE_CÓDIGOS[FONTE]=BASE[[#This Row],[Coluna1]])*(FONTE_CÓDIGOS[DESCRIÇÃO]=BASE[[#This Row],[Classificação]]),0))</f>
        <v>2.23</v>
      </c>
      <c r="E614" s="33" t="s">
        <v>31</v>
      </c>
      <c r="G614" s="39">
        <v>44805</v>
      </c>
      <c r="H614" s="35">
        <f>DAY(BASE[[#This Row],[Data de Pagamento]])</f>
        <v>1</v>
      </c>
      <c r="I614" s="35" t="str">
        <f>TEXT(BASE[[#This Row],[Data de Pagamento]],"mmmm")</f>
        <v>setembro</v>
      </c>
      <c r="J614" s="35">
        <f>YEAR(BASE[[#This Row],[Data de Pagamento]])</f>
        <v>2022</v>
      </c>
      <c r="K614" s="36">
        <v>-512</v>
      </c>
    </row>
    <row r="615" spans="1:11">
      <c r="A615" s="37" t="s">
        <v>8</v>
      </c>
      <c r="B615" s="37" t="s">
        <v>98</v>
      </c>
      <c r="C615" s="37" t="s">
        <v>11</v>
      </c>
      <c r="D615" s="38" t="str" cm="1">
        <f t="array" ref="D615">INDEX(FONTE_CÓDIGOS[CÓDIGO],MATCH(1,(FONTE_CÓDIGOS[FONTE]=BASE[[#This Row],[Coluna1]])*(FONTE_CÓDIGOS[DESCRIÇÃO]=BASE[[#This Row],[Classificação]]),0))</f>
        <v>2.23</v>
      </c>
      <c r="E615" s="33" t="s">
        <v>31</v>
      </c>
      <c r="G615" s="39">
        <v>44805</v>
      </c>
      <c r="H615" s="35">
        <f>DAY(BASE[[#This Row],[Data de Pagamento]])</f>
        <v>1</v>
      </c>
      <c r="I615" s="35" t="str">
        <f>TEXT(BASE[[#This Row],[Data de Pagamento]],"mmmm")</f>
        <v>setembro</v>
      </c>
      <c r="J615" s="35">
        <f>YEAR(BASE[[#This Row],[Data de Pagamento]])</f>
        <v>2022</v>
      </c>
      <c r="K615" s="36">
        <v>-513</v>
      </c>
    </row>
    <row r="616" spans="1:11">
      <c r="A616" s="37" t="s">
        <v>6</v>
      </c>
      <c r="B616" s="37" t="s">
        <v>27</v>
      </c>
      <c r="C616" s="37" t="s">
        <v>11</v>
      </c>
      <c r="D616" s="38" t="str" cm="1">
        <f t="array" ref="D616">INDEX(FONTE_CÓDIGOS[CÓDIGO],MATCH(1,(FONTE_CÓDIGOS[FONTE]=BASE[[#This Row],[Coluna1]])*(FONTE_CÓDIGOS[DESCRIÇÃO]=BASE[[#This Row],[Classificação]]),0))</f>
        <v>1.3</v>
      </c>
      <c r="E616" s="33" t="s">
        <v>24</v>
      </c>
      <c r="G616" s="39">
        <v>44806</v>
      </c>
      <c r="H616" s="35">
        <f>DAY(BASE[[#This Row],[Data de Pagamento]])</f>
        <v>2</v>
      </c>
      <c r="I616" s="35" t="str">
        <f>TEXT(BASE[[#This Row],[Data de Pagamento]],"mmmm")</f>
        <v>setembro</v>
      </c>
      <c r="J616" s="35">
        <f>YEAR(BASE[[#This Row],[Data de Pagamento]])</f>
        <v>2022</v>
      </c>
      <c r="K616" s="36">
        <v>99</v>
      </c>
    </row>
    <row r="617" spans="1:11">
      <c r="A617" s="37" t="s">
        <v>8</v>
      </c>
      <c r="B617" s="37" t="s">
        <v>53</v>
      </c>
      <c r="C617" s="37" t="s">
        <v>11</v>
      </c>
      <c r="D617" s="38" t="str" cm="1">
        <f t="array" ref="D617">INDEX(FONTE_CÓDIGOS[CÓDIGO],MATCH(1,(FONTE_CÓDIGOS[FONTE]=BASE[[#This Row],[Coluna1]])*(FONTE_CÓDIGOS[DESCRIÇÃO]=BASE[[#This Row],[Classificação]]),0))</f>
        <v>2.7</v>
      </c>
      <c r="E617" s="33" t="s">
        <v>10</v>
      </c>
      <c r="G617" s="39">
        <v>44806</v>
      </c>
      <c r="H617" s="35">
        <f>DAY(BASE[[#This Row],[Data de Pagamento]])</f>
        <v>2</v>
      </c>
      <c r="I617" s="35" t="str">
        <f>TEXT(BASE[[#This Row],[Data de Pagamento]],"mmmm")</f>
        <v>setembro</v>
      </c>
      <c r="J617" s="35">
        <f>YEAR(BASE[[#This Row],[Data de Pagamento]])</f>
        <v>2022</v>
      </c>
      <c r="K617" s="36">
        <v>-514</v>
      </c>
    </row>
    <row r="618" spans="1:11">
      <c r="A618" s="37" t="s">
        <v>8</v>
      </c>
      <c r="B618" s="37" t="s">
        <v>63</v>
      </c>
      <c r="C618" s="37" t="s">
        <v>11</v>
      </c>
      <c r="D618" s="40" t="str" cm="1">
        <f t="array" ref="D618">INDEX(FONTE_CÓDIGOS[CÓDIGO],MATCH(1,(FONTE_CÓDIGOS[FONTE]=BASE[[#This Row],[Coluna1]])*(FONTE_CÓDIGOS[DESCRIÇÃO]=BASE[[#This Row],[Classificação]]),0))</f>
        <v>2.9</v>
      </c>
      <c r="E618" s="33" t="s">
        <v>10</v>
      </c>
      <c r="G618" s="39">
        <v>44808</v>
      </c>
      <c r="H618" s="35">
        <f>DAY(BASE[[#This Row],[Data de Pagamento]])</f>
        <v>4</v>
      </c>
      <c r="I618" s="35" t="str">
        <f>TEXT(BASE[[#This Row],[Data de Pagamento]],"mmmm")</f>
        <v>setembro</v>
      </c>
      <c r="J618" s="35">
        <f>YEAR(BASE[[#This Row],[Data de Pagamento]])</f>
        <v>2022</v>
      </c>
      <c r="K618" s="36">
        <v>-515</v>
      </c>
    </row>
    <row r="619" spans="1:11">
      <c r="A619" s="37" t="s">
        <v>6</v>
      </c>
      <c r="B619" s="37" t="s">
        <v>27</v>
      </c>
      <c r="C619" s="37" t="s">
        <v>11</v>
      </c>
      <c r="D619" s="38" t="str" cm="1">
        <f t="array" ref="D619">INDEX(FONTE_CÓDIGOS[CÓDIGO],MATCH(1,(FONTE_CÓDIGOS[FONTE]=BASE[[#This Row],[Coluna1]])*(FONTE_CÓDIGOS[DESCRIÇÃO]=BASE[[#This Row],[Classificação]]),0))</f>
        <v>1.3</v>
      </c>
      <c r="E619" s="33" t="s">
        <v>43</v>
      </c>
      <c r="G619" s="39">
        <v>44809</v>
      </c>
      <c r="H619" s="35">
        <f>DAY(BASE[[#This Row],[Data de Pagamento]])</f>
        <v>5</v>
      </c>
      <c r="I619" s="35" t="str">
        <f>TEXT(BASE[[#This Row],[Data de Pagamento]],"mmmm")</f>
        <v>setembro</v>
      </c>
      <c r="J619" s="35">
        <f>YEAR(BASE[[#This Row],[Data de Pagamento]])</f>
        <v>2022</v>
      </c>
      <c r="K619" s="36">
        <v>100</v>
      </c>
    </row>
    <row r="620" spans="1:11">
      <c r="A620" s="37" t="s">
        <v>8</v>
      </c>
      <c r="B620" s="37" t="s">
        <v>29</v>
      </c>
      <c r="C620" s="37" t="s">
        <v>11</v>
      </c>
      <c r="D620" s="38" t="str" cm="1">
        <f t="array" ref="D620">INDEX(FONTE_CÓDIGOS[CÓDIGO],MATCH(1,(FONTE_CÓDIGOS[FONTE]=BASE[[#This Row],[Coluna1]])*(FONTE_CÓDIGOS[DESCRIÇÃO]=BASE[[#This Row],[Classificação]]),0))</f>
        <v>2.3</v>
      </c>
      <c r="E620" s="33" t="s">
        <v>10</v>
      </c>
      <c r="G620" s="39">
        <v>44810</v>
      </c>
      <c r="H620" s="35">
        <f>DAY(BASE[[#This Row],[Data de Pagamento]])</f>
        <v>6</v>
      </c>
      <c r="I620" s="35" t="str">
        <f>TEXT(BASE[[#This Row],[Data de Pagamento]],"mmmm")</f>
        <v>setembro</v>
      </c>
      <c r="J620" s="35">
        <f>YEAR(BASE[[#This Row],[Data de Pagamento]])</f>
        <v>2022</v>
      </c>
      <c r="K620" s="36">
        <v>-516</v>
      </c>
    </row>
    <row r="621" spans="1:11">
      <c r="A621" s="37" t="s">
        <v>8</v>
      </c>
      <c r="B621" s="37" t="s">
        <v>84</v>
      </c>
      <c r="C621" s="37" t="s">
        <v>11</v>
      </c>
      <c r="D621" s="40" t="str" cm="1">
        <f t="array" ref="D621">INDEX(FONTE_CÓDIGOS[CÓDIGO],MATCH(1,(FONTE_CÓDIGOS[FONTE]=BASE[[#This Row],[Coluna1]])*(FONTE_CÓDIGOS[DESCRIÇÃO]=BASE[[#This Row],[Classificação]]),0))</f>
        <v>2.16</v>
      </c>
      <c r="E621" s="33" t="s">
        <v>10</v>
      </c>
      <c r="G621" s="39">
        <v>44812</v>
      </c>
      <c r="H621" s="35">
        <f>DAY(BASE[[#This Row],[Data de Pagamento]])</f>
        <v>8</v>
      </c>
      <c r="I621" s="35" t="str">
        <f>TEXT(BASE[[#This Row],[Data de Pagamento]],"mmmm")</f>
        <v>setembro</v>
      </c>
      <c r="J621" s="35">
        <f>YEAR(BASE[[#This Row],[Data de Pagamento]])</f>
        <v>2022</v>
      </c>
      <c r="K621" s="36">
        <v>-517</v>
      </c>
    </row>
    <row r="622" spans="1:11">
      <c r="A622" s="37" t="s">
        <v>8</v>
      </c>
      <c r="B622" s="37" t="s">
        <v>104</v>
      </c>
      <c r="C622" s="37" t="s">
        <v>11</v>
      </c>
      <c r="D622" s="38" t="s">
        <v>100</v>
      </c>
      <c r="E622" s="33" t="s">
        <v>10</v>
      </c>
      <c r="G622" s="39">
        <v>44812</v>
      </c>
      <c r="H622" s="35">
        <f>DAY(BASE[[#This Row],[Data de Pagamento]])</f>
        <v>8</v>
      </c>
      <c r="I622" s="35" t="str">
        <f>TEXT(BASE[[#This Row],[Data de Pagamento]],"mmmm")</f>
        <v>setembro</v>
      </c>
      <c r="J622" s="35">
        <f>YEAR(BASE[[#This Row],[Data de Pagamento]])</f>
        <v>2022</v>
      </c>
      <c r="K622" s="36">
        <v>-518</v>
      </c>
    </row>
    <row r="623" spans="1:11">
      <c r="A623" s="37" t="s">
        <v>8</v>
      </c>
      <c r="B623" s="37" t="s">
        <v>53</v>
      </c>
      <c r="C623" s="37" t="s">
        <v>11</v>
      </c>
      <c r="D623" s="38" t="str" cm="1">
        <f t="array" ref="D623">INDEX(FONTE_CÓDIGOS[CÓDIGO],MATCH(1,(FONTE_CÓDIGOS[FONTE]=BASE[[#This Row],[Coluna1]])*(FONTE_CÓDIGOS[DESCRIÇÃO]=BASE[[#This Row],[Classificação]]),0))</f>
        <v>2.7</v>
      </c>
      <c r="E623" s="33" t="s">
        <v>10</v>
      </c>
      <c r="G623" s="39">
        <v>44812</v>
      </c>
      <c r="H623" s="35">
        <f>DAY(BASE[[#This Row],[Data de Pagamento]])</f>
        <v>8</v>
      </c>
      <c r="I623" s="35" t="str">
        <f>TEXT(BASE[[#This Row],[Data de Pagamento]],"mmmm")</f>
        <v>setembro</v>
      </c>
      <c r="J623" s="35">
        <f>YEAR(BASE[[#This Row],[Data de Pagamento]])</f>
        <v>2022</v>
      </c>
      <c r="K623" s="36">
        <v>-519</v>
      </c>
    </row>
    <row r="624" spans="1:11">
      <c r="A624" s="37" t="s">
        <v>6</v>
      </c>
      <c r="B624" s="37" t="s">
        <v>27</v>
      </c>
      <c r="C624" s="37" t="s">
        <v>11</v>
      </c>
      <c r="D624" s="38" t="str" cm="1">
        <f t="array" ref="D624">INDEX(FONTE_CÓDIGOS[CÓDIGO],MATCH(1,(FONTE_CÓDIGOS[FONTE]=BASE[[#This Row],[Coluna1]])*(FONTE_CÓDIGOS[DESCRIÇÃO]=BASE[[#This Row],[Classificação]]),0))</f>
        <v>1.3</v>
      </c>
      <c r="E624" s="33" t="s">
        <v>24</v>
      </c>
      <c r="G624" s="39">
        <v>44813</v>
      </c>
      <c r="H624" s="35">
        <f>DAY(BASE[[#This Row],[Data de Pagamento]])</f>
        <v>9</v>
      </c>
      <c r="I624" s="35" t="str">
        <f>TEXT(BASE[[#This Row],[Data de Pagamento]],"mmmm")</f>
        <v>setembro</v>
      </c>
      <c r="J624" s="35">
        <f>YEAR(BASE[[#This Row],[Data de Pagamento]])</f>
        <v>2022</v>
      </c>
      <c r="K624" s="36">
        <v>101</v>
      </c>
    </row>
    <row r="625" spans="1:11">
      <c r="A625" s="37" t="s">
        <v>6</v>
      </c>
      <c r="B625" s="37" t="s">
        <v>27</v>
      </c>
      <c r="C625" s="37" t="s">
        <v>11</v>
      </c>
      <c r="D625" s="38" t="str" cm="1">
        <f t="array" ref="D625">INDEX(FONTE_CÓDIGOS[CÓDIGO],MATCH(1,(FONTE_CÓDIGOS[FONTE]=BASE[[#This Row],[Coluna1]])*(FONTE_CÓDIGOS[DESCRIÇÃO]=BASE[[#This Row],[Classificação]]),0))</f>
        <v>1.3</v>
      </c>
      <c r="E625" s="33" t="s">
        <v>43</v>
      </c>
      <c r="G625" s="39">
        <v>44813</v>
      </c>
      <c r="H625" s="35">
        <f>DAY(BASE[[#This Row],[Data de Pagamento]])</f>
        <v>9</v>
      </c>
      <c r="I625" s="35" t="str">
        <f>TEXT(BASE[[#This Row],[Data de Pagamento]],"mmmm")</f>
        <v>setembro</v>
      </c>
      <c r="J625" s="35">
        <f>YEAR(BASE[[#This Row],[Data de Pagamento]])</f>
        <v>2022</v>
      </c>
      <c r="K625" s="36">
        <v>102</v>
      </c>
    </row>
    <row r="626" spans="1:11">
      <c r="A626" s="37" t="s">
        <v>8</v>
      </c>
      <c r="B626" s="37" t="s">
        <v>78</v>
      </c>
      <c r="C626" s="37" t="s">
        <v>11</v>
      </c>
      <c r="D626" s="38" t="str" cm="1">
        <f t="array" ref="D626">INDEX(FONTE_CÓDIGOS[CÓDIGO],MATCH(1,(FONTE_CÓDIGOS[FONTE]=BASE[[#This Row],[Coluna1]])*(FONTE_CÓDIGOS[DESCRIÇÃO]=BASE[[#This Row],[Classificação]]),0))</f>
        <v>2.13</v>
      </c>
      <c r="E626" s="33" t="s">
        <v>31</v>
      </c>
      <c r="G626" s="39">
        <v>44813</v>
      </c>
      <c r="H626" s="35">
        <f>DAY(BASE[[#This Row],[Data de Pagamento]])</f>
        <v>9</v>
      </c>
      <c r="I626" s="35" t="str">
        <f>TEXT(BASE[[#This Row],[Data de Pagamento]],"mmmm")</f>
        <v>setembro</v>
      </c>
      <c r="J626" s="35">
        <f>YEAR(BASE[[#This Row],[Data de Pagamento]])</f>
        <v>2022</v>
      </c>
      <c r="K626" s="36">
        <v>-520</v>
      </c>
    </row>
    <row r="627" spans="1:11">
      <c r="A627" s="37" t="s">
        <v>8</v>
      </c>
      <c r="B627" s="37" t="s">
        <v>53</v>
      </c>
      <c r="C627" s="37" t="s">
        <v>11</v>
      </c>
      <c r="D627" s="38" t="str" cm="1">
        <f t="array" ref="D627">INDEX(FONTE_CÓDIGOS[CÓDIGO],MATCH(1,(FONTE_CÓDIGOS[FONTE]=BASE[[#This Row],[Coluna1]])*(FONTE_CÓDIGOS[DESCRIÇÃO]=BASE[[#This Row],[Classificação]]),0))</f>
        <v>2.7</v>
      </c>
      <c r="E627" s="33" t="s">
        <v>10</v>
      </c>
      <c r="G627" s="39">
        <v>44813</v>
      </c>
      <c r="H627" s="35">
        <f>DAY(BASE[[#This Row],[Data de Pagamento]])</f>
        <v>9</v>
      </c>
      <c r="I627" s="35" t="str">
        <f>TEXT(BASE[[#This Row],[Data de Pagamento]],"mmmm")</f>
        <v>setembro</v>
      </c>
      <c r="J627" s="35">
        <f>YEAR(BASE[[#This Row],[Data de Pagamento]])</f>
        <v>2022</v>
      </c>
      <c r="K627" s="36">
        <v>-521</v>
      </c>
    </row>
    <row r="628" spans="1:11">
      <c r="A628" s="37" t="s">
        <v>8</v>
      </c>
      <c r="B628" s="37" t="s">
        <v>80</v>
      </c>
      <c r="C628" s="37" t="s">
        <v>11</v>
      </c>
      <c r="D628" s="38" t="s">
        <v>77</v>
      </c>
      <c r="E628" s="33" t="s">
        <v>10</v>
      </c>
      <c r="G628" s="39">
        <v>44813</v>
      </c>
      <c r="H628" s="43">
        <v>-600</v>
      </c>
      <c r="K628" s="36">
        <v>-522</v>
      </c>
    </row>
    <row r="629" spans="1:11">
      <c r="A629" s="37" t="s">
        <v>8</v>
      </c>
      <c r="B629" s="37" t="s">
        <v>63</v>
      </c>
      <c r="C629" s="37" t="s">
        <v>11</v>
      </c>
      <c r="D629" s="40" t="str" cm="1">
        <f t="array" ref="D629">INDEX(FONTE_CÓDIGOS[CÓDIGO],MATCH(1,(FONTE_CÓDIGOS[FONTE]=BASE[[#This Row],[Coluna1]])*(FONTE_CÓDIGOS[DESCRIÇÃO]=BASE[[#This Row],[Classificação]]),0))</f>
        <v>2.9</v>
      </c>
      <c r="E629" s="33" t="s">
        <v>10</v>
      </c>
      <c r="G629" s="39">
        <v>44813</v>
      </c>
      <c r="H629" s="35">
        <f>DAY(BASE[[#This Row],[Data de Pagamento]])</f>
        <v>9</v>
      </c>
      <c r="I629" s="35" t="str">
        <f>TEXT(BASE[[#This Row],[Data de Pagamento]],"mmmm")</f>
        <v>setembro</v>
      </c>
      <c r="J629" s="35">
        <f>YEAR(BASE[[#This Row],[Data de Pagamento]])</f>
        <v>2022</v>
      </c>
      <c r="K629" s="36">
        <v>-523</v>
      </c>
    </row>
    <row r="630" spans="1:11">
      <c r="A630" s="37" t="s">
        <v>8</v>
      </c>
      <c r="B630" s="37" t="s">
        <v>47</v>
      </c>
      <c r="C630" s="37" t="s">
        <v>11</v>
      </c>
      <c r="D630" s="40" t="str" cm="1">
        <f t="array" ref="D630">INDEX(FONTE_CÓDIGOS[CÓDIGO],MATCH(1,(FONTE_CÓDIGOS[FONTE]=BASE[[#This Row],[Coluna1]])*(FONTE_CÓDIGOS[DESCRIÇÃO]=BASE[[#This Row],[Classificação]]),0))</f>
        <v>2.6</v>
      </c>
      <c r="E630" s="33" t="s">
        <v>10</v>
      </c>
      <c r="G630" s="39">
        <v>44814</v>
      </c>
      <c r="H630" s="35">
        <f>DAY(BASE[[#This Row],[Data de Pagamento]])</f>
        <v>10</v>
      </c>
      <c r="I630" s="35" t="str">
        <f>TEXT(BASE[[#This Row],[Data de Pagamento]],"mmmm")</f>
        <v>setembro</v>
      </c>
      <c r="J630" s="35">
        <f>YEAR(BASE[[#This Row],[Data de Pagamento]])</f>
        <v>2022</v>
      </c>
      <c r="K630" s="36">
        <v>-524</v>
      </c>
    </row>
    <row r="631" spans="1:11">
      <c r="A631" s="37" t="s">
        <v>8</v>
      </c>
      <c r="B631" s="37" t="s">
        <v>73</v>
      </c>
      <c r="C631" s="37" t="s">
        <v>11</v>
      </c>
      <c r="D631" s="38" t="str" cm="1">
        <f t="array" ref="D631">INDEX(FONTE_CÓDIGOS[CÓDIGO],MATCH(1,(FONTE_CÓDIGOS[FONTE]=BASE[[#This Row],[Coluna1]])*(FONTE_CÓDIGOS[DESCRIÇÃO]=BASE[[#This Row],[Classificação]]),0))</f>
        <v>2.11</v>
      </c>
      <c r="E631" s="33" t="s">
        <v>31</v>
      </c>
      <c r="G631" s="39">
        <v>44816</v>
      </c>
      <c r="H631" s="35">
        <f>DAY(BASE[[#This Row],[Data de Pagamento]])</f>
        <v>12</v>
      </c>
      <c r="I631" s="35" t="str">
        <f>TEXT(BASE[[#This Row],[Data de Pagamento]],"mmmm")</f>
        <v>setembro</v>
      </c>
      <c r="J631" s="35">
        <f>YEAR(BASE[[#This Row],[Data de Pagamento]])</f>
        <v>2022</v>
      </c>
      <c r="K631" s="36">
        <v>-525</v>
      </c>
    </row>
    <row r="632" spans="1:11">
      <c r="A632" s="37" t="s">
        <v>8</v>
      </c>
      <c r="B632" s="37" t="s">
        <v>98</v>
      </c>
      <c r="C632" s="37" t="s">
        <v>11</v>
      </c>
      <c r="D632" s="38" t="str" cm="1">
        <f t="array" ref="D632">INDEX(FONTE_CÓDIGOS[CÓDIGO],MATCH(1,(FONTE_CÓDIGOS[FONTE]=BASE[[#This Row],[Coluna1]])*(FONTE_CÓDIGOS[DESCRIÇÃO]=BASE[[#This Row],[Classificação]]),0))</f>
        <v>2.23</v>
      </c>
      <c r="E632" s="33" t="s">
        <v>24</v>
      </c>
      <c r="G632" s="39">
        <v>44816</v>
      </c>
      <c r="H632" s="35">
        <f>DAY(BASE[[#This Row],[Data de Pagamento]])</f>
        <v>12</v>
      </c>
      <c r="I632" s="35" t="str">
        <f>TEXT(BASE[[#This Row],[Data de Pagamento]],"mmmm")</f>
        <v>setembro</v>
      </c>
      <c r="J632" s="35">
        <f>YEAR(BASE[[#This Row],[Data de Pagamento]])</f>
        <v>2022</v>
      </c>
      <c r="K632" s="36">
        <v>-526</v>
      </c>
    </row>
    <row r="633" spans="1:11">
      <c r="A633" s="37" t="s">
        <v>8</v>
      </c>
      <c r="B633" s="37" t="s">
        <v>92</v>
      </c>
      <c r="C633" s="37" t="s">
        <v>11</v>
      </c>
      <c r="D633" s="38" t="str" cm="1">
        <f t="array" ref="D633">INDEX(FONTE_CÓDIGOS[CÓDIGO],MATCH(1,(FONTE_CÓDIGOS[FONTE]=BASE[[#This Row],[Coluna1]])*(FONTE_CÓDIGOS[DESCRIÇÃO]=BASE[[#This Row],[Classificação]]),0))</f>
        <v>2.20</v>
      </c>
      <c r="E633" s="33" t="s">
        <v>24</v>
      </c>
      <c r="G633" s="39">
        <v>44816</v>
      </c>
      <c r="H633" s="35">
        <f>DAY(BASE[[#This Row],[Data de Pagamento]])</f>
        <v>12</v>
      </c>
      <c r="I633" s="35" t="str">
        <f>TEXT(BASE[[#This Row],[Data de Pagamento]],"mmmm")</f>
        <v>setembro</v>
      </c>
      <c r="J633" s="35">
        <f>YEAR(BASE[[#This Row],[Data de Pagamento]])</f>
        <v>2022</v>
      </c>
      <c r="K633" s="36">
        <v>-527</v>
      </c>
    </row>
    <row r="634" spans="1:11">
      <c r="A634" s="37" t="s">
        <v>8</v>
      </c>
      <c r="B634" s="37" t="s">
        <v>92</v>
      </c>
      <c r="C634" s="37" t="s">
        <v>11</v>
      </c>
      <c r="D634" s="38" t="str" cm="1">
        <f t="array" ref="D634">INDEX(FONTE_CÓDIGOS[CÓDIGO],MATCH(1,(FONTE_CÓDIGOS[FONTE]=BASE[[#This Row],[Coluna1]])*(FONTE_CÓDIGOS[DESCRIÇÃO]=BASE[[#This Row],[Classificação]]),0))</f>
        <v>2.20</v>
      </c>
      <c r="E634" s="33" t="s">
        <v>17</v>
      </c>
      <c r="G634" s="39">
        <v>44816</v>
      </c>
      <c r="H634" s="35">
        <f>DAY(BASE[[#This Row],[Data de Pagamento]])</f>
        <v>12</v>
      </c>
      <c r="I634" s="35" t="str">
        <f>TEXT(BASE[[#This Row],[Data de Pagamento]],"mmmm")</f>
        <v>setembro</v>
      </c>
      <c r="J634" s="35">
        <f>YEAR(BASE[[#This Row],[Data de Pagamento]])</f>
        <v>2022</v>
      </c>
      <c r="K634" s="36">
        <v>-528</v>
      </c>
    </row>
    <row r="635" spans="1:11">
      <c r="A635" s="37" t="s">
        <v>8</v>
      </c>
      <c r="B635" s="37" t="s">
        <v>98</v>
      </c>
      <c r="C635" s="37" t="s">
        <v>11</v>
      </c>
      <c r="D635" s="38" t="str" cm="1">
        <f t="array" ref="D635">INDEX(FONTE_CÓDIGOS[CÓDIGO],MATCH(1,(FONTE_CÓDIGOS[FONTE]=BASE[[#This Row],[Coluna1]])*(FONTE_CÓDIGOS[DESCRIÇÃO]=BASE[[#This Row],[Classificação]]),0))</f>
        <v>2.23</v>
      </c>
      <c r="E635" s="33" t="s">
        <v>17</v>
      </c>
      <c r="G635" s="39">
        <v>44816</v>
      </c>
      <c r="H635" s="35">
        <f>DAY(BASE[[#This Row],[Data de Pagamento]])</f>
        <v>12</v>
      </c>
      <c r="I635" s="35" t="str">
        <f>TEXT(BASE[[#This Row],[Data de Pagamento]],"mmmm")</f>
        <v>setembro</v>
      </c>
      <c r="J635" s="35">
        <f>YEAR(BASE[[#This Row],[Data de Pagamento]])</f>
        <v>2022</v>
      </c>
      <c r="K635" s="36">
        <v>-529</v>
      </c>
    </row>
    <row r="636" spans="1:11">
      <c r="A636" s="37" t="s">
        <v>8</v>
      </c>
      <c r="B636" s="37" t="s">
        <v>92</v>
      </c>
      <c r="C636" s="37" t="s">
        <v>11</v>
      </c>
      <c r="D636" s="38" t="str" cm="1">
        <f t="array" ref="D636">INDEX(FONTE_CÓDIGOS[CÓDIGO],MATCH(1,(FONTE_CÓDIGOS[FONTE]=BASE[[#This Row],[Coluna1]])*(FONTE_CÓDIGOS[DESCRIÇÃO]=BASE[[#This Row],[Classificação]]),0))</f>
        <v>2.20</v>
      </c>
      <c r="E636" s="33" t="s">
        <v>31</v>
      </c>
      <c r="G636" s="39">
        <v>44816</v>
      </c>
      <c r="H636" s="35">
        <f>DAY(BASE[[#This Row],[Data de Pagamento]])</f>
        <v>12</v>
      </c>
      <c r="I636" s="35" t="str">
        <f>TEXT(BASE[[#This Row],[Data de Pagamento]],"mmmm")</f>
        <v>setembro</v>
      </c>
      <c r="J636" s="35">
        <f>YEAR(BASE[[#This Row],[Data de Pagamento]])</f>
        <v>2022</v>
      </c>
      <c r="K636" s="36">
        <v>-530</v>
      </c>
    </row>
    <row r="637" spans="1:11">
      <c r="A637" s="37" t="s">
        <v>6</v>
      </c>
      <c r="B637" s="37" t="s">
        <v>39</v>
      </c>
      <c r="C637" s="37" t="s">
        <v>11</v>
      </c>
      <c r="D637" s="38" t="str" cm="1">
        <f t="array" ref="D637">INDEX(FONTE_CÓDIGOS[CÓDIGO],MATCH(1,(FONTE_CÓDIGOS[FONTE]=BASE[[#This Row],[Coluna1]])*(FONTE_CÓDIGOS[DESCRIÇÃO]=BASE[[#This Row],[Classificação]]),0))</f>
        <v>1.5</v>
      </c>
      <c r="E637" s="33" t="s">
        <v>10</v>
      </c>
      <c r="G637" s="39">
        <v>44818</v>
      </c>
      <c r="H637" s="35">
        <f>DAY(BASE[[#This Row],[Data de Pagamento]])</f>
        <v>14</v>
      </c>
      <c r="I637" s="35" t="str">
        <f>TEXT(BASE[[#This Row],[Data de Pagamento]],"mmmm")</f>
        <v>setembro</v>
      </c>
      <c r="J637" s="35">
        <f>YEAR(BASE[[#This Row],[Data de Pagamento]])</f>
        <v>2022</v>
      </c>
      <c r="K637" s="36">
        <v>103</v>
      </c>
    </row>
    <row r="638" spans="1:11">
      <c r="A638" s="37" t="s">
        <v>8</v>
      </c>
      <c r="B638" s="37" t="s">
        <v>88</v>
      </c>
      <c r="C638" s="37" t="s">
        <v>11</v>
      </c>
      <c r="D638" s="38" t="str" cm="1">
        <f t="array" ref="D638">INDEX(FONTE_CÓDIGOS[CÓDIGO],MATCH(1,(FONTE_CÓDIGOS[FONTE]=BASE[[#This Row],[Coluna1]])*(FONTE_CÓDIGOS[DESCRIÇÃO]=BASE[[#This Row],[Classificação]]),0))</f>
        <v>2.18</v>
      </c>
      <c r="E638" s="33" t="s">
        <v>10</v>
      </c>
      <c r="G638" s="39">
        <v>44818</v>
      </c>
      <c r="H638" s="35">
        <f>DAY(BASE[[#This Row],[Data de Pagamento]])</f>
        <v>14</v>
      </c>
      <c r="I638" s="35" t="str">
        <f>TEXT(BASE[[#This Row],[Data de Pagamento]],"mmmm")</f>
        <v>setembro</v>
      </c>
      <c r="J638" s="35">
        <f>YEAR(BASE[[#This Row],[Data de Pagamento]])</f>
        <v>2022</v>
      </c>
      <c r="K638" s="36">
        <v>-531</v>
      </c>
    </row>
    <row r="639" spans="1:11">
      <c r="A639" s="37" t="s">
        <v>8</v>
      </c>
      <c r="B639" s="37" t="s">
        <v>73</v>
      </c>
      <c r="C639" s="37" t="s">
        <v>11</v>
      </c>
      <c r="D639" s="41" t="str" cm="1">
        <f t="array" ref="D639">INDEX(FONTE_CÓDIGOS[CÓDIGO],MATCH(1,(FONTE_CÓDIGOS[FONTE]=BASE[[#This Row],[Coluna1]])*(FONTE_CÓDIGOS[DESCRIÇÃO]=BASE[[#This Row],[Classificação]]),0))</f>
        <v>2.11</v>
      </c>
      <c r="E639" s="33" t="s">
        <v>37</v>
      </c>
      <c r="G639" s="39">
        <v>44819</v>
      </c>
      <c r="H639" s="35">
        <f>DAY(BASE[[#This Row],[Data de Pagamento]])</f>
        <v>15</v>
      </c>
      <c r="I639" s="35" t="str">
        <f>TEXT(BASE[[#This Row],[Data de Pagamento]],"mmmm")</f>
        <v>setembro</v>
      </c>
      <c r="J639" s="35">
        <f>YEAR(BASE[[#This Row],[Data de Pagamento]])</f>
        <v>2022</v>
      </c>
      <c r="K639" s="36">
        <v>-532</v>
      </c>
    </row>
    <row r="640" spans="1:11">
      <c r="A640" s="37" t="s">
        <v>6</v>
      </c>
      <c r="B640" s="37" t="s">
        <v>27</v>
      </c>
      <c r="C640" s="37" t="s">
        <v>11</v>
      </c>
      <c r="D640" s="38" t="str" cm="1">
        <f t="array" ref="D640">INDEX(FONTE_CÓDIGOS[CÓDIGO],MATCH(1,(FONTE_CÓDIGOS[FONTE]=BASE[[#This Row],[Coluna1]])*(FONTE_CÓDIGOS[DESCRIÇÃO]=BASE[[#This Row],[Classificação]]),0))</f>
        <v>1.3</v>
      </c>
      <c r="E640" s="33" t="s">
        <v>43</v>
      </c>
      <c r="G640" s="39">
        <v>44820</v>
      </c>
      <c r="H640" s="35">
        <f>DAY(BASE[[#This Row],[Data de Pagamento]])</f>
        <v>16</v>
      </c>
      <c r="I640" s="35" t="str">
        <f>TEXT(BASE[[#This Row],[Data de Pagamento]],"mmmm")</f>
        <v>setembro</v>
      </c>
      <c r="J640" s="35">
        <f>YEAR(BASE[[#This Row],[Data de Pagamento]])</f>
        <v>2022</v>
      </c>
      <c r="K640" s="36">
        <v>104</v>
      </c>
    </row>
    <row r="641" spans="1:11">
      <c r="A641" s="37" t="s">
        <v>8</v>
      </c>
      <c r="B641" s="37" t="s">
        <v>98</v>
      </c>
      <c r="C641" s="37" t="s">
        <v>11</v>
      </c>
      <c r="D641" s="38" t="str" cm="1">
        <f t="array" ref="D641">INDEX(FONTE_CÓDIGOS[CÓDIGO],MATCH(1,(FONTE_CÓDIGOS[FONTE]=BASE[[#This Row],[Coluna1]])*(FONTE_CÓDIGOS[DESCRIÇÃO]=BASE[[#This Row],[Classificação]]),0))</f>
        <v>2.23</v>
      </c>
      <c r="E641" s="33" t="s">
        <v>17</v>
      </c>
      <c r="G641" s="39">
        <v>44820</v>
      </c>
      <c r="H641" s="35">
        <f>DAY(BASE[[#This Row],[Data de Pagamento]])</f>
        <v>16</v>
      </c>
      <c r="I641" s="35" t="str">
        <f>TEXT(BASE[[#This Row],[Data de Pagamento]],"mmmm")</f>
        <v>setembro</v>
      </c>
      <c r="J641" s="35">
        <f>YEAR(BASE[[#This Row],[Data de Pagamento]])</f>
        <v>2022</v>
      </c>
      <c r="K641" s="36">
        <v>-533</v>
      </c>
    </row>
    <row r="642" spans="1:11">
      <c r="A642" s="37" t="s">
        <v>8</v>
      </c>
      <c r="B642" s="37" t="s">
        <v>63</v>
      </c>
      <c r="C642" s="37" t="s">
        <v>11</v>
      </c>
      <c r="D642" s="40" t="str" cm="1">
        <f t="array" ref="D642">INDEX(FONTE_CÓDIGOS[CÓDIGO],MATCH(1,(FONTE_CÓDIGOS[FONTE]=BASE[[#This Row],[Coluna1]])*(FONTE_CÓDIGOS[DESCRIÇÃO]=BASE[[#This Row],[Classificação]]),0))</f>
        <v>2.9</v>
      </c>
      <c r="E642" s="33" t="s">
        <v>10</v>
      </c>
      <c r="G642" s="39">
        <v>44822</v>
      </c>
      <c r="H642" s="35">
        <f>DAY(BASE[[#This Row],[Data de Pagamento]])</f>
        <v>18</v>
      </c>
      <c r="I642" s="35" t="str">
        <f>TEXT(BASE[[#This Row],[Data de Pagamento]],"mmmm")</f>
        <v>setembro</v>
      </c>
      <c r="J642" s="35">
        <f>YEAR(BASE[[#This Row],[Data de Pagamento]])</f>
        <v>2022</v>
      </c>
      <c r="K642" s="36">
        <v>-534</v>
      </c>
    </row>
    <row r="643" spans="1:11">
      <c r="A643" s="37" t="s">
        <v>8</v>
      </c>
      <c r="B643" s="37" t="s">
        <v>82</v>
      </c>
      <c r="C643" s="37" t="s">
        <v>11</v>
      </c>
      <c r="D643" s="40" t="str" cm="1">
        <f t="array" ref="D643">INDEX(FONTE_CÓDIGOS[CÓDIGO],MATCH(1,(FONTE_CÓDIGOS[FONTE]=BASE[[#This Row],[Coluna1]])*(FONTE_CÓDIGOS[DESCRIÇÃO]=BASE[[#This Row],[Classificação]]),0))</f>
        <v>2.15</v>
      </c>
      <c r="E643" s="33" t="s">
        <v>10</v>
      </c>
      <c r="G643" s="39">
        <v>44824</v>
      </c>
      <c r="H643" s="35">
        <f>DAY(BASE[[#This Row],[Data de Pagamento]])</f>
        <v>20</v>
      </c>
      <c r="I643" s="35" t="str">
        <f>TEXT(BASE[[#This Row],[Data de Pagamento]],"mmmm")</f>
        <v>setembro</v>
      </c>
      <c r="J643" s="35">
        <f>YEAR(BASE[[#This Row],[Data de Pagamento]])</f>
        <v>2022</v>
      </c>
      <c r="K643" s="36">
        <v>-535</v>
      </c>
    </row>
    <row r="644" spans="1:11">
      <c r="A644" s="37" t="s">
        <v>8</v>
      </c>
      <c r="B644" s="37" t="s">
        <v>58</v>
      </c>
      <c r="C644" s="37" t="s">
        <v>11</v>
      </c>
      <c r="D644" s="38" t="s">
        <v>100</v>
      </c>
      <c r="E644" s="33" t="s">
        <v>10</v>
      </c>
      <c r="G644" s="39">
        <v>44825</v>
      </c>
      <c r="H644" s="35">
        <f>DAY(BASE[[#This Row],[Data de Pagamento]])</f>
        <v>21</v>
      </c>
      <c r="I644" s="35" t="str">
        <f>TEXT(BASE[[#This Row],[Data de Pagamento]],"mmmm")</f>
        <v>setembro</v>
      </c>
      <c r="J644" s="35">
        <f>YEAR(BASE[[#This Row],[Data de Pagamento]])</f>
        <v>2022</v>
      </c>
      <c r="K644" s="36">
        <v>-536</v>
      </c>
    </row>
    <row r="645" spans="1:11">
      <c r="A645" s="37" t="s">
        <v>8</v>
      </c>
      <c r="B645" s="37" t="s">
        <v>63</v>
      </c>
      <c r="C645" s="37" t="s">
        <v>11</v>
      </c>
      <c r="D645" s="40" t="str" cm="1">
        <f t="array" ref="D645">INDEX(FONTE_CÓDIGOS[CÓDIGO],MATCH(1,(FONTE_CÓDIGOS[FONTE]=BASE[[#This Row],[Coluna1]])*(FONTE_CÓDIGOS[DESCRIÇÃO]=BASE[[#This Row],[Classificação]]),0))</f>
        <v>2.9</v>
      </c>
      <c r="E645" s="33" t="s">
        <v>10</v>
      </c>
      <c r="G645" s="39">
        <v>44828</v>
      </c>
      <c r="H645" s="35">
        <f>DAY(BASE[[#This Row],[Data de Pagamento]])</f>
        <v>24</v>
      </c>
      <c r="I645" s="35" t="str">
        <f>TEXT(BASE[[#This Row],[Data de Pagamento]],"mmmm")</f>
        <v>setembro</v>
      </c>
      <c r="J645" s="35">
        <f>YEAR(BASE[[#This Row],[Data de Pagamento]])</f>
        <v>2022</v>
      </c>
      <c r="K645" s="36">
        <v>-537</v>
      </c>
    </row>
    <row r="646" spans="1:11">
      <c r="A646" s="37" t="s">
        <v>8</v>
      </c>
      <c r="B646" s="37" t="s">
        <v>53</v>
      </c>
      <c r="C646" s="37" t="s">
        <v>11</v>
      </c>
      <c r="D646" s="38" t="str" cm="1">
        <f t="array" ref="D646">INDEX(FONTE_CÓDIGOS[CÓDIGO],MATCH(1,(FONTE_CÓDIGOS[FONTE]=BASE[[#This Row],[Coluna1]])*(FONTE_CÓDIGOS[DESCRIÇÃO]=BASE[[#This Row],[Classificação]]),0))</f>
        <v>2.7</v>
      </c>
      <c r="E646" s="33" t="s">
        <v>10</v>
      </c>
      <c r="G646" s="39">
        <v>44830</v>
      </c>
      <c r="H646" s="35">
        <f>DAY(BASE[[#This Row],[Data de Pagamento]])</f>
        <v>26</v>
      </c>
      <c r="I646" s="35" t="str">
        <f>TEXT(BASE[[#This Row],[Data de Pagamento]],"mmmm")</f>
        <v>setembro</v>
      </c>
      <c r="J646" s="35">
        <f>YEAR(BASE[[#This Row],[Data de Pagamento]])</f>
        <v>2022</v>
      </c>
      <c r="K646" s="36">
        <v>-538</v>
      </c>
    </row>
    <row r="647" spans="1:11">
      <c r="A647" s="37" t="s">
        <v>6</v>
      </c>
      <c r="B647" s="37" t="s">
        <v>27</v>
      </c>
      <c r="C647" s="37" t="s">
        <v>11</v>
      </c>
      <c r="D647" s="38" t="str" cm="1">
        <f t="array" ref="D647">INDEX(FONTE_CÓDIGOS[CÓDIGO],MATCH(1,(FONTE_CÓDIGOS[FONTE]=BASE[[#This Row],[Coluna1]])*(FONTE_CÓDIGOS[DESCRIÇÃO]=BASE[[#This Row],[Classificação]]),0))</f>
        <v>1.3</v>
      </c>
      <c r="E647" s="33" t="s">
        <v>24</v>
      </c>
      <c r="G647" s="39">
        <v>44832</v>
      </c>
      <c r="H647" s="35">
        <f>DAY(BASE[[#This Row],[Data de Pagamento]])</f>
        <v>28</v>
      </c>
      <c r="I647" s="35" t="str">
        <f>TEXT(BASE[[#This Row],[Data de Pagamento]],"mmmm")</f>
        <v>setembro</v>
      </c>
      <c r="J647" s="35">
        <f>YEAR(BASE[[#This Row],[Data de Pagamento]])</f>
        <v>2022</v>
      </c>
      <c r="K647" s="36">
        <v>105</v>
      </c>
    </row>
    <row r="648" spans="1:11">
      <c r="A648" s="37" t="s">
        <v>8</v>
      </c>
      <c r="B648" s="37" t="s">
        <v>58</v>
      </c>
      <c r="C648" s="37" t="s">
        <v>11</v>
      </c>
      <c r="D648" s="38" t="str" cm="1">
        <f t="array" ref="D648">INDEX(FONTE_CÓDIGOS[CÓDIGO],MATCH(1,(FONTE_CÓDIGOS[FONTE]=BASE[[#This Row],[Coluna1]])*(FONTE_CÓDIGOS[DESCRIÇÃO]=BASE[[#This Row],[Classificação]]),0))</f>
        <v>2.8</v>
      </c>
      <c r="E648" s="33" t="s">
        <v>31</v>
      </c>
      <c r="G648" s="39">
        <v>44834</v>
      </c>
      <c r="H648" s="35">
        <f>DAY(BASE[[#This Row],[Data de Pagamento]])</f>
        <v>30</v>
      </c>
      <c r="I648" s="35" t="str">
        <f>TEXT(BASE[[#This Row],[Data de Pagamento]],"mmmm")</f>
        <v>setembro</v>
      </c>
      <c r="J648" s="35">
        <f>YEAR(BASE[[#This Row],[Data de Pagamento]])</f>
        <v>2022</v>
      </c>
      <c r="K648" s="36">
        <v>-539</v>
      </c>
    </row>
    <row r="649" spans="1:11">
      <c r="A649" s="37" t="s">
        <v>6</v>
      </c>
      <c r="B649" s="37" t="s">
        <v>27</v>
      </c>
      <c r="C649" s="37" t="s">
        <v>11</v>
      </c>
      <c r="D649" s="38" t="str" cm="1">
        <f t="array" ref="D649">INDEX(FONTE_CÓDIGOS[CÓDIGO],MATCH(1,(FONTE_CÓDIGOS[FONTE]=BASE[[#This Row],[Coluna1]])*(FONTE_CÓDIGOS[DESCRIÇÃO]=BASE[[#This Row],[Classificação]]),0))</f>
        <v>1.3</v>
      </c>
      <c r="E649" s="33" t="s">
        <v>17</v>
      </c>
      <c r="G649" s="39">
        <v>44836</v>
      </c>
      <c r="H649" s="35">
        <f>DAY(BASE[[#This Row],[Data de Pagamento]])</f>
        <v>2</v>
      </c>
      <c r="I649" s="35" t="str">
        <f>TEXT(BASE[[#This Row],[Data de Pagamento]],"mmmm")</f>
        <v>outubro</v>
      </c>
      <c r="J649" s="35">
        <f>YEAR(BASE[[#This Row],[Data de Pagamento]])</f>
        <v>2022</v>
      </c>
      <c r="K649" s="36">
        <v>106</v>
      </c>
    </row>
    <row r="650" spans="1:11">
      <c r="A650" s="37" t="s">
        <v>8</v>
      </c>
      <c r="B650" s="37" t="s">
        <v>29</v>
      </c>
      <c r="C650" s="37" t="s">
        <v>11</v>
      </c>
      <c r="D650" s="38" t="str" cm="1">
        <f t="array" ref="D650">INDEX(FONTE_CÓDIGOS[CÓDIGO],MATCH(1,(FONTE_CÓDIGOS[FONTE]=BASE[[#This Row],[Coluna1]])*(FONTE_CÓDIGOS[DESCRIÇÃO]=BASE[[#This Row],[Classificação]]),0))</f>
        <v>2.3</v>
      </c>
      <c r="E650" s="33" t="s">
        <v>10</v>
      </c>
      <c r="G650" s="39">
        <v>44836</v>
      </c>
      <c r="H650" s="35">
        <f>DAY(BASE[[#This Row],[Data de Pagamento]])</f>
        <v>2</v>
      </c>
      <c r="I650" s="35" t="str">
        <f>TEXT(BASE[[#This Row],[Data de Pagamento]],"mmmm")</f>
        <v>outubro</v>
      </c>
      <c r="J650" s="35">
        <f>YEAR(BASE[[#This Row],[Data de Pagamento]])</f>
        <v>2022</v>
      </c>
      <c r="K650" s="36">
        <v>-540</v>
      </c>
    </row>
    <row r="651" spans="1:11">
      <c r="A651" s="37" t="s">
        <v>8</v>
      </c>
      <c r="B651" s="37" t="s">
        <v>63</v>
      </c>
      <c r="C651" s="37" t="s">
        <v>11</v>
      </c>
      <c r="D651" s="38" t="str" cm="1">
        <f t="array" ref="D651">INDEX(FONTE_CÓDIGOS[CÓDIGO],MATCH(1,(FONTE_CÓDIGOS[FONTE]=BASE[[#This Row],[Coluna1]])*(FONTE_CÓDIGOS[DESCRIÇÃO]=BASE[[#This Row],[Classificação]]),0))</f>
        <v>2.9</v>
      </c>
      <c r="E651" s="33" t="s">
        <v>10</v>
      </c>
      <c r="G651" s="39">
        <v>44836</v>
      </c>
      <c r="H651" s="35">
        <f>DAY(BASE[[#This Row],[Data de Pagamento]])</f>
        <v>2</v>
      </c>
      <c r="I651" s="35" t="str">
        <f>TEXT(BASE[[#This Row],[Data de Pagamento]],"mmmm")</f>
        <v>outubro</v>
      </c>
      <c r="J651" s="35">
        <f>YEAR(BASE[[#This Row],[Data de Pagamento]])</f>
        <v>2022</v>
      </c>
      <c r="K651" s="36">
        <v>-541</v>
      </c>
    </row>
    <row r="652" spans="1:11">
      <c r="A652" s="37" t="s">
        <v>8</v>
      </c>
      <c r="B652" s="37" t="s">
        <v>73</v>
      </c>
      <c r="C652" s="37" t="s">
        <v>11</v>
      </c>
      <c r="D652" s="41" t="str" cm="1">
        <f t="array" ref="D652">INDEX(FONTE_CÓDIGOS[CÓDIGO],MATCH(1,(FONTE_CÓDIGOS[FONTE]=BASE[[#This Row],[Coluna1]])*(FONTE_CÓDIGOS[DESCRIÇÃO]=BASE[[#This Row],[Classificação]]),0))</f>
        <v>2.11</v>
      </c>
      <c r="E652" s="33" t="s">
        <v>31</v>
      </c>
      <c r="G652" s="39">
        <v>44837</v>
      </c>
      <c r="H652" s="35">
        <f>DAY(BASE[[#This Row],[Data de Pagamento]])</f>
        <v>3</v>
      </c>
      <c r="I652" s="35" t="str">
        <f>TEXT(BASE[[#This Row],[Data de Pagamento]],"mmmm")</f>
        <v>outubro</v>
      </c>
      <c r="J652" s="35">
        <f>YEAR(BASE[[#This Row],[Data de Pagamento]])</f>
        <v>2022</v>
      </c>
      <c r="K652" s="36">
        <v>-542</v>
      </c>
    </row>
    <row r="653" spans="1:11">
      <c r="A653" s="37" t="s">
        <v>8</v>
      </c>
      <c r="B653" s="37" t="s">
        <v>73</v>
      </c>
      <c r="C653" s="37" t="s">
        <v>11</v>
      </c>
      <c r="D653" s="41" t="str" cm="1">
        <f t="array" ref="D653">INDEX(FONTE_CÓDIGOS[CÓDIGO],MATCH(1,(FONTE_CÓDIGOS[FONTE]=BASE[[#This Row],[Coluna1]])*(FONTE_CÓDIGOS[DESCRIÇÃO]=BASE[[#This Row],[Classificação]]),0))</f>
        <v>2.11</v>
      </c>
      <c r="E653" s="33" t="s">
        <v>37</v>
      </c>
      <c r="G653" s="39">
        <v>44837</v>
      </c>
      <c r="H653" s="35">
        <f>DAY(BASE[[#This Row],[Data de Pagamento]])</f>
        <v>3</v>
      </c>
      <c r="I653" s="35" t="str">
        <f>TEXT(BASE[[#This Row],[Data de Pagamento]],"mmmm")</f>
        <v>outubro</v>
      </c>
      <c r="J653" s="35">
        <f>YEAR(BASE[[#This Row],[Data de Pagamento]])</f>
        <v>2022</v>
      </c>
      <c r="K653" s="36">
        <v>-543</v>
      </c>
    </row>
    <row r="654" spans="1:11">
      <c r="A654" s="37" t="s">
        <v>8</v>
      </c>
      <c r="B654" s="37" t="s">
        <v>63</v>
      </c>
      <c r="C654" s="37" t="s">
        <v>11</v>
      </c>
      <c r="D654" s="40" t="str" cm="1">
        <f t="array" ref="D654">INDEX(FONTE_CÓDIGOS[CÓDIGO],MATCH(1,(FONTE_CÓDIGOS[FONTE]=BASE[[#This Row],[Coluna1]])*(FONTE_CÓDIGOS[DESCRIÇÃO]=BASE[[#This Row],[Classificação]]),0))</f>
        <v>2.9</v>
      </c>
      <c r="E654" s="33" t="s">
        <v>10</v>
      </c>
      <c r="G654" s="39">
        <v>44837</v>
      </c>
      <c r="H654" s="35">
        <f>DAY(BASE[[#This Row],[Data de Pagamento]])</f>
        <v>3</v>
      </c>
      <c r="I654" s="35" t="str">
        <f>TEXT(BASE[[#This Row],[Data de Pagamento]],"mmmm")</f>
        <v>outubro</v>
      </c>
      <c r="J654" s="35">
        <f>YEAR(BASE[[#This Row],[Data de Pagamento]])</f>
        <v>2022</v>
      </c>
      <c r="K654" s="36">
        <v>-544</v>
      </c>
    </row>
    <row r="655" spans="1:11">
      <c r="A655" s="37" t="s">
        <v>6</v>
      </c>
      <c r="B655" s="37" t="s">
        <v>66</v>
      </c>
      <c r="C655" s="37" t="s">
        <v>11</v>
      </c>
      <c r="D655" s="38" t="str" cm="1">
        <f t="array" ref="D655">INDEX(FONTE_CÓDIGOS[CÓDIGO],MATCH(1,(FONTE_CÓDIGOS[FONTE]=BASE[[#This Row],[Coluna1]])*(FONTE_CÓDIGOS[DESCRIÇÃO]=BASE[[#This Row],[Classificação]]),0))</f>
        <v>1.10</v>
      </c>
      <c r="E655" s="33" t="s">
        <v>10</v>
      </c>
      <c r="G655" s="39">
        <v>44838</v>
      </c>
      <c r="H655" s="35">
        <f>DAY(BASE[[#This Row],[Data de Pagamento]])</f>
        <v>4</v>
      </c>
      <c r="I655" s="35" t="str">
        <f>TEXT(BASE[[#This Row],[Data de Pagamento]],"mmmm")</f>
        <v>outubro</v>
      </c>
      <c r="J655" s="35">
        <f>YEAR(BASE[[#This Row],[Data de Pagamento]])</f>
        <v>2022</v>
      </c>
      <c r="K655" s="36">
        <v>107</v>
      </c>
    </row>
    <row r="656" spans="1:11">
      <c r="A656" s="37" t="s">
        <v>8</v>
      </c>
      <c r="B656" s="37" t="s">
        <v>98</v>
      </c>
      <c r="C656" s="37" t="s">
        <v>11</v>
      </c>
      <c r="D656" s="38" t="str" cm="1">
        <f t="array" ref="D656">INDEX(FONTE_CÓDIGOS[CÓDIGO],MATCH(1,(FONTE_CÓDIGOS[FONTE]=BASE[[#This Row],[Coluna1]])*(FONTE_CÓDIGOS[DESCRIÇÃO]=BASE[[#This Row],[Classificação]]),0))</f>
        <v>2.23</v>
      </c>
      <c r="E656" s="33" t="s">
        <v>24</v>
      </c>
      <c r="G656" s="39">
        <v>44838</v>
      </c>
      <c r="H656" s="35">
        <f>DAY(BASE[[#This Row],[Data de Pagamento]])</f>
        <v>4</v>
      </c>
      <c r="I656" s="35" t="str">
        <f>TEXT(BASE[[#This Row],[Data de Pagamento]],"mmmm")</f>
        <v>outubro</v>
      </c>
      <c r="J656" s="35">
        <f>YEAR(BASE[[#This Row],[Data de Pagamento]])</f>
        <v>2022</v>
      </c>
      <c r="K656" s="36">
        <v>-545</v>
      </c>
    </row>
    <row r="657" spans="1:11">
      <c r="A657" s="37" t="s">
        <v>8</v>
      </c>
      <c r="B657" s="37" t="s">
        <v>98</v>
      </c>
      <c r="C657" s="37" t="s">
        <v>11</v>
      </c>
      <c r="D657" s="38" t="str" cm="1">
        <f t="array" ref="D657">INDEX(FONTE_CÓDIGOS[CÓDIGO],MATCH(1,(FONTE_CÓDIGOS[FONTE]=BASE[[#This Row],[Coluna1]])*(FONTE_CÓDIGOS[DESCRIÇÃO]=BASE[[#This Row],[Classificação]]),0))</f>
        <v>2.23</v>
      </c>
      <c r="E657" s="33" t="s">
        <v>31</v>
      </c>
      <c r="G657" s="39">
        <v>44838</v>
      </c>
      <c r="H657" s="35">
        <f>DAY(BASE[[#This Row],[Data de Pagamento]])</f>
        <v>4</v>
      </c>
      <c r="I657" s="35" t="str">
        <f>TEXT(BASE[[#This Row],[Data de Pagamento]],"mmmm")</f>
        <v>outubro</v>
      </c>
      <c r="J657" s="35">
        <f>YEAR(BASE[[#This Row],[Data de Pagamento]])</f>
        <v>2022</v>
      </c>
      <c r="K657" s="36">
        <v>-546</v>
      </c>
    </row>
    <row r="658" spans="1:11">
      <c r="A658" s="37" t="s">
        <v>8</v>
      </c>
      <c r="B658" s="37" t="s">
        <v>78</v>
      </c>
      <c r="C658" s="37" t="s">
        <v>11</v>
      </c>
      <c r="D658" s="38" t="str" cm="1">
        <f t="array" ref="D658">INDEX(FONTE_CÓDIGOS[CÓDIGO],MATCH(1,(FONTE_CÓDIGOS[FONTE]=BASE[[#This Row],[Coluna1]])*(FONTE_CÓDIGOS[DESCRIÇÃO]=BASE[[#This Row],[Classificação]]),0))</f>
        <v>2.13</v>
      </c>
      <c r="E658" s="33" t="s">
        <v>31</v>
      </c>
      <c r="G658" s="39">
        <v>44839</v>
      </c>
      <c r="H658" s="35">
        <f>DAY(BASE[[#This Row],[Data de Pagamento]])</f>
        <v>5</v>
      </c>
      <c r="I658" s="35" t="str">
        <f>TEXT(BASE[[#This Row],[Data de Pagamento]],"mmmm")</f>
        <v>outubro</v>
      </c>
      <c r="J658" s="35">
        <f>YEAR(BASE[[#This Row],[Data de Pagamento]])</f>
        <v>2022</v>
      </c>
      <c r="K658" s="36">
        <v>-547</v>
      </c>
    </row>
    <row r="659" spans="1:11">
      <c r="A659" s="37" t="s">
        <v>6</v>
      </c>
      <c r="B659" s="37" t="s">
        <v>27</v>
      </c>
      <c r="C659" s="37" t="s">
        <v>11</v>
      </c>
      <c r="D659" s="38" t="str" cm="1">
        <f t="array" ref="D659">INDEX(FONTE_CÓDIGOS[CÓDIGO],MATCH(1,(FONTE_CÓDIGOS[FONTE]=BASE[[#This Row],[Coluna1]])*(FONTE_CÓDIGOS[DESCRIÇÃO]=BASE[[#This Row],[Classificação]]),0))</f>
        <v>1.3</v>
      </c>
      <c r="E659" s="33" t="s">
        <v>43</v>
      </c>
      <c r="G659" s="39">
        <v>44841</v>
      </c>
      <c r="H659" s="35">
        <f>DAY(BASE[[#This Row],[Data de Pagamento]])</f>
        <v>7</v>
      </c>
      <c r="I659" s="35" t="str">
        <f>TEXT(BASE[[#This Row],[Data de Pagamento]],"mmmm")</f>
        <v>outubro</v>
      </c>
      <c r="J659" s="35">
        <f>YEAR(BASE[[#This Row],[Data de Pagamento]])</f>
        <v>2022</v>
      </c>
      <c r="K659" s="36">
        <v>108</v>
      </c>
    </row>
    <row r="660" spans="1:11">
      <c r="A660" s="37" t="s">
        <v>8</v>
      </c>
      <c r="B660" s="37" t="s">
        <v>84</v>
      </c>
      <c r="C660" s="37" t="s">
        <v>11</v>
      </c>
      <c r="D660" s="40" t="str" cm="1">
        <f t="array" ref="D660">INDEX(FONTE_CÓDIGOS[CÓDIGO],MATCH(1,(FONTE_CÓDIGOS[FONTE]=BASE[[#This Row],[Coluna1]])*(FONTE_CÓDIGOS[DESCRIÇÃO]=BASE[[#This Row],[Classificação]]),0))</f>
        <v>2.16</v>
      </c>
      <c r="E660" s="33" t="s">
        <v>10</v>
      </c>
      <c r="G660" s="39">
        <v>44841</v>
      </c>
      <c r="H660" s="35">
        <f>DAY(BASE[[#This Row],[Data de Pagamento]])</f>
        <v>7</v>
      </c>
      <c r="I660" s="35" t="str">
        <f>TEXT(BASE[[#This Row],[Data de Pagamento]],"mmmm")</f>
        <v>outubro</v>
      </c>
      <c r="J660" s="35">
        <f>YEAR(BASE[[#This Row],[Data de Pagamento]])</f>
        <v>2022</v>
      </c>
      <c r="K660" s="36">
        <v>-548</v>
      </c>
    </row>
    <row r="661" spans="1:11">
      <c r="A661" s="37" t="s">
        <v>8</v>
      </c>
      <c r="B661" s="37" t="s">
        <v>29</v>
      </c>
      <c r="C661" s="37" t="s">
        <v>11</v>
      </c>
      <c r="D661" s="38" t="str" cm="1">
        <f t="array" ref="D661">INDEX(FONTE_CÓDIGOS[CÓDIGO],MATCH(1,(FONTE_CÓDIGOS[FONTE]=BASE[[#This Row],[Coluna1]])*(FONTE_CÓDIGOS[DESCRIÇÃO]=BASE[[#This Row],[Classificação]]),0))</f>
        <v>2.3</v>
      </c>
      <c r="E661" s="33" t="s">
        <v>10</v>
      </c>
      <c r="G661" s="39">
        <v>44841</v>
      </c>
      <c r="H661" s="35">
        <f>DAY(BASE[[#This Row],[Data de Pagamento]])</f>
        <v>7</v>
      </c>
      <c r="I661" s="35" t="str">
        <f>TEXT(BASE[[#This Row],[Data de Pagamento]],"mmmm")</f>
        <v>outubro</v>
      </c>
      <c r="J661" s="35">
        <f>YEAR(BASE[[#This Row],[Data de Pagamento]])</f>
        <v>2022</v>
      </c>
      <c r="K661" s="36">
        <v>-549</v>
      </c>
    </row>
    <row r="662" spans="1:11">
      <c r="A662" s="37" t="s">
        <v>8</v>
      </c>
      <c r="B662" s="37" t="s">
        <v>80</v>
      </c>
      <c r="C662" s="37" t="s">
        <v>11</v>
      </c>
      <c r="D662" s="40" t="str" cm="1">
        <f t="array" ref="D662">INDEX(FONTE_CÓDIGOS[CÓDIGO],MATCH(1,(FONTE_CÓDIGOS[FONTE]=BASE[[#This Row],[Coluna1]])*(FONTE_CÓDIGOS[DESCRIÇÃO]=BASE[[#This Row],[Classificação]]),0))</f>
        <v>2.14</v>
      </c>
      <c r="E662" s="33" t="s">
        <v>10</v>
      </c>
      <c r="G662" s="39">
        <v>44841</v>
      </c>
      <c r="H662" s="35">
        <f>DAY(BASE[[#This Row],[Data de Pagamento]])</f>
        <v>7</v>
      </c>
      <c r="I662" s="35" t="str">
        <f>TEXT(BASE[[#This Row],[Data de Pagamento]],"mmmm")</f>
        <v>outubro</v>
      </c>
      <c r="J662" s="35">
        <f>YEAR(BASE[[#This Row],[Data de Pagamento]])</f>
        <v>2022</v>
      </c>
      <c r="K662" s="36">
        <v>-550</v>
      </c>
    </row>
    <row r="663" spans="1:11">
      <c r="A663" s="37" t="s">
        <v>8</v>
      </c>
      <c r="B663" s="37" t="s">
        <v>47</v>
      </c>
      <c r="C663" s="37" t="s">
        <v>11</v>
      </c>
      <c r="D663" s="40" t="str" cm="1">
        <f t="array" ref="D663">INDEX(FONTE_CÓDIGOS[CÓDIGO],MATCH(1,(FONTE_CÓDIGOS[FONTE]=BASE[[#This Row],[Coluna1]])*(FONTE_CÓDIGOS[DESCRIÇÃO]=BASE[[#This Row],[Classificação]]),0))</f>
        <v>2.6</v>
      </c>
      <c r="E663" s="33" t="s">
        <v>10</v>
      </c>
      <c r="G663" s="39">
        <v>44844</v>
      </c>
      <c r="H663" s="35">
        <f>DAY(BASE[[#This Row],[Data de Pagamento]])</f>
        <v>10</v>
      </c>
      <c r="I663" s="35" t="str">
        <f>TEXT(BASE[[#This Row],[Data de Pagamento]],"mmmm")</f>
        <v>outubro</v>
      </c>
      <c r="J663" s="35">
        <f>YEAR(BASE[[#This Row],[Data de Pagamento]])</f>
        <v>2022</v>
      </c>
      <c r="K663" s="36">
        <v>-551</v>
      </c>
    </row>
    <row r="664" spans="1:11">
      <c r="A664" s="37" t="s">
        <v>8</v>
      </c>
      <c r="B664" s="37" t="s">
        <v>92</v>
      </c>
      <c r="C664" s="37" t="s">
        <v>11</v>
      </c>
      <c r="D664" s="38" t="str" cm="1">
        <f t="array" ref="D664">INDEX(FONTE_CÓDIGOS[CÓDIGO],MATCH(1,(FONTE_CÓDIGOS[FONTE]=BASE[[#This Row],[Coluna1]])*(FONTE_CÓDIGOS[DESCRIÇÃO]=BASE[[#This Row],[Classificação]]),0))</f>
        <v>2.20</v>
      </c>
      <c r="E664" s="33" t="s">
        <v>24</v>
      </c>
      <c r="G664" s="39">
        <v>44844</v>
      </c>
      <c r="H664" s="35">
        <f>DAY(BASE[[#This Row],[Data de Pagamento]])</f>
        <v>10</v>
      </c>
      <c r="I664" s="35" t="str">
        <f>TEXT(BASE[[#This Row],[Data de Pagamento]],"mmmm")</f>
        <v>outubro</v>
      </c>
      <c r="J664" s="35">
        <f>YEAR(BASE[[#This Row],[Data de Pagamento]])</f>
        <v>2022</v>
      </c>
      <c r="K664" s="36">
        <v>-552</v>
      </c>
    </row>
    <row r="665" spans="1:11">
      <c r="A665" s="37" t="s">
        <v>8</v>
      </c>
      <c r="B665" s="37" t="s">
        <v>92</v>
      </c>
      <c r="C665" s="37" t="s">
        <v>11</v>
      </c>
      <c r="D665" s="38" t="str" cm="1">
        <f t="array" ref="D665">INDEX(FONTE_CÓDIGOS[CÓDIGO],MATCH(1,(FONTE_CÓDIGOS[FONTE]=BASE[[#This Row],[Coluna1]])*(FONTE_CÓDIGOS[DESCRIÇÃO]=BASE[[#This Row],[Classificação]]),0))</f>
        <v>2.20</v>
      </c>
      <c r="E665" s="33" t="s">
        <v>17</v>
      </c>
      <c r="G665" s="39">
        <v>44844</v>
      </c>
      <c r="H665" s="35">
        <f>DAY(BASE[[#This Row],[Data de Pagamento]])</f>
        <v>10</v>
      </c>
      <c r="I665" s="35" t="str">
        <f>TEXT(BASE[[#This Row],[Data de Pagamento]],"mmmm")</f>
        <v>outubro</v>
      </c>
      <c r="J665" s="35">
        <f>YEAR(BASE[[#This Row],[Data de Pagamento]])</f>
        <v>2022</v>
      </c>
      <c r="K665" s="36">
        <v>-553</v>
      </c>
    </row>
    <row r="666" spans="1:11">
      <c r="A666" s="37" t="s">
        <v>8</v>
      </c>
      <c r="B666" s="37" t="s">
        <v>15</v>
      </c>
      <c r="C666" s="37" t="s">
        <v>11</v>
      </c>
      <c r="D666" s="38" t="str" cm="1">
        <f t="array" ref="D666">INDEX(FONTE_CÓDIGOS[CÓDIGO],MATCH(1,(FONTE_CÓDIGOS[FONTE]=BASE[[#This Row],[Coluna1]])*(FONTE_CÓDIGOS[DESCRIÇÃO]=BASE[[#This Row],[Classificação]]),0))</f>
        <v>2.1</v>
      </c>
      <c r="E666" s="33" t="s">
        <v>10</v>
      </c>
      <c r="G666" s="39">
        <v>44844</v>
      </c>
      <c r="H666" s="35">
        <f>DAY(BASE[[#This Row],[Data de Pagamento]])</f>
        <v>10</v>
      </c>
      <c r="I666" s="35" t="str">
        <f>TEXT(BASE[[#This Row],[Data de Pagamento]],"mmmm")</f>
        <v>outubro</v>
      </c>
      <c r="J666" s="35">
        <f>YEAR(BASE[[#This Row],[Data de Pagamento]])</f>
        <v>2022</v>
      </c>
      <c r="K666" s="36">
        <v>-554</v>
      </c>
    </row>
    <row r="667" spans="1:11">
      <c r="A667" s="37" t="s">
        <v>8</v>
      </c>
      <c r="B667" s="37" t="s">
        <v>104</v>
      </c>
      <c r="C667" s="37" t="s">
        <v>11</v>
      </c>
      <c r="D667" s="38" t="str" cm="1">
        <f t="array" ref="D667">INDEX(FONTE_CÓDIGOS[CÓDIGO],MATCH(1,(FONTE_CÓDIGOS[FONTE]=BASE[[#This Row],[Coluna1]])*(FONTE_CÓDIGOS[DESCRIÇÃO]=BASE[[#This Row],[Classificação]]),0))</f>
        <v>2.27</v>
      </c>
      <c r="E667" s="33" t="s">
        <v>10</v>
      </c>
      <c r="G667" s="39">
        <v>44844</v>
      </c>
      <c r="H667" s="35">
        <f>DAY(BASE[[#This Row],[Data de Pagamento]])</f>
        <v>10</v>
      </c>
      <c r="I667" s="35" t="str">
        <f>TEXT(BASE[[#This Row],[Data de Pagamento]],"mmmm")</f>
        <v>outubro</v>
      </c>
      <c r="J667" s="35">
        <f>YEAR(BASE[[#This Row],[Data de Pagamento]])</f>
        <v>2022</v>
      </c>
      <c r="K667" s="36">
        <v>-555</v>
      </c>
    </row>
    <row r="668" spans="1:11">
      <c r="A668" s="37" t="s">
        <v>8</v>
      </c>
      <c r="B668" s="37" t="s">
        <v>92</v>
      </c>
      <c r="C668" s="37" t="s">
        <v>11</v>
      </c>
      <c r="D668" s="38" t="str" cm="1">
        <f t="array" ref="D668">INDEX(FONTE_CÓDIGOS[CÓDIGO],MATCH(1,(FONTE_CÓDIGOS[FONTE]=BASE[[#This Row],[Coluna1]])*(FONTE_CÓDIGOS[DESCRIÇÃO]=BASE[[#This Row],[Classificação]]),0))</f>
        <v>2.20</v>
      </c>
      <c r="E668" s="33" t="s">
        <v>31</v>
      </c>
      <c r="G668" s="39">
        <v>44844</v>
      </c>
      <c r="H668" s="35">
        <f>DAY(BASE[[#This Row],[Data de Pagamento]])</f>
        <v>10</v>
      </c>
      <c r="I668" s="35" t="str">
        <f>TEXT(BASE[[#This Row],[Data de Pagamento]],"mmmm")</f>
        <v>outubro</v>
      </c>
      <c r="J668" s="35">
        <f>YEAR(BASE[[#This Row],[Data de Pagamento]])</f>
        <v>2022</v>
      </c>
      <c r="K668" s="36">
        <v>-556</v>
      </c>
    </row>
    <row r="669" spans="1:11">
      <c r="A669" s="37" t="s">
        <v>8</v>
      </c>
      <c r="B669" s="37" t="s">
        <v>53</v>
      </c>
      <c r="C669" s="37" t="s">
        <v>11</v>
      </c>
      <c r="D669" s="38" t="s">
        <v>52</v>
      </c>
      <c r="E669" s="33" t="s">
        <v>10</v>
      </c>
      <c r="G669" s="39">
        <v>44845</v>
      </c>
      <c r="H669" s="35">
        <f>DAY(BASE[[#This Row],[Data de Pagamento]])</f>
        <v>11</v>
      </c>
      <c r="I669" s="35" t="str">
        <f>TEXT(BASE[[#This Row],[Data de Pagamento]],"mmmm")</f>
        <v>outubro</v>
      </c>
      <c r="J669" s="35">
        <f>YEAR(BASE[[#This Row],[Data de Pagamento]])</f>
        <v>2022</v>
      </c>
      <c r="K669" s="36">
        <v>-557</v>
      </c>
    </row>
    <row r="670" spans="1:11">
      <c r="A670" s="37" t="s">
        <v>8</v>
      </c>
      <c r="B670" s="37" t="s">
        <v>53</v>
      </c>
      <c r="C670" s="37" t="s">
        <v>11</v>
      </c>
      <c r="D670" s="38" t="s">
        <v>52</v>
      </c>
      <c r="E670" s="33" t="s">
        <v>10</v>
      </c>
      <c r="G670" s="39">
        <v>44845</v>
      </c>
      <c r="H670" s="35">
        <f>DAY(BASE[[#This Row],[Data de Pagamento]])</f>
        <v>11</v>
      </c>
      <c r="I670" s="35" t="str">
        <f>TEXT(BASE[[#This Row],[Data de Pagamento]],"mmmm")</f>
        <v>outubro</v>
      </c>
      <c r="J670" s="35">
        <f>YEAR(BASE[[#This Row],[Data de Pagamento]])</f>
        <v>2022</v>
      </c>
      <c r="K670" s="36">
        <v>-558</v>
      </c>
    </row>
    <row r="671" spans="1:11">
      <c r="A671" s="37" t="s">
        <v>8</v>
      </c>
      <c r="B671" s="37" t="s">
        <v>63</v>
      </c>
      <c r="C671" s="37" t="s">
        <v>11</v>
      </c>
      <c r="D671" s="40" t="str" cm="1">
        <f t="array" ref="D671">INDEX(FONTE_CÓDIGOS[CÓDIGO],MATCH(1,(FONTE_CÓDIGOS[FONTE]=BASE[[#This Row],[Coluna1]])*(FONTE_CÓDIGOS[DESCRIÇÃO]=BASE[[#This Row],[Classificação]]),0))</f>
        <v>2.9</v>
      </c>
      <c r="E671" s="33" t="s">
        <v>10</v>
      </c>
      <c r="G671" s="39">
        <v>44846</v>
      </c>
      <c r="H671" s="35">
        <f>DAY(BASE[[#This Row],[Data de Pagamento]])</f>
        <v>12</v>
      </c>
      <c r="I671" s="35" t="str">
        <f>TEXT(BASE[[#This Row],[Data de Pagamento]],"mmmm")</f>
        <v>outubro</v>
      </c>
      <c r="J671" s="35">
        <f>YEAR(BASE[[#This Row],[Data de Pagamento]])</f>
        <v>2022</v>
      </c>
      <c r="K671" s="36">
        <v>-559</v>
      </c>
    </row>
    <row r="672" spans="1:11">
      <c r="A672" s="37" t="s">
        <v>8</v>
      </c>
      <c r="B672" s="37" t="s">
        <v>58</v>
      </c>
      <c r="C672" s="37" t="s">
        <v>11</v>
      </c>
      <c r="D672" s="38" t="s">
        <v>100</v>
      </c>
      <c r="E672" s="33" t="s">
        <v>10</v>
      </c>
      <c r="G672" s="39">
        <v>44846</v>
      </c>
      <c r="H672" s="35">
        <f>DAY(BASE[[#This Row],[Data de Pagamento]])</f>
        <v>12</v>
      </c>
      <c r="I672" s="35" t="str">
        <f>TEXT(BASE[[#This Row],[Data de Pagamento]],"mmmm")</f>
        <v>outubro</v>
      </c>
      <c r="J672" s="35">
        <f>YEAR(BASE[[#This Row],[Data de Pagamento]])</f>
        <v>2022</v>
      </c>
      <c r="K672" s="36">
        <v>-560</v>
      </c>
    </row>
    <row r="673" spans="1:11">
      <c r="A673" s="37" t="s">
        <v>8</v>
      </c>
      <c r="B673" s="37" t="s">
        <v>53</v>
      </c>
      <c r="C673" s="37" t="s">
        <v>11</v>
      </c>
      <c r="D673" s="38" t="s">
        <v>52</v>
      </c>
      <c r="E673" s="33" t="s">
        <v>10</v>
      </c>
      <c r="G673" s="39">
        <v>44847</v>
      </c>
      <c r="H673" s="35">
        <f>DAY(BASE[[#This Row],[Data de Pagamento]])</f>
        <v>13</v>
      </c>
      <c r="I673" s="35" t="str">
        <f>TEXT(BASE[[#This Row],[Data de Pagamento]],"mmmm")</f>
        <v>outubro</v>
      </c>
      <c r="J673" s="35">
        <f>YEAR(BASE[[#This Row],[Data de Pagamento]])</f>
        <v>2022</v>
      </c>
      <c r="K673" s="36">
        <v>-561</v>
      </c>
    </row>
    <row r="674" spans="1:11">
      <c r="A674" s="37" t="s">
        <v>8</v>
      </c>
      <c r="B674" s="37" t="s">
        <v>53</v>
      </c>
      <c r="C674" s="37" t="s">
        <v>11</v>
      </c>
      <c r="D674" s="38" t="s">
        <v>52</v>
      </c>
      <c r="E674" s="33" t="s">
        <v>10</v>
      </c>
      <c r="G674" s="39">
        <v>44847</v>
      </c>
      <c r="H674" s="35">
        <f>DAY(BASE[[#This Row],[Data de Pagamento]])</f>
        <v>13</v>
      </c>
      <c r="I674" s="35" t="str">
        <f>TEXT(BASE[[#This Row],[Data de Pagamento]],"mmmm")</f>
        <v>outubro</v>
      </c>
      <c r="J674" s="35">
        <f>YEAR(BASE[[#This Row],[Data de Pagamento]])</f>
        <v>2022</v>
      </c>
      <c r="K674" s="36">
        <v>-562</v>
      </c>
    </row>
    <row r="675" spans="1:11">
      <c r="A675" s="37" t="s">
        <v>8</v>
      </c>
      <c r="B675" s="37" t="s">
        <v>53</v>
      </c>
      <c r="C675" s="37" t="s">
        <v>11</v>
      </c>
      <c r="D675" s="38" t="s">
        <v>52</v>
      </c>
      <c r="E675" s="33" t="s">
        <v>10</v>
      </c>
      <c r="G675" s="39">
        <v>44847</v>
      </c>
      <c r="H675" s="35">
        <f>DAY(BASE[[#This Row],[Data de Pagamento]])</f>
        <v>13</v>
      </c>
      <c r="I675" s="35" t="str">
        <f>TEXT(BASE[[#This Row],[Data de Pagamento]],"mmmm")</f>
        <v>outubro</v>
      </c>
      <c r="J675" s="35">
        <f>YEAR(BASE[[#This Row],[Data de Pagamento]])</f>
        <v>2022</v>
      </c>
      <c r="K675" s="36">
        <v>-563</v>
      </c>
    </row>
    <row r="676" spans="1:11">
      <c r="A676" s="37" t="s">
        <v>6</v>
      </c>
      <c r="B676" s="37" t="s">
        <v>39</v>
      </c>
      <c r="C676" s="37" t="s">
        <v>11</v>
      </c>
      <c r="D676" s="38" t="str" cm="1">
        <f t="array" ref="D676">INDEX(FONTE_CÓDIGOS[CÓDIGO],MATCH(1,(FONTE_CÓDIGOS[FONTE]=BASE[[#This Row],[Coluna1]])*(FONTE_CÓDIGOS[DESCRIÇÃO]=BASE[[#This Row],[Classificação]]),0))</f>
        <v>1.5</v>
      </c>
      <c r="E676" s="33" t="s">
        <v>10</v>
      </c>
      <c r="G676" s="39">
        <v>44848</v>
      </c>
      <c r="H676" s="35">
        <f>DAY(BASE[[#This Row],[Data de Pagamento]])</f>
        <v>14</v>
      </c>
      <c r="I676" s="35" t="str">
        <f>TEXT(BASE[[#This Row],[Data de Pagamento]],"mmmm")</f>
        <v>outubro</v>
      </c>
      <c r="J676" s="35">
        <f>YEAR(BASE[[#This Row],[Data de Pagamento]])</f>
        <v>2022</v>
      </c>
      <c r="K676" s="36">
        <v>109</v>
      </c>
    </row>
    <row r="677" spans="1:11">
      <c r="A677" s="37" t="s">
        <v>6</v>
      </c>
      <c r="B677" s="37" t="s">
        <v>27</v>
      </c>
      <c r="C677" s="37" t="s">
        <v>11</v>
      </c>
      <c r="D677" s="38" t="str" cm="1">
        <f t="array" ref="D677">INDEX(FONTE_CÓDIGOS[CÓDIGO],MATCH(1,(FONTE_CÓDIGOS[FONTE]=BASE[[#This Row],[Coluna1]])*(FONTE_CÓDIGOS[DESCRIÇÃO]=BASE[[#This Row],[Classificação]]),0))</f>
        <v>1.3</v>
      </c>
      <c r="E677" s="33" t="s">
        <v>24</v>
      </c>
      <c r="G677" s="39">
        <v>44848</v>
      </c>
      <c r="H677" s="35">
        <f>DAY(BASE[[#This Row],[Data de Pagamento]])</f>
        <v>14</v>
      </c>
      <c r="I677" s="35" t="str">
        <f>TEXT(BASE[[#This Row],[Data de Pagamento]],"mmmm")</f>
        <v>outubro</v>
      </c>
      <c r="J677" s="35">
        <f>YEAR(BASE[[#This Row],[Data de Pagamento]])</f>
        <v>2022</v>
      </c>
      <c r="K677" s="36">
        <v>110</v>
      </c>
    </row>
    <row r="678" spans="1:11">
      <c r="A678" s="37" t="s">
        <v>8</v>
      </c>
      <c r="B678" s="37" t="s">
        <v>53</v>
      </c>
      <c r="C678" s="37" t="s">
        <v>11</v>
      </c>
      <c r="D678" s="38" t="s">
        <v>52</v>
      </c>
      <c r="E678" s="33" t="s">
        <v>10</v>
      </c>
      <c r="F678" s="50"/>
      <c r="G678" s="39">
        <v>44848</v>
      </c>
      <c r="H678" s="35">
        <f>DAY(BASE[[#This Row],[Data de Pagamento]])</f>
        <v>14</v>
      </c>
      <c r="I678" s="35" t="str">
        <f>TEXT(BASE[[#This Row],[Data de Pagamento]],"mmmm")</f>
        <v>outubro</v>
      </c>
      <c r="J678" s="35">
        <f>YEAR(BASE[[#This Row],[Data de Pagamento]])</f>
        <v>2022</v>
      </c>
      <c r="K678" s="36">
        <v>-564</v>
      </c>
    </row>
    <row r="679" spans="1:11">
      <c r="A679" s="37" t="s">
        <v>8</v>
      </c>
      <c r="B679" s="37" t="s">
        <v>88</v>
      </c>
      <c r="C679" s="37" t="s">
        <v>11</v>
      </c>
      <c r="D679" s="38" t="str" cm="1">
        <f t="array" ref="D679">INDEX(FONTE_CÓDIGOS[CÓDIGO],MATCH(1,(FONTE_CÓDIGOS[FONTE]=BASE[[#This Row],[Coluna1]])*(FONTE_CÓDIGOS[DESCRIÇÃO]=BASE[[#This Row],[Classificação]]),0))</f>
        <v>2.18</v>
      </c>
      <c r="E679" s="33" t="s">
        <v>10</v>
      </c>
      <c r="G679" s="39">
        <v>44848</v>
      </c>
      <c r="H679" s="35">
        <f>DAY(BASE[[#This Row],[Data de Pagamento]])</f>
        <v>14</v>
      </c>
      <c r="I679" s="35" t="str">
        <f>TEXT(BASE[[#This Row],[Data de Pagamento]],"mmmm")</f>
        <v>outubro</v>
      </c>
      <c r="J679" s="35">
        <f>YEAR(BASE[[#This Row],[Data de Pagamento]])</f>
        <v>2022</v>
      </c>
      <c r="K679" s="36">
        <v>-565</v>
      </c>
    </row>
    <row r="680" spans="1:11">
      <c r="A680" s="37" t="s">
        <v>8</v>
      </c>
      <c r="B680" s="37" t="s">
        <v>58</v>
      </c>
      <c r="C680" s="37" t="s">
        <v>11</v>
      </c>
      <c r="D680" s="38" t="str" cm="1">
        <f t="array" ref="D680">INDEX(FONTE_CÓDIGOS[CÓDIGO],MATCH(1,(FONTE_CÓDIGOS[FONTE]=BASE[[#This Row],[Coluna1]])*(FONTE_CÓDIGOS[DESCRIÇÃO]=BASE[[#This Row],[Classificação]]),0))</f>
        <v>2.8</v>
      </c>
      <c r="E680" s="33" t="s">
        <v>37</v>
      </c>
      <c r="G680" s="39">
        <v>44850</v>
      </c>
      <c r="H680" s="35">
        <f>DAY(BASE[[#This Row],[Data de Pagamento]])</f>
        <v>16</v>
      </c>
      <c r="I680" s="35" t="str">
        <f>TEXT(BASE[[#This Row],[Data de Pagamento]],"mmmm")</f>
        <v>outubro</v>
      </c>
      <c r="J680" s="35">
        <f>YEAR(BASE[[#This Row],[Data de Pagamento]])</f>
        <v>2022</v>
      </c>
      <c r="K680" s="36">
        <v>-566</v>
      </c>
    </row>
    <row r="681" spans="1:11">
      <c r="A681" s="37" t="s">
        <v>8</v>
      </c>
      <c r="B681" s="37" t="s">
        <v>63</v>
      </c>
      <c r="C681" s="37" t="s">
        <v>11</v>
      </c>
      <c r="D681" s="40" t="str" cm="1">
        <f t="array" ref="D681">INDEX(FONTE_CÓDIGOS[CÓDIGO],MATCH(1,(FONTE_CÓDIGOS[FONTE]=BASE[[#This Row],[Coluna1]])*(FONTE_CÓDIGOS[DESCRIÇÃO]=BASE[[#This Row],[Classificação]]),0))</f>
        <v>2.9</v>
      </c>
      <c r="E681" s="33" t="s">
        <v>10</v>
      </c>
      <c r="G681" s="39">
        <v>44851</v>
      </c>
      <c r="H681" s="35">
        <f>DAY(BASE[[#This Row],[Data de Pagamento]])</f>
        <v>17</v>
      </c>
      <c r="I681" s="35" t="str">
        <f>TEXT(BASE[[#This Row],[Data de Pagamento]],"mmmm")</f>
        <v>outubro</v>
      </c>
      <c r="J681" s="35">
        <f>YEAR(BASE[[#This Row],[Data de Pagamento]])</f>
        <v>2022</v>
      </c>
      <c r="K681" s="36">
        <v>-567</v>
      </c>
    </row>
    <row r="682" spans="1:11">
      <c r="A682" s="37" t="s">
        <v>8</v>
      </c>
      <c r="B682" s="37" t="s">
        <v>78</v>
      </c>
      <c r="C682" s="37" t="s">
        <v>11</v>
      </c>
      <c r="D682" s="38" t="str" cm="1">
        <f t="array" ref="D682">INDEX(FONTE_CÓDIGOS[CÓDIGO],MATCH(1,(FONTE_CÓDIGOS[FONTE]=BASE[[#This Row],[Coluna1]])*(FONTE_CÓDIGOS[DESCRIÇÃO]=BASE[[#This Row],[Classificação]]),0))</f>
        <v>2.13</v>
      </c>
      <c r="E682" s="33" t="s">
        <v>10</v>
      </c>
      <c r="G682" s="39">
        <v>44854</v>
      </c>
      <c r="H682" s="35">
        <f>DAY(BASE[[#This Row],[Data de Pagamento]])</f>
        <v>20</v>
      </c>
      <c r="I682" s="35" t="str">
        <f>TEXT(BASE[[#This Row],[Data de Pagamento]],"mmmm")</f>
        <v>outubro</v>
      </c>
      <c r="J682" s="35">
        <f>YEAR(BASE[[#This Row],[Data de Pagamento]])</f>
        <v>2022</v>
      </c>
      <c r="K682" s="36">
        <v>-568</v>
      </c>
    </row>
    <row r="683" spans="1:11">
      <c r="A683" s="37" t="s">
        <v>8</v>
      </c>
      <c r="B683" s="37" t="s">
        <v>98</v>
      </c>
      <c r="C683" s="37" t="s">
        <v>11</v>
      </c>
      <c r="D683" s="38" t="str" cm="1">
        <f t="array" ref="D683">INDEX(FONTE_CÓDIGOS[CÓDIGO],MATCH(1,(FONTE_CÓDIGOS[FONTE]=BASE[[#This Row],[Coluna1]])*(FONTE_CÓDIGOS[DESCRIÇÃO]=BASE[[#This Row],[Classificação]]),0))</f>
        <v>2.23</v>
      </c>
      <c r="E683" s="33" t="s">
        <v>24</v>
      </c>
      <c r="G683" s="39">
        <v>44854</v>
      </c>
      <c r="H683" s="35">
        <f>DAY(BASE[[#This Row],[Data de Pagamento]])</f>
        <v>20</v>
      </c>
      <c r="I683" s="35" t="str">
        <f>TEXT(BASE[[#This Row],[Data de Pagamento]],"mmmm")</f>
        <v>outubro</v>
      </c>
      <c r="J683" s="35">
        <f>YEAR(BASE[[#This Row],[Data de Pagamento]])</f>
        <v>2022</v>
      </c>
      <c r="K683" s="36">
        <v>-569</v>
      </c>
    </row>
    <row r="684" spans="1:11">
      <c r="A684" s="37" t="s">
        <v>8</v>
      </c>
      <c r="B684" s="37" t="s">
        <v>82</v>
      </c>
      <c r="C684" s="37" t="s">
        <v>11</v>
      </c>
      <c r="D684" s="40" t="str" cm="1">
        <f t="array" ref="D684">INDEX(FONTE_CÓDIGOS[CÓDIGO],MATCH(1,(FONTE_CÓDIGOS[FONTE]=BASE[[#This Row],[Coluna1]])*(FONTE_CÓDIGOS[DESCRIÇÃO]=BASE[[#This Row],[Classificação]]),0))</f>
        <v>2.15</v>
      </c>
      <c r="E684" s="33" t="s">
        <v>10</v>
      </c>
      <c r="G684" s="39">
        <v>44854</v>
      </c>
      <c r="H684" s="35">
        <f>DAY(BASE[[#This Row],[Data de Pagamento]])</f>
        <v>20</v>
      </c>
      <c r="I684" s="35" t="str">
        <f>TEXT(BASE[[#This Row],[Data de Pagamento]],"mmmm")</f>
        <v>outubro</v>
      </c>
      <c r="J684" s="35">
        <f>YEAR(BASE[[#This Row],[Data de Pagamento]])</f>
        <v>2022</v>
      </c>
      <c r="K684" s="36">
        <v>-570</v>
      </c>
    </row>
    <row r="685" spans="1:11">
      <c r="A685" s="37" t="s">
        <v>8</v>
      </c>
      <c r="B685" s="37" t="s">
        <v>63</v>
      </c>
      <c r="C685" s="37" t="s">
        <v>11</v>
      </c>
      <c r="D685" s="40" t="str" cm="1">
        <f t="array" ref="D685">INDEX(FONTE_CÓDIGOS[CÓDIGO],MATCH(1,(FONTE_CÓDIGOS[FONTE]=BASE[[#This Row],[Coluna1]])*(FONTE_CÓDIGOS[DESCRIÇÃO]=BASE[[#This Row],[Classificação]]),0))</f>
        <v>2.9</v>
      </c>
      <c r="E685" s="33" t="s">
        <v>10</v>
      </c>
      <c r="G685" s="39">
        <v>44857</v>
      </c>
      <c r="H685" s="35">
        <f>DAY(BASE[[#This Row],[Data de Pagamento]])</f>
        <v>23</v>
      </c>
      <c r="I685" s="35" t="str">
        <f>TEXT(BASE[[#This Row],[Data de Pagamento]],"mmmm")</f>
        <v>outubro</v>
      </c>
      <c r="J685" s="35">
        <f>YEAR(BASE[[#This Row],[Data de Pagamento]])</f>
        <v>2022</v>
      </c>
      <c r="K685" s="36">
        <v>-571</v>
      </c>
    </row>
    <row r="686" spans="1:11">
      <c r="A686" s="37" t="s">
        <v>6</v>
      </c>
      <c r="B686" s="37" t="s">
        <v>27</v>
      </c>
      <c r="C686" s="37" t="s">
        <v>11</v>
      </c>
      <c r="D686" s="38" t="str" cm="1">
        <f t="array" ref="D686">INDEX(FONTE_CÓDIGOS[CÓDIGO],MATCH(1,(FONTE_CÓDIGOS[FONTE]=BASE[[#This Row],[Coluna1]])*(FONTE_CÓDIGOS[DESCRIÇÃO]=BASE[[#This Row],[Classificação]]),0))</f>
        <v>1.3</v>
      </c>
      <c r="E686" s="33" t="s">
        <v>49</v>
      </c>
      <c r="G686" s="39">
        <v>44860</v>
      </c>
      <c r="H686" s="35">
        <f>DAY(BASE[[#This Row],[Data de Pagamento]])</f>
        <v>26</v>
      </c>
      <c r="I686" s="35" t="str">
        <f>TEXT(BASE[[#This Row],[Data de Pagamento]],"mmmm")</f>
        <v>outubro</v>
      </c>
      <c r="J686" s="35">
        <f>YEAR(BASE[[#This Row],[Data de Pagamento]])</f>
        <v>2022</v>
      </c>
      <c r="K686" s="36">
        <v>111</v>
      </c>
    </row>
    <row r="687" spans="1:11">
      <c r="A687" s="37" t="s">
        <v>8</v>
      </c>
      <c r="B687" s="37" t="s">
        <v>73</v>
      </c>
      <c r="C687" s="37" t="s">
        <v>11</v>
      </c>
      <c r="D687" s="41" t="str" cm="1">
        <f t="array" ref="D687">INDEX(FONTE_CÓDIGOS[CÓDIGO],MATCH(1,(FONTE_CÓDIGOS[FONTE]=BASE[[#This Row],[Coluna1]])*(FONTE_CÓDIGOS[DESCRIÇÃO]=BASE[[#This Row],[Classificação]]),0))</f>
        <v>2.11</v>
      </c>
      <c r="E687" s="33" t="s">
        <v>31</v>
      </c>
      <c r="G687" s="39">
        <v>44860</v>
      </c>
      <c r="H687" s="35">
        <f>DAY(BASE[[#This Row],[Data de Pagamento]])</f>
        <v>26</v>
      </c>
      <c r="I687" s="35" t="str">
        <f>TEXT(BASE[[#This Row],[Data de Pagamento]],"mmmm")</f>
        <v>outubro</v>
      </c>
      <c r="J687" s="35">
        <f>YEAR(BASE[[#This Row],[Data de Pagamento]])</f>
        <v>2022</v>
      </c>
      <c r="K687" s="36">
        <v>-572</v>
      </c>
    </row>
    <row r="688" spans="1:11">
      <c r="A688" s="37" t="s">
        <v>8</v>
      </c>
      <c r="B688" s="37" t="s">
        <v>53</v>
      </c>
      <c r="C688" s="37" t="s">
        <v>11</v>
      </c>
      <c r="D688" s="38" t="s">
        <v>52</v>
      </c>
      <c r="E688" s="33" t="s">
        <v>10</v>
      </c>
      <c r="G688" s="39">
        <v>44862</v>
      </c>
      <c r="H688" s="35">
        <f>DAY(BASE[[#This Row],[Data de Pagamento]])</f>
        <v>28</v>
      </c>
      <c r="I688" s="35" t="str">
        <f>TEXT(BASE[[#This Row],[Data de Pagamento]],"mmmm")</f>
        <v>outubro</v>
      </c>
      <c r="J688" s="35">
        <f>YEAR(BASE[[#This Row],[Data de Pagamento]])</f>
        <v>2022</v>
      </c>
      <c r="K688" s="36">
        <v>-573</v>
      </c>
    </row>
    <row r="689" spans="1:13">
      <c r="A689" s="37" t="s">
        <v>8</v>
      </c>
      <c r="B689" s="37" t="s">
        <v>29</v>
      </c>
      <c r="C689" s="37" t="s">
        <v>11</v>
      </c>
      <c r="D689" s="38" t="str" cm="1">
        <f t="array" ref="D689">INDEX(FONTE_CÓDIGOS[CÓDIGO],MATCH(1,(FONTE_CÓDIGOS[FONTE]=BASE[[#This Row],[Coluna1]])*(FONTE_CÓDIGOS[DESCRIÇÃO]=BASE[[#This Row],[Classificação]]),0))</f>
        <v>2.3</v>
      </c>
      <c r="E689" s="33" t="s">
        <v>10</v>
      </c>
      <c r="G689" s="39">
        <v>44865</v>
      </c>
      <c r="H689" s="35">
        <f>DAY(BASE[[#This Row],[Data de Pagamento]])</f>
        <v>31</v>
      </c>
      <c r="I689" s="35" t="str">
        <f>TEXT(BASE[[#This Row],[Data de Pagamento]],"mmmm")</f>
        <v>outubro</v>
      </c>
      <c r="J689" s="35">
        <f>YEAR(BASE[[#This Row],[Data de Pagamento]])</f>
        <v>2022</v>
      </c>
      <c r="K689" s="36">
        <v>-574</v>
      </c>
    </row>
    <row r="690" spans="1:13">
      <c r="A690" s="37" t="s">
        <v>8</v>
      </c>
      <c r="B690" s="37" t="s">
        <v>63</v>
      </c>
      <c r="C690" s="37" t="s">
        <v>11</v>
      </c>
      <c r="D690" s="38" t="str" cm="1">
        <f t="array" ref="D690">INDEX(FONTE_CÓDIGOS[CÓDIGO],MATCH(1,(FONTE_CÓDIGOS[FONTE]=BASE[[#This Row],[Coluna1]])*(FONTE_CÓDIGOS[DESCRIÇÃO]=BASE[[#This Row],[Classificação]]),0))</f>
        <v>2.9</v>
      </c>
      <c r="E690" s="33" t="s">
        <v>10</v>
      </c>
      <c r="G690" s="39">
        <v>44865</v>
      </c>
      <c r="H690" s="35">
        <f>DAY(BASE[[#This Row],[Data de Pagamento]])</f>
        <v>31</v>
      </c>
      <c r="I690" s="35" t="str">
        <f>TEXT(BASE[[#This Row],[Data de Pagamento]],"mmmm")</f>
        <v>outubro</v>
      </c>
      <c r="J690" s="35">
        <f>YEAR(BASE[[#This Row],[Data de Pagamento]])</f>
        <v>2022</v>
      </c>
      <c r="K690" s="36">
        <v>-575</v>
      </c>
    </row>
    <row r="691" spans="1:13">
      <c r="A691" s="37" t="s">
        <v>8</v>
      </c>
      <c r="B691" s="37" t="s">
        <v>29</v>
      </c>
      <c r="C691" s="37" t="s">
        <v>11</v>
      </c>
      <c r="D691" s="38" t="str" cm="1">
        <f t="array" ref="D691">INDEX(FONTE_CÓDIGOS[CÓDIGO],MATCH(1,(FONTE_CÓDIGOS[FONTE]=BASE[[#This Row],[Coluna1]])*(FONTE_CÓDIGOS[DESCRIÇÃO]=BASE[[#This Row],[Classificação]]),0))</f>
        <v>2.3</v>
      </c>
      <c r="E691" s="33" t="s">
        <v>10</v>
      </c>
      <c r="G691" s="39">
        <v>44865</v>
      </c>
      <c r="H691" s="35">
        <f>DAY(BASE[[#This Row],[Data de Pagamento]])</f>
        <v>31</v>
      </c>
      <c r="I691" s="35" t="str">
        <f>TEXT(BASE[[#This Row],[Data de Pagamento]],"mmmm")</f>
        <v>outubro</v>
      </c>
      <c r="J691" s="35">
        <f>YEAR(BASE[[#This Row],[Data de Pagamento]])</f>
        <v>2022</v>
      </c>
      <c r="K691" s="36">
        <v>-576</v>
      </c>
    </row>
    <row r="692" spans="1:13">
      <c r="A692" s="37" t="s">
        <v>8</v>
      </c>
      <c r="B692" s="37" t="s">
        <v>73</v>
      </c>
      <c r="C692" s="37" t="s">
        <v>11</v>
      </c>
      <c r="D692" s="41" t="str" cm="1">
        <f t="array" ref="D692">INDEX(FONTE_CÓDIGOS[CÓDIGO],MATCH(1,(FONTE_CÓDIGOS[FONTE]=BASE[[#This Row],[Coluna1]])*(FONTE_CÓDIGOS[DESCRIÇÃO]=BASE[[#This Row],[Classificação]]),0))</f>
        <v>2.11</v>
      </c>
      <c r="E692" s="33" t="s">
        <v>31</v>
      </c>
      <c r="G692" s="39">
        <v>44866</v>
      </c>
      <c r="H692" s="35">
        <f>DAY(BASE[[#This Row],[Data de Pagamento]])</f>
        <v>1</v>
      </c>
      <c r="I692" s="35" t="str">
        <f>TEXT(BASE[[#This Row],[Data de Pagamento]],"mmmm")</f>
        <v>novembro</v>
      </c>
      <c r="J692" s="35">
        <f>YEAR(BASE[[#This Row],[Data de Pagamento]])</f>
        <v>2022</v>
      </c>
      <c r="K692" s="36">
        <v>-577</v>
      </c>
    </row>
    <row r="693" spans="1:13">
      <c r="A693" s="37" t="s">
        <v>8</v>
      </c>
      <c r="B693" s="37" t="s">
        <v>73</v>
      </c>
      <c r="C693" s="37" t="s">
        <v>11</v>
      </c>
      <c r="D693" s="41" t="str" cm="1">
        <f t="array" ref="D693">INDEX(FONTE_CÓDIGOS[CÓDIGO],MATCH(1,(FONTE_CÓDIGOS[FONTE]=BASE[[#This Row],[Coluna1]])*(FONTE_CÓDIGOS[DESCRIÇÃO]=BASE[[#This Row],[Classificação]]),0))</f>
        <v>2.11</v>
      </c>
      <c r="E693" s="33" t="s">
        <v>37</v>
      </c>
      <c r="G693" s="39">
        <v>44866</v>
      </c>
      <c r="H693" s="35">
        <f>DAY(BASE[[#This Row],[Data de Pagamento]])</f>
        <v>1</v>
      </c>
      <c r="I693" s="35" t="str">
        <f>TEXT(BASE[[#This Row],[Data de Pagamento]],"mmmm")</f>
        <v>novembro</v>
      </c>
      <c r="J693" s="35">
        <f>YEAR(BASE[[#This Row],[Data de Pagamento]])</f>
        <v>2022</v>
      </c>
      <c r="K693" s="36">
        <v>-578</v>
      </c>
    </row>
    <row r="694" spans="1:13">
      <c r="A694" s="37" t="s">
        <v>8</v>
      </c>
      <c r="B694" s="37" t="s">
        <v>98</v>
      </c>
      <c r="C694" s="37" t="s">
        <v>11</v>
      </c>
      <c r="D694" s="38" t="str" cm="1">
        <f t="array" ref="D694">INDEX(FONTE_CÓDIGOS[CÓDIGO],MATCH(1,(FONTE_CÓDIGOS[FONTE]=BASE[[#This Row],[Coluna1]])*(FONTE_CÓDIGOS[DESCRIÇÃO]=BASE[[#This Row],[Classificação]]),0))</f>
        <v>2.23</v>
      </c>
      <c r="E694" s="33" t="s">
        <v>31</v>
      </c>
      <c r="G694" s="39">
        <v>44867</v>
      </c>
      <c r="H694" s="35">
        <f>DAY(BASE[[#This Row],[Data de Pagamento]])</f>
        <v>2</v>
      </c>
      <c r="I694" s="35" t="str">
        <f>TEXT(BASE[[#This Row],[Data de Pagamento]],"mmmm")</f>
        <v>novembro</v>
      </c>
      <c r="J694" s="35">
        <f>YEAR(BASE[[#This Row],[Data de Pagamento]])</f>
        <v>2022</v>
      </c>
      <c r="K694" s="36">
        <v>-579</v>
      </c>
      <c r="M694" s="45"/>
    </row>
    <row r="695" spans="1:13">
      <c r="A695" s="37" t="s">
        <v>8</v>
      </c>
      <c r="B695" s="37" t="s">
        <v>78</v>
      </c>
      <c r="C695" s="37" t="s">
        <v>11</v>
      </c>
      <c r="D695" s="38" t="str" cm="1">
        <f t="array" ref="D695">INDEX(FONTE_CÓDIGOS[CÓDIGO],MATCH(1,(FONTE_CÓDIGOS[FONTE]=BASE[[#This Row],[Coluna1]])*(FONTE_CÓDIGOS[DESCRIÇÃO]=BASE[[#This Row],[Classificação]]),0))</f>
        <v>2.13</v>
      </c>
      <c r="E695" s="33" t="s">
        <v>31</v>
      </c>
      <c r="G695" s="39">
        <v>44868</v>
      </c>
      <c r="H695" s="35">
        <f>DAY(BASE[[#This Row],[Data de Pagamento]])</f>
        <v>3</v>
      </c>
      <c r="I695" s="35" t="str">
        <f>TEXT(BASE[[#This Row],[Data de Pagamento]],"mmmm")</f>
        <v>novembro</v>
      </c>
      <c r="J695" s="35">
        <f>YEAR(BASE[[#This Row],[Data de Pagamento]])</f>
        <v>2022</v>
      </c>
      <c r="K695" s="36">
        <v>-580</v>
      </c>
      <c r="M695" s="45"/>
    </row>
    <row r="696" spans="1:13">
      <c r="A696" s="37" t="s">
        <v>6</v>
      </c>
      <c r="B696" s="37" t="s">
        <v>27</v>
      </c>
      <c r="C696" s="37" t="s">
        <v>11</v>
      </c>
      <c r="D696" s="38" t="str" cm="1">
        <f t="array" ref="D696">INDEX(FONTE_CÓDIGOS[CÓDIGO],MATCH(1,(FONTE_CÓDIGOS[FONTE]=BASE[[#This Row],[Coluna1]])*(FONTE_CÓDIGOS[DESCRIÇÃO]=BASE[[#This Row],[Classificação]]),0))</f>
        <v>1.3</v>
      </c>
      <c r="E696" s="33" t="s">
        <v>24</v>
      </c>
      <c r="G696" s="39">
        <v>44869</v>
      </c>
      <c r="H696" s="35">
        <f>DAY(BASE[[#This Row],[Data de Pagamento]])</f>
        <v>4</v>
      </c>
      <c r="I696" s="35" t="str">
        <f>TEXT(BASE[[#This Row],[Data de Pagamento]],"mmmm")</f>
        <v>novembro</v>
      </c>
      <c r="J696" s="35">
        <f>YEAR(BASE[[#This Row],[Data de Pagamento]])</f>
        <v>2022</v>
      </c>
      <c r="K696" s="36">
        <v>112</v>
      </c>
    </row>
    <row r="697" spans="1:13">
      <c r="A697" s="37" t="s">
        <v>8</v>
      </c>
      <c r="B697" s="37" t="s">
        <v>63</v>
      </c>
      <c r="C697" s="37" t="s">
        <v>11</v>
      </c>
      <c r="D697" s="40" t="str" cm="1">
        <f t="array" ref="D697">INDEX(FONTE_CÓDIGOS[CÓDIGO],MATCH(1,(FONTE_CÓDIGOS[FONTE]=BASE[[#This Row],[Coluna1]])*(FONTE_CÓDIGOS[DESCRIÇÃO]=BASE[[#This Row],[Classificação]]),0))</f>
        <v>2.9</v>
      </c>
      <c r="E697" s="33" t="s">
        <v>10</v>
      </c>
      <c r="G697" s="39">
        <v>44870</v>
      </c>
      <c r="H697" s="35">
        <f>DAY(BASE[[#This Row],[Data de Pagamento]])</f>
        <v>5</v>
      </c>
      <c r="I697" s="35" t="str">
        <f>TEXT(BASE[[#This Row],[Data de Pagamento]],"mmmm")</f>
        <v>novembro</v>
      </c>
      <c r="J697" s="35">
        <f>YEAR(BASE[[#This Row],[Data de Pagamento]])</f>
        <v>2022</v>
      </c>
      <c r="K697" s="36">
        <v>-581</v>
      </c>
    </row>
    <row r="698" spans="1:13">
      <c r="A698" s="37" t="s">
        <v>8</v>
      </c>
      <c r="B698" s="37" t="s">
        <v>84</v>
      </c>
      <c r="C698" s="37" t="s">
        <v>11</v>
      </c>
      <c r="D698" s="40" t="str" cm="1">
        <f t="array" ref="D698">INDEX(FONTE_CÓDIGOS[CÓDIGO],MATCH(1,(FONTE_CÓDIGOS[FONTE]=BASE[[#This Row],[Coluna1]])*(FONTE_CÓDIGOS[DESCRIÇÃO]=BASE[[#This Row],[Classificação]]),0))</f>
        <v>2.16</v>
      </c>
      <c r="E698" s="33" t="s">
        <v>10</v>
      </c>
      <c r="G698" s="39">
        <v>44872</v>
      </c>
      <c r="H698" s="35">
        <f>DAY(BASE[[#This Row],[Data de Pagamento]])</f>
        <v>7</v>
      </c>
      <c r="I698" s="35" t="str">
        <f>TEXT(BASE[[#This Row],[Data de Pagamento]],"mmmm")</f>
        <v>novembro</v>
      </c>
      <c r="J698" s="35">
        <f>YEAR(BASE[[#This Row],[Data de Pagamento]])</f>
        <v>2022</v>
      </c>
      <c r="K698" s="36">
        <v>-582</v>
      </c>
    </row>
    <row r="699" spans="1:13">
      <c r="A699" s="37" t="s">
        <v>8</v>
      </c>
      <c r="B699" s="37" t="s">
        <v>53</v>
      </c>
      <c r="C699" s="37" t="s">
        <v>11</v>
      </c>
      <c r="D699" s="38" t="s">
        <v>52</v>
      </c>
      <c r="E699" s="33" t="s">
        <v>10</v>
      </c>
      <c r="G699" s="39">
        <v>44872</v>
      </c>
      <c r="H699" s="35">
        <f>DAY(BASE[[#This Row],[Data de Pagamento]])</f>
        <v>7</v>
      </c>
      <c r="I699" s="35" t="str">
        <f>TEXT(BASE[[#This Row],[Data de Pagamento]],"mmmm")</f>
        <v>novembro</v>
      </c>
      <c r="J699" s="35">
        <f>YEAR(BASE[[#This Row],[Data de Pagamento]])</f>
        <v>2022</v>
      </c>
      <c r="K699" s="36">
        <v>-583</v>
      </c>
    </row>
    <row r="700" spans="1:13">
      <c r="A700" s="37" t="s">
        <v>8</v>
      </c>
      <c r="B700" s="37" t="s">
        <v>29</v>
      </c>
      <c r="C700" s="37" t="s">
        <v>11</v>
      </c>
      <c r="D700" s="38" t="str" cm="1">
        <f t="array" ref="D700">INDEX(FONTE_CÓDIGOS[CÓDIGO],MATCH(1,(FONTE_CÓDIGOS[FONTE]=BASE[[#This Row],[Coluna1]])*(FONTE_CÓDIGOS[DESCRIÇÃO]=BASE[[#This Row],[Classificação]]),0))</f>
        <v>2.3</v>
      </c>
      <c r="E700" s="33" t="s">
        <v>10</v>
      </c>
      <c r="G700" s="39">
        <v>44872</v>
      </c>
      <c r="H700" s="35">
        <f>DAY(BASE[[#This Row],[Data de Pagamento]])</f>
        <v>7</v>
      </c>
      <c r="I700" s="35" t="str">
        <f>TEXT(BASE[[#This Row],[Data de Pagamento]],"mmmm")</f>
        <v>novembro</v>
      </c>
      <c r="J700" s="35">
        <f>YEAR(BASE[[#This Row],[Data de Pagamento]])</f>
        <v>2022</v>
      </c>
      <c r="K700" s="36">
        <v>-584</v>
      </c>
    </row>
    <row r="701" spans="1:13">
      <c r="A701" s="37" t="s">
        <v>6</v>
      </c>
      <c r="B701" s="37" t="s">
        <v>27</v>
      </c>
      <c r="C701" s="37" t="s">
        <v>11</v>
      </c>
      <c r="D701" s="38" t="str" cm="1">
        <f t="array" ref="D701">INDEX(FONTE_CÓDIGOS[CÓDIGO],MATCH(1,(FONTE_CÓDIGOS[FONTE]=BASE[[#This Row],[Coluna1]])*(FONTE_CÓDIGOS[DESCRIÇÃO]=BASE[[#This Row],[Classificação]]),0))</f>
        <v>1.3</v>
      </c>
      <c r="E701" s="33" t="s">
        <v>43</v>
      </c>
      <c r="G701" s="39">
        <v>44873</v>
      </c>
      <c r="H701" s="35">
        <f>DAY(BASE[[#This Row],[Data de Pagamento]])</f>
        <v>8</v>
      </c>
      <c r="I701" s="35" t="str">
        <f>TEXT(BASE[[#This Row],[Data de Pagamento]],"mmmm")</f>
        <v>novembro</v>
      </c>
      <c r="J701" s="35">
        <f>YEAR(BASE[[#This Row],[Data de Pagamento]])</f>
        <v>2022</v>
      </c>
      <c r="K701" s="36">
        <v>113</v>
      </c>
    </row>
    <row r="702" spans="1:13">
      <c r="A702" s="37" t="s">
        <v>8</v>
      </c>
      <c r="B702" s="37" t="s">
        <v>53</v>
      </c>
      <c r="C702" s="37" t="s">
        <v>11</v>
      </c>
      <c r="D702" s="38" t="s">
        <v>52</v>
      </c>
      <c r="E702" s="33" t="s">
        <v>10</v>
      </c>
      <c r="G702" s="39">
        <v>44873</v>
      </c>
      <c r="H702" s="35">
        <f>DAY(BASE[[#This Row],[Data de Pagamento]])</f>
        <v>8</v>
      </c>
      <c r="I702" s="35" t="str">
        <f>TEXT(BASE[[#This Row],[Data de Pagamento]],"mmmm")</f>
        <v>novembro</v>
      </c>
      <c r="J702" s="35">
        <f>YEAR(BASE[[#This Row],[Data de Pagamento]])</f>
        <v>2022</v>
      </c>
      <c r="K702" s="36">
        <v>-585</v>
      </c>
    </row>
    <row r="703" spans="1:13">
      <c r="A703" s="37" t="s">
        <v>8</v>
      </c>
      <c r="B703" s="37" t="s">
        <v>53</v>
      </c>
      <c r="C703" s="37" t="s">
        <v>11</v>
      </c>
      <c r="D703" s="38" t="s">
        <v>52</v>
      </c>
      <c r="E703" s="33" t="s">
        <v>10</v>
      </c>
      <c r="G703" s="39">
        <v>44873</v>
      </c>
      <c r="H703" s="35">
        <f>DAY(BASE[[#This Row],[Data de Pagamento]])</f>
        <v>8</v>
      </c>
      <c r="I703" s="35" t="str">
        <f>TEXT(BASE[[#This Row],[Data de Pagamento]],"mmmm")</f>
        <v>novembro</v>
      </c>
      <c r="J703" s="35">
        <f>YEAR(BASE[[#This Row],[Data de Pagamento]])</f>
        <v>2022</v>
      </c>
      <c r="K703" s="36">
        <v>-586</v>
      </c>
    </row>
    <row r="704" spans="1:13">
      <c r="A704" s="37" t="s">
        <v>8</v>
      </c>
      <c r="B704" s="37" t="s">
        <v>78</v>
      </c>
      <c r="C704" s="37" t="s">
        <v>11</v>
      </c>
      <c r="D704" s="38" t="str" cm="1">
        <f t="array" ref="D704">INDEX(FONTE_CÓDIGOS[CÓDIGO],MATCH(1,(FONTE_CÓDIGOS[FONTE]=BASE[[#This Row],[Coluna1]])*(FONTE_CÓDIGOS[DESCRIÇÃO]=BASE[[#This Row],[Classificação]]),0))</f>
        <v>2.13</v>
      </c>
      <c r="E704" s="33" t="s">
        <v>10</v>
      </c>
      <c r="G704" s="39">
        <v>44874</v>
      </c>
      <c r="H704" s="35">
        <f>DAY(BASE[[#This Row],[Data de Pagamento]])</f>
        <v>9</v>
      </c>
      <c r="I704" s="35" t="str">
        <f>TEXT(BASE[[#This Row],[Data de Pagamento]],"mmmm")</f>
        <v>novembro</v>
      </c>
      <c r="J704" s="35">
        <f>YEAR(BASE[[#This Row],[Data de Pagamento]])</f>
        <v>2022</v>
      </c>
      <c r="K704" s="36">
        <v>-587</v>
      </c>
    </row>
    <row r="705" spans="1:11">
      <c r="A705" s="37" t="s">
        <v>8</v>
      </c>
      <c r="B705" s="37" t="s">
        <v>47</v>
      </c>
      <c r="C705" s="37" t="s">
        <v>11</v>
      </c>
      <c r="D705" s="40" t="str" cm="1">
        <f t="array" ref="D705">INDEX(FONTE_CÓDIGOS[CÓDIGO],MATCH(1,(FONTE_CÓDIGOS[FONTE]=BASE[[#This Row],[Coluna1]])*(FONTE_CÓDIGOS[DESCRIÇÃO]=BASE[[#This Row],[Classificação]]),0))</f>
        <v>2.6</v>
      </c>
      <c r="E705" s="33" t="s">
        <v>10</v>
      </c>
      <c r="G705" s="39">
        <v>44875</v>
      </c>
      <c r="H705" s="35">
        <f>DAY(BASE[[#This Row],[Data de Pagamento]])</f>
        <v>10</v>
      </c>
      <c r="I705" s="35" t="str">
        <f>TEXT(BASE[[#This Row],[Data de Pagamento]],"mmmm")</f>
        <v>novembro</v>
      </c>
      <c r="J705" s="35">
        <f>YEAR(BASE[[#This Row],[Data de Pagamento]])</f>
        <v>2022</v>
      </c>
      <c r="K705" s="36">
        <v>-588</v>
      </c>
    </row>
    <row r="706" spans="1:11">
      <c r="A706" s="37" t="s">
        <v>8</v>
      </c>
      <c r="B706" s="37" t="s">
        <v>78</v>
      </c>
      <c r="C706" s="37" t="s">
        <v>11</v>
      </c>
      <c r="D706" s="38" t="str" cm="1">
        <f t="array" ref="D706">INDEX(FONTE_CÓDIGOS[CÓDIGO],MATCH(1,(FONTE_CÓDIGOS[FONTE]=BASE[[#This Row],[Coluna1]])*(FONTE_CÓDIGOS[DESCRIÇÃO]=BASE[[#This Row],[Classificação]]),0))</f>
        <v>2.13</v>
      </c>
      <c r="E706" s="33" t="s">
        <v>10</v>
      </c>
      <c r="G706" s="39">
        <v>44875</v>
      </c>
      <c r="H706" s="35">
        <f>DAY(BASE[[#This Row],[Data de Pagamento]])</f>
        <v>10</v>
      </c>
      <c r="I706" s="35" t="str">
        <f>TEXT(BASE[[#This Row],[Data de Pagamento]],"mmmm")</f>
        <v>novembro</v>
      </c>
      <c r="J706" s="35">
        <f>YEAR(BASE[[#This Row],[Data de Pagamento]])</f>
        <v>2022</v>
      </c>
      <c r="K706" s="36">
        <v>-589</v>
      </c>
    </row>
    <row r="707" spans="1:11">
      <c r="A707" s="37" t="s">
        <v>8</v>
      </c>
      <c r="B707" s="37" t="s">
        <v>92</v>
      </c>
      <c r="C707" s="37" t="s">
        <v>11</v>
      </c>
      <c r="D707" s="38" t="str" cm="1">
        <f t="array" ref="D707">INDEX(FONTE_CÓDIGOS[CÓDIGO],MATCH(1,(FONTE_CÓDIGOS[FONTE]=BASE[[#This Row],[Coluna1]])*(FONTE_CÓDIGOS[DESCRIÇÃO]=BASE[[#This Row],[Classificação]]),0))</f>
        <v>2.20</v>
      </c>
      <c r="E707" s="33" t="s">
        <v>24</v>
      </c>
      <c r="G707" s="39">
        <v>44875</v>
      </c>
      <c r="H707" s="35">
        <f>DAY(BASE[[#This Row],[Data de Pagamento]])</f>
        <v>10</v>
      </c>
      <c r="I707" s="35" t="str">
        <f>TEXT(BASE[[#This Row],[Data de Pagamento]],"mmmm")</f>
        <v>novembro</v>
      </c>
      <c r="J707" s="35">
        <f>YEAR(BASE[[#This Row],[Data de Pagamento]])</f>
        <v>2022</v>
      </c>
      <c r="K707" s="36">
        <v>-590</v>
      </c>
    </row>
    <row r="708" spans="1:11">
      <c r="A708" s="37" t="s">
        <v>8</v>
      </c>
      <c r="B708" s="37" t="s">
        <v>92</v>
      </c>
      <c r="C708" s="37" t="s">
        <v>11</v>
      </c>
      <c r="D708" s="38" t="str" cm="1">
        <f t="array" ref="D708">INDEX(FONTE_CÓDIGOS[CÓDIGO],MATCH(1,(FONTE_CÓDIGOS[FONTE]=BASE[[#This Row],[Coluna1]])*(FONTE_CÓDIGOS[DESCRIÇÃO]=BASE[[#This Row],[Classificação]]),0))</f>
        <v>2.20</v>
      </c>
      <c r="E708" s="33" t="s">
        <v>17</v>
      </c>
      <c r="G708" s="39">
        <v>44875</v>
      </c>
      <c r="H708" s="35">
        <f>DAY(BASE[[#This Row],[Data de Pagamento]])</f>
        <v>10</v>
      </c>
      <c r="I708" s="35" t="str">
        <f>TEXT(BASE[[#This Row],[Data de Pagamento]],"mmmm")</f>
        <v>novembro</v>
      </c>
      <c r="J708" s="35">
        <f>YEAR(BASE[[#This Row],[Data de Pagamento]])</f>
        <v>2022</v>
      </c>
      <c r="K708" s="36">
        <v>-591</v>
      </c>
    </row>
    <row r="709" spans="1:11">
      <c r="A709" s="37" t="s">
        <v>8</v>
      </c>
      <c r="B709" s="37" t="s">
        <v>92</v>
      </c>
      <c r="C709" s="37" t="s">
        <v>11</v>
      </c>
      <c r="D709" s="38" t="str" cm="1">
        <f t="array" ref="D709">INDEX(FONTE_CÓDIGOS[CÓDIGO],MATCH(1,(FONTE_CÓDIGOS[FONTE]=BASE[[#This Row],[Coluna1]])*(FONTE_CÓDIGOS[DESCRIÇÃO]=BASE[[#This Row],[Classificação]]),0))</f>
        <v>2.20</v>
      </c>
      <c r="E709" s="33" t="s">
        <v>31</v>
      </c>
      <c r="G709" s="39">
        <v>44875</v>
      </c>
      <c r="H709" s="35">
        <f>DAY(BASE[[#This Row],[Data de Pagamento]])</f>
        <v>10</v>
      </c>
      <c r="I709" s="35" t="str">
        <f>TEXT(BASE[[#This Row],[Data de Pagamento]],"mmmm")</f>
        <v>novembro</v>
      </c>
      <c r="J709" s="35">
        <f>YEAR(BASE[[#This Row],[Data de Pagamento]])</f>
        <v>2022</v>
      </c>
      <c r="K709" s="36">
        <v>-592</v>
      </c>
    </row>
    <row r="710" spans="1:11">
      <c r="A710" s="37" t="s">
        <v>6</v>
      </c>
      <c r="B710" s="37" t="s">
        <v>39</v>
      </c>
      <c r="C710" s="37" t="s">
        <v>11</v>
      </c>
      <c r="D710" s="38" t="str" cm="1">
        <f t="array" ref="D710">INDEX(FONTE_CÓDIGOS[CÓDIGO],MATCH(1,(FONTE_CÓDIGOS[FONTE]=BASE[[#This Row],[Coluna1]])*(FONTE_CÓDIGOS[DESCRIÇÃO]=BASE[[#This Row],[Classificação]]),0))</f>
        <v>1.5</v>
      </c>
      <c r="E710" s="33" t="s">
        <v>10</v>
      </c>
      <c r="G710" s="39">
        <v>44879</v>
      </c>
      <c r="H710" s="35">
        <f>DAY(BASE[[#This Row],[Data de Pagamento]])</f>
        <v>14</v>
      </c>
      <c r="I710" s="35" t="str">
        <f>TEXT(BASE[[#This Row],[Data de Pagamento]],"mmmm")</f>
        <v>novembro</v>
      </c>
      <c r="J710" s="35">
        <f>YEAR(BASE[[#This Row],[Data de Pagamento]])</f>
        <v>2022</v>
      </c>
      <c r="K710" s="36">
        <v>114</v>
      </c>
    </row>
    <row r="711" spans="1:11">
      <c r="A711" s="37" t="s">
        <v>8</v>
      </c>
      <c r="B711" s="37" t="s">
        <v>88</v>
      </c>
      <c r="C711" s="37" t="s">
        <v>11</v>
      </c>
      <c r="D711" s="38" t="str" cm="1">
        <f t="array" ref="D711">INDEX(FONTE_CÓDIGOS[CÓDIGO],MATCH(1,(FONTE_CÓDIGOS[FONTE]=BASE[[#This Row],[Coluna1]])*(FONTE_CÓDIGOS[DESCRIÇÃO]=BASE[[#This Row],[Classificação]]),0))</f>
        <v>2.18</v>
      </c>
      <c r="E711" s="33" t="s">
        <v>10</v>
      </c>
      <c r="G711" s="39">
        <v>44879</v>
      </c>
      <c r="H711" s="35">
        <f>DAY(BASE[[#This Row],[Data de Pagamento]])</f>
        <v>14</v>
      </c>
      <c r="I711" s="35" t="str">
        <f>TEXT(BASE[[#This Row],[Data de Pagamento]],"mmmm")</f>
        <v>novembro</v>
      </c>
      <c r="J711" s="35">
        <f>YEAR(BASE[[#This Row],[Data de Pagamento]])</f>
        <v>2022</v>
      </c>
      <c r="K711" s="36">
        <v>-593</v>
      </c>
    </row>
    <row r="712" spans="1:11">
      <c r="A712" s="37" t="s">
        <v>6</v>
      </c>
      <c r="B712" s="37" t="s">
        <v>27</v>
      </c>
      <c r="C712" s="37" t="s">
        <v>11</v>
      </c>
      <c r="D712" s="38" t="str" cm="1">
        <f t="array" ref="D712">INDEX(FONTE_CÓDIGOS[CÓDIGO],MATCH(1,(FONTE_CÓDIGOS[FONTE]=BASE[[#This Row],[Coluna1]])*(FONTE_CÓDIGOS[DESCRIÇÃO]=BASE[[#This Row],[Classificação]]),0))</f>
        <v>1.3</v>
      </c>
      <c r="E712" s="33" t="s">
        <v>24</v>
      </c>
      <c r="G712" s="39">
        <v>44883</v>
      </c>
      <c r="H712" s="35">
        <f>DAY(BASE[[#This Row],[Data de Pagamento]])</f>
        <v>18</v>
      </c>
      <c r="I712" s="35" t="str">
        <f>TEXT(BASE[[#This Row],[Data de Pagamento]],"mmmm")</f>
        <v>novembro</v>
      </c>
      <c r="J712" s="35">
        <f>YEAR(BASE[[#This Row],[Data de Pagamento]])</f>
        <v>2022</v>
      </c>
      <c r="K712" s="36">
        <v>115</v>
      </c>
    </row>
    <row r="713" spans="1:11">
      <c r="A713" s="37" t="s">
        <v>8</v>
      </c>
      <c r="B713" s="37" t="s">
        <v>15</v>
      </c>
      <c r="C713" s="37" t="s">
        <v>11</v>
      </c>
      <c r="D713" s="38" t="str" cm="1">
        <f t="array" ref="D713">INDEX(FONTE_CÓDIGOS[CÓDIGO],MATCH(1,(FONTE_CÓDIGOS[FONTE]=BASE[[#This Row],[Coluna1]])*(FONTE_CÓDIGOS[DESCRIÇÃO]=BASE[[#This Row],[Classificação]]),0))</f>
        <v>2.1</v>
      </c>
      <c r="E713" s="33" t="s">
        <v>10</v>
      </c>
      <c r="G713" s="39">
        <v>44885</v>
      </c>
      <c r="H713" s="35">
        <f>DAY(BASE[[#This Row],[Data de Pagamento]])</f>
        <v>20</v>
      </c>
      <c r="I713" s="35" t="str">
        <f>TEXT(BASE[[#This Row],[Data de Pagamento]],"mmmm")</f>
        <v>novembro</v>
      </c>
      <c r="J713" s="35">
        <f>YEAR(BASE[[#This Row],[Data de Pagamento]])</f>
        <v>2022</v>
      </c>
      <c r="K713" s="36">
        <v>-594</v>
      </c>
    </row>
    <row r="714" spans="1:11">
      <c r="A714" s="37" t="s">
        <v>8</v>
      </c>
      <c r="B714" s="37" t="s">
        <v>53</v>
      </c>
      <c r="C714" s="37" t="s">
        <v>11</v>
      </c>
      <c r="D714" s="38" t="str" cm="1">
        <f t="array" ref="D714">INDEX(FONTE_CÓDIGOS[CÓDIGO],MATCH(1,(FONTE_CÓDIGOS[FONTE]=BASE[[#This Row],[Coluna1]])*(FONTE_CÓDIGOS[DESCRIÇÃO]=BASE[[#This Row],[Classificação]]),0))</f>
        <v>2.7</v>
      </c>
      <c r="E714" s="33" t="s">
        <v>37</v>
      </c>
      <c r="F714" s="50"/>
      <c r="G714" s="39">
        <v>44887</v>
      </c>
      <c r="H714" s="35">
        <f>DAY(BASE[[#This Row],[Data de Pagamento]])</f>
        <v>22</v>
      </c>
      <c r="I714" s="35" t="str">
        <f>TEXT(BASE[[#This Row],[Data de Pagamento]],"mmmm")</f>
        <v>novembro</v>
      </c>
      <c r="J714" s="35">
        <f>YEAR(BASE[[#This Row],[Data de Pagamento]])</f>
        <v>2022</v>
      </c>
      <c r="K714" s="36">
        <v>-595</v>
      </c>
    </row>
    <row r="715" spans="1:11">
      <c r="A715" s="37" t="s">
        <v>8</v>
      </c>
      <c r="B715" s="37" t="s">
        <v>82</v>
      </c>
      <c r="C715" s="37" t="s">
        <v>11</v>
      </c>
      <c r="D715" s="40" t="str" cm="1">
        <f t="array" ref="D715">INDEX(FONTE_CÓDIGOS[CÓDIGO],MATCH(1,(FONTE_CÓDIGOS[FONTE]=BASE[[#This Row],[Coluna1]])*(FONTE_CÓDIGOS[DESCRIÇÃO]=BASE[[#This Row],[Classificação]]),0))</f>
        <v>2.15</v>
      </c>
      <c r="E715" s="33" t="s">
        <v>10</v>
      </c>
      <c r="G715" s="39">
        <v>44887</v>
      </c>
      <c r="H715" s="35">
        <f>DAY(BASE[[#This Row],[Data de Pagamento]])</f>
        <v>22</v>
      </c>
      <c r="I715" s="35" t="str">
        <f>TEXT(BASE[[#This Row],[Data de Pagamento]],"mmmm")</f>
        <v>novembro</v>
      </c>
      <c r="J715" s="35">
        <f>YEAR(BASE[[#This Row],[Data de Pagamento]])</f>
        <v>2022</v>
      </c>
      <c r="K715" s="36">
        <v>-596</v>
      </c>
    </row>
    <row r="716" spans="1:11">
      <c r="A716" s="37" t="s">
        <v>8</v>
      </c>
      <c r="B716" s="37" t="s">
        <v>73</v>
      </c>
      <c r="C716" s="37" t="s">
        <v>11</v>
      </c>
      <c r="D716" s="38" t="str" cm="1">
        <f t="array" ref="D716">INDEX(FONTE_CÓDIGOS[CÓDIGO],MATCH(1,(FONTE_CÓDIGOS[FONTE]=BASE[[#This Row],[Coluna1]])*(FONTE_CÓDIGOS[DESCRIÇÃO]=BASE[[#This Row],[Classificação]]),0))</f>
        <v>2.11</v>
      </c>
      <c r="E716" s="33" t="s">
        <v>37</v>
      </c>
      <c r="G716" s="39">
        <v>44888</v>
      </c>
      <c r="H716" s="35">
        <f>DAY(BASE[[#This Row],[Data de Pagamento]])</f>
        <v>23</v>
      </c>
      <c r="I716" s="35" t="str">
        <f>TEXT(BASE[[#This Row],[Data de Pagamento]],"mmmm")</f>
        <v>novembro</v>
      </c>
      <c r="J716" s="35">
        <f>YEAR(BASE[[#This Row],[Data de Pagamento]])</f>
        <v>2022</v>
      </c>
      <c r="K716" s="36">
        <v>-597</v>
      </c>
    </row>
    <row r="717" spans="1:11">
      <c r="A717" s="37" t="s">
        <v>8</v>
      </c>
      <c r="B717" s="37" t="s">
        <v>53</v>
      </c>
      <c r="C717" s="37" t="s">
        <v>11</v>
      </c>
      <c r="D717" s="38" t="str" cm="1">
        <f t="array" ref="D717">INDEX(FONTE_CÓDIGOS[CÓDIGO],MATCH(1,(FONTE_CÓDIGOS[FONTE]=BASE[[#This Row],[Coluna1]])*(FONTE_CÓDIGOS[DESCRIÇÃO]=BASE[[#This Row],[Classificação]]),0))</f>
        <v>2.7</v>
      </c>
      <c r="E717" s="33" t="s">
        <v>10</v>
      </c>
      <c r="G717" s="39">
        <v>44888</v>
      </c>
      <c r="H717" s="35">
        <f>DAY(BASE[[#This Row],[Data de Pagamento]])</f>
        <v>23</v>
      </c>
      <c r="I717" s="35" t="str">
        <f>TEXT(BASE[[#This Row],[Data de Pagamento]],"mmmm")</f>
        <v>novembro</v>
      </c>
      <c r="J717" s="35">
        <f>YEAR(BASE[[#This Row],[Data de Pagamento]])</f>
        <v>2022</v>
      </c>
      <c r="K717" s="36">
        <v>-598</v>
      </c>
    </row>
    <row r="718" spans="1:11">
      <c r="A718" s="37" t="s">
        <v>8</v>
      </c>
      <c r="B718" s="37" t="s">
        <v>53</v>
      </c>
      <c r="C718" s="37" t="s">
        <v>11</v>
      </c>
      <c r="D718" s="38" t="str" cm="1">
        <f t="array" ref="D718">INDEX(FONTE_CÓDIGOS[CÓDIGO],MATCH(1,(FONTE_CÓDIGOS[FONTE]=BASE[[#This Row],[Coluna1]])*(FONTE_CÓDIGOS[DESCRIÇÃO]=BASE[[#This Row],[Classificação]]),0))</f>
        <v>2.7</v>
      </c>
      <c r="E718" s="33" t="s">
        <v>10</v>
      </c>
      <c r="G718" s="39">
        <v>44888</v>
      </c>
      <c r="H718" s="35">
        <f>DAY(BASE[[#This Row],[Data de Pagamento]])</f>
        <v>23</v>
      </c>
      <c r="I718" s="35" t="str">
        <f>TEXT(BASE[[#This Row],[Data de Pagamento]],"mmmm")</f>
        <v>novembro</v>
      </c>
      <c r="J718" s="35">
        <f>YEAR(BASE[[#This Row],[Data de Pagamento]])</f>
        <v>2022</v>
      </c>
      <c r="K718" s="36">
        <v>-599</v>
      </c>
    </row>
    <row r="719" spans="1:11">
      <c r="A719" s="37" t="s">
        <v>8</v>
      </c>
      <c r="B719" s="37" t="s">
        <v>58</v>
      </c>
      <c r="C719" s="37" t="s">
        <v>11</v>
      </c>
      <c r="D719" s="38" t="str" cm="1">
        <f t="array" ref="D719">INDEX(FONTE_CÓDIGOS[CÓDIGO],MATCH(1,(FONTE_CÓDIGOS[FONTE]=BASE[[#This Row],[Coluna1]])*(FONTE_CÓDIGOS[DESCRIÇÃO]=BASE[[#This Row],[Classificação]]),0))</f>
        <v>2.8</v>
      </c>
      <c r="E719" s="33" t="s">
        <v>10</v>
      </c>
      <c r="G719" s="39">
        <v>44888</v>
      </c>
      <c r="H719" s="35">
        <f>DAY(BASE[[#This Row],[Data de Pagamento]])</f>
        <v>23</v>
      </c>
      <c r="I719" s="35" t="str">
        <f>TEXT(BASE[[#This Row],[Data de Pagamento]],"mmmm")</f>
        <v>novembro</v>
      </c>
      <c r="J719" s="35">
        <f>YEAR(BASE[[#This Row],[Data de Pagamento]])</f>
        <v>2022</v>
      </c>
      <c r="K719" s="36">
        <v>-600</v>
      </c>
    </row>
    <row r="720" spans="1:11">
      <c r="A720" s="37" t="s">
        <v>8</v>
      </c>
      <c r="B720" s="37" t="s">
        <v>53</v>
      </c>
      <c r="C720" s="37" t="s">
        <v>11</v>
      </c>
      <c r="D720" s="38" t="str" cm="1">
        <f t="array" ref="D720">INDEX(FONTE_CÓDIGOS[CÓDIGO],MATCH(1,(FONTE_CÓDIGOS[FONTE]=BASE[[#This Row],[Coluna1]])*(FONTE_CÓDIGOS[DESCRIÇÃO]=BASE[[#This Row],[Classificação]]),0))</f>
        <v>2.7</v>
      </c>
      <c r="E720" s="33" t="s">
        <v>10</v>
      </c>
      <c r="G720" s="39">
        <v>44889</v>
      </c>
      <c r="H720" s="35">
        <f>DAY(BASE[[#This Row],[Data de Pagamento]])</f>
        <v>24</v>
      </c>
      <c r="I720" s="35" t="str">
        <f>TEXT(BASE[[#This Row],[Data de Pagamento]],"mmmm")</f>
        <v>novembro</v>
      </c>
      <c r="J720" s="35">
        <f>YEAR(BASE[[#This Row],[Data de Pagamento]])</f>
        <v>2022</v>
      </c>
      <c r="K720" s="36">
        <v>-601</v>
      </c>
    </row>
    <row r="721" spans="1:11">
      <c r="A721" s="37" t="s">
        <v>8</v>
      </c>
      <c r="B721" s="37" t="s">
        <v>58</v>
      </c>
      <c r="C721" s="37" t="s">
        <v>11</v>
      </c>
      <c r="D721" s="38" t="str" cm="1">
        <f t="array" ref="D721">INDEX(FONTE_CÓDIGOS[CÓDIGO],MATCH(1,(FONTE_CÓDIGOS[FONTE]=BASE[[#This Row],[Coluna1]])*(FONTE_CÓDIGOS[DESCRIÇÃO]=BASE[[#This Row],[Classificação]]),0))</f>
        <v>2.8</v>
      </c>
      <c r="E721" s="33" t="s">
        <v>37</v>
      </c>
      <c r="G721" s="39">
        <v>44889</v>
      </c>
      <c r="H721" s="35">
        <f>DAY(BASE[[#This Row],[Data de Pagamento]])</f>
        <v>24</v>
      </c>
      <c r="I721" s="35" t="str">
        <f>TEXT(BASE[[#This Row],[Data de Pagamento]],"mmmm")</f>
        <v>novembro</v>
      </c>
      <c r="J721" s="35">
        <f>YEAR(BASE[[#This Row],[Data de Pagamento]])</f>
        <v>2022</v>
      </c>
      <c r="K721" s="36">
        <v>-602</v>
      </c>
    </row>
    <row r="722" spans="1:11">
      <c r="A722" s="37" t="s">
        <v>8</v>
      </c>
      <c r="B722" s="37" t="s">
        <v>63</v>
      </c>
      <c r="C722" s="37" t="s">
        <v>11</v>
      </c>
      <c r="D722" s="40" t="str" cm="1">
        <f t="array" ref="D722">INDEX(FONTE_CÓDIGOS[CÓDIGO],MATCH(1,(FONTE_CÓDIGOS[FONTE]=BASE[[#This Row],[Coluna1]])*(FONTE_CÓDIGOS[DESCRIÇÃO]=BASE[[#This Row],[Classificação]]),0))</f>
        <v>2.9</v>
      </c>
      <c r="E722" s="33" t="s">
        <v>10</v>
      </c>
      <c r="G722" s="39">
        <v>44890</v>
      </c>
      <c r="H722" s="35">
        <f>DAY(BASE[[#This Row],[Data de Pagamento]])</f>
        <v>25</v>
      </c>
      <c r="I722" s="35" t="str">
        <f>TEXT(BASE[[#This Row],[Data de Pagamento]],"mmmm")</f>
        <v>novembro</v>
      </c>
      <c r="J722" s="35">
        <f>YEAR(BASE[[#This Row],[Data de Pagamento]])</f>
        <v>2022</v>
      </c>
      <c r="K722" s="36">
        <v>-603</v>
      </c>
    </row>
    <row r="723" spans="1:11">
      <c r="A723" s="37" t="s">
        <v>8</v>
      </c>
      <c r="B723" s="37" t="s">
        <v>78</v>
      </c>
      <c r="C723" s="37" t="s">
        <v>11</v>
      </c>
      <c r="D723" s="38" t="str" cm="1">
        <f t="array" ref="D723">INDEX(FONTE_CÓDIGOS[CÓDIGO],MATCH(1,(FONTE_CÓDIGOS[FONTE]=BASE[[#This Row],[Coluna1]])*(FONTE_CÓDIGOS[DESCRIÇÃO]=BASE[[#This Row],[Classificação]]),0))</f>
        <v>2.13</v>
      </c>
      <c r="E723" s="33" t="s">
        <v>10</v>
      </c>
      <c r="G723" s="39">
        <v>44891</v>
      </c>
      <c r="H723" s="35">
        <f>DAY(BASE[[#This Row],[Data de Pagamento]])</f>
        <v>26</v>
      </c>
      <c r="I723" s="35" t="str">
        <f>TEXT(BASE[[#This Row],[Data de Pagamento]],"mmmm")</f>
        <v>novembro</v>
      </c>
      <c r="J723" s="35">
        <f>YEAR(BASE[[#This Row],[Data de Pagamento]])</f>
        <v>2022</v>
      </c>
      <c r="K723" s="36">
        <v>-604</v>
      </c>
    </row>
    <row r="724" spans="1:11">
      <c r="A724" s="37" t="s">
        <v>6</v>
      </c>
      <c r="B724" s="37" t="s">
        <v>27</v>
      </c>
      <c r="C724" s="37" t="s">
        <v>11</v>
      </c>
      <c r="D724" s="38" t="str" cm="1">
        <f t="array" ref="D724">INDEX(FONTE_CÓDIGOS[CÓDIGO],MATCH(1,(FONTE_CÓDIGOS[FONTE]=BASE[[#This Row],[Coluna1]])*(FONTE_CÓDIGOS[DESCRIÇÃO]=BASE[[#This Row],[Classificação]]),0))</f>
        <v>1.3</v>
      </c>
      <c r="E724" s="33" t="s">
        <v>24</v>
      </c>
      <c r="G724" s="39">
        <v>44893</v>
      </c>
      <c r="H724" s="35">
        <f>DAY(BASE[[#This Row],[Data de Pagamento]])</f>
        <v>28</v>
      </c>
      <c r="I724" s="35" t="str">
        <f>TEXT(BASE[[#This Row],[Data de Pagamento]],"mmmm")</f>
        <v>novembro</v>
      </c>
      <c r="J724" s="35">
        <f>YEAR(BASE[[#This Row],[Data de Pagamento]])</f>
        <v>2022</v>
      </c>
      <c r="K724" s="36">
        <v>116</v>
      </c>
    </row>
    <row r="725" spans="1:11">
      <c r="A725" s="37" t="s">
        <v>6</v>
      </c>
      <c r="B725" s="37" t="s">
        <v>27</v>
      </c>
      <c r="C725" s="37" t="s">
        <v>11</v>
      </c>
      <c r="D725" s="38" t="str" cm="1">
        <f t="array" ref="D725">INDEX(FONTE_CÓDIGOS[CÓDIGO],MATCH(1,(FONTE_CÓDIGOS[FONTE]=BASE[[#This Row],[Coluna1]])*(FONTE_CÓDIGOS[DESCRIÇÃO]=BASE[[#This Row],[Classificação]]),0))</f>
        <v>1.3</v>
      </c>
      <c r="E725" s="33" t="s">
        <v>43</v>
      </c>
      <c r="G725" s="39">
        <v>44893</v>
      </c>
      <c r="H725" s="35">
        <f>DAY(BASE[[#This Row],[Data de Pagamento]])</f>
        <v>28</v>
      </c>
      <c r="I725" s="35" t="str">
        <f>TEXT(BASE[[#This Row],[Data de Pagamento]],"mmmm")</f>
        <v>novembro</v>
      </c>
      <c r="J725" s="35">
        <f>YEAR(BASE[[#This Row],[Data de Pagamento]])</f>
        <v>2022</v>
      </c>
      <c r="K725" s="36">
        <v>117</v>
      </c>
    </row>
    <row r="726" spans="1:11">
      <c r="A726" s="37" t="s">
        <v>8</v>
      </c>
      <c r="B726" s="37" t="s">
        <v>78</v>
      </c>
      <c r="C726" s="37" t="s">
        <v>11</v>
      </c>
      <c r="D726" s="38" t="str" cm="1">
        <f t="array" ref="D726">INDEX(FONTE_CÓDIGOS[CÓDIGO],MATCH(1,(FONTE_CÓDIGOS[FONTE]=BASE[[#This Row],[Coluna1]])*(FONTE_CÓDIGOS[DESCRIÇÃO]=BASE[[#This Row],[Classificação]]),0))</f>
        <v>2.13</v>
      </c>
      <c r="E726" s="33" t="s">
        <v>10</v>
      </c>
      <c r="G726" s="39">
        <v>44893</v>
      </c>
      <c r="H726" s="35">
        <f>DAY(BASE[[#This Row],[Data de Pagamento]])</f>
        <v>28</v>
      </c>
      <c r="I726" s="35" t="str">
        <f>TEXT(BASE[[#This Row],[Data de Pagamento]],"mmmm")</f>
        <v>novembro</v>
      </c>
      <c r="J726" s="35">
        <f>YEAR(BASE[[#This Row],[Data de Pagamento]])</f>
        <v>2022</v>
      </c>
      <c r="K726" s="36">
        <v>-605</v>
      </c>
    </row>
    <row r="727" spans="1:11">
      <c r="A727" s="37" t="s">
        <v>6</v>
      </c>
      <c r="B727" s="37" t="s">
        <v>51</v>
      </c>
      <c r="C727" s="37" t="s">
        <v>11</v>
      </c>
      <c r="D727" s="38" t="str" cm="1">
        <f t="array" ref="D727">INDEX(FONTE_CÓDIGOS[CÓDIGO],MATCH(1,(FONTE_CÓDIGOS[FONTE]=BASE[[#This Row],[Coluna1]])*(FONTE_CÓDIGOS[DESCRIÇÃO]=BASE[[#This Row],[Classificação]]),0))</f>
        <v>1.7</v>
      </c>
      <c r="E727" s="33" t="s">
        <v>17</v>
      </c>
      <c r="G727" s="39">
        <v>44895</v>
      </c>
      <c r="H727" s="35">
        <f>DAY(BASE[[#This Row],[Data de Pagamento]])</f>
        <v>30</v>
      </c>
      <c r="I727" s="35" t="str">
        <f>TEXT(BASE[[#This Row],[Data de Pagamento]],"mmmm")</f>
        <v>novembro</v>
      </c>
      <c r="J727" s="35">
        <f>YEAR(BASE[[#This Row],[Data de Pagamento]])</f>
        <v>2022</v>
      </c>
      <c r="K727" s="36">
        <v>118</v>
      </c>
    </row>
    <row r="728" spans="1:11">
      <c r="A728" s="37" t="s">
        <v>6</v>
      </c>
      <c r="B728" s="37" t="s">
        <v>27</v>
      </c>
      <c r="C728" s="37" t="s">
        <v>11</v>
      </c>
      <c r="D728" s="38" t="str" cm="1">
        <f t="array" ref="D728">INDEX(FONTE_CÓDIGOS[CÓDIGO],MATCH(1,(FONTE_CÓDIGOS[FONTE]=BASE[[#This Row],[Coluna1]])*(FONTE_CÓDIGOS[DESCRIÇÃO]=BASE[[#This Row],[Classificação]]),0))</f>
        <v>1.3</v>
      </c>
      <c r="E728" s="33" t="s">
        <v>24</v>
      </c>
      <c r="G728" s="39">
        <v>44895</v>
      </c>
      <c r="H728" s="35">
        <f>DAY(BASE[[#This Row],[Data de Pagamento]])</f>
        <v>30</v>
      </c>
      <c r="I728" s="35" t="str">
        <f>TEXT(BASE[[#This Row],[Data de Pagamento]],"mmmm")</f>
        <v>novembro</v>
      </c>
      <c r="J728" s="35">
        <f>YEAR(BASE[[#This Row],[Data de Pagamento]])</f>
        <v>2022</v>
      </c>
      <c r="K728" s="36">
        <v>119</v>
      </c>
    </row>
    <row r="729" spans="1:11">
      <c r="A729" s="37" t="s">
        <v>8</v>
      </c>
      <c r="B729" s="37" t="s">
        <v>63</v>
      </c>
      <c r="C729" s="37" t="s">
        <v>11</v>
      </c>
      <c r="D729" s="38" t="str" cm="1">
        <f t="array" ref="D729">INDEX(FONTE_CÓDIGOS[CÓDIGO],MATCH(1,(FONTE_CÓDIGOS[FONTE]=BASE[[#This Row],[Coluna1]])*(FONTE_CÓDIGOS[DESCRIÇÃO]=BASE[[#This Row],[Classificação]]),0))</f>
        <v>2.9</v>
      </c>
      <c r="E729" s="33" t="s">
        <v>10</v>
      </c>
      <c r="G729" s="39">
        <v>44895</v>
      </c>
      <c r="H729" s="35">
        <f>DAY(BASE[[#This Row],[Data de Pagamento]])</f>
        <v>30</v>
      </c>
      <c r="I729" s="35" t="str">
        <f>TEXT(BASE[[#This Row],[Data de Pagamento]],"mmmm")</f>
        <v>novembro</v>
      </c>
      <c r="J729" s="35">
        <f>YEAR(BASE[[#This Row],[Data de Pagamento]])</f>
        <v>2022</v>
      </c>
      <c r="K729" s="36">
        <v>-606</v>
      </c>
    </row>
    <row r="730" spans="1:11">
      <c r="A730" s="37" t="s">
        <v>8</v>
      </c>
      <c r="B730" s="37" t="s">
        <v>29</v>
      </c>
      <c r="C730" s="37" t="s">
        <v>11</v>
      </c>
      <c r="D730" s="38" t="str" cm="1">
        <f t="array" ref="D730">INDEX(FONTE_CÓDIGOS[CÓDIGO],MATCH(1,(FONTE_CÓDIGOS[FONTE]=BASE[[#This Row],[Coluna1]])*(FONTE_CÓDIGOS[DESCRIÇÃO]=BASE[[#This Row],[Classificação]]),0))</f>
        <v>2.3</v>
      </c>
      <c r="E730" s="33" t="s">
        <v>10</v>
      </c>
      <c r="G730" s="39">
        <v>44895</v>
      </c>
      <c r="H730" s="35">
        <f>DAY(BASE[[#This Row],[Data de Pagamento]])</f>
        <v>30</v>
      </c>
      <c r="I730" s="35" t="str">
        <f>TEXT(BASE[[#This Row],[Data de Pagamento]],"mmmm")</f>
        <v>novembro</v>
      </c>
      <c r="J730" s="35">
        <f>YEAR(BASE[[#This Row],[Data de Pagamento]])</f>
        <v>2022</v>
      </c>
      <c r="K730" s="36">
        <v>-607</v>
      </c>
    </row>
    <row r="731" spans="1:11">
      <c r="A731" s="37" t="s">
        <v>8</v>
      </c>
      <c r="B731" s="37" t="s">
        <v>29</v>
      </c>
      <c r="C731" s="37" t="s">
        <v>11</v>
      </c>
      <c r="D731" s="38" t="str" cm="1">
        <f t="array" ref="D731">INDEX(FONTE_CÓDIGOS[CÓDIGO],MATCH(1,(FONTE_CÓDIGOS[FONTE]=BASE[[#This Row],[Coluna1]])*(FONTE_CÓDIGOS[DESCRIÇÃO]=BASE[[#This Row],[Classificação]]),0))</f>
        <v>2.3</v>
      </c>
      <c r="E731" s="33" t="s">
        <v>10</v>
      </c>
      <c r="G731" s="39">
        <v>44895</v>
      </c>
      <c r="H731" s="35">
        <f>DAY(BASE[[#This Row],[Data de Pagamento]])</f>
        <v>30</v>
      </c>
      <c r="I731" s="35" t="str">
        <f>TEXT(BASE[[#This Row],[Data de Pagamento]],"mmmm")</f>
        <v>novembro</v>
      </c>
      <c r="J731" s="35">
        <f>YEAR(BASE[[#This Row],[Data de Pagamento]])</f>
        <v>2022</v>
      </c>
      <c r="K731" s="36">
        <v>-608</v>
      </c>
    </row>
    <row r="732" spans="1:11">
      <c r="A732" s="37" t="s">
        <v>8</v>
      </c>
      <c r="B732" s="37" t="s">
        <v>29</v>
      </c>
      <c r="C732" s="37" t="s">
        <v>11</v>
      </c>
      <c r="D732" s="38" t="str" cm="1">
        <f t="array" ref="D732">INDEX(FONTE_CÓDIGOS[CÓDIGO],MATCH(1,(FONTE_CÓDIGOS[FONTE]=BASE[[#This Row],[Coluna1]])*(FONTE_CÓDIGOS[DESCRIÇÃO]=BASE[[#This Row],[Classificação]]),0))</f>
        <v>2.3</v>
      </c>
      <c r="E732" s="33" t="s">
        <v>10</v>
      </c>
      <c r="G732" s="39">
        <v>44895</v>
      </c>
      <c r="H732" s="35">
        <f>DAY(BASE[[#This Row],[Data de Pagamento]])</f>
        <v>30</v>
      </c>
      <c r="I732" s="35" t="str">
        <f>TEXT(BASE[[#This Row],[Data de Pagamento]],"mmmm")</f>
        <v>novembro</v>
      </c>
      <c r="J732" s="35">
        <f>YEAR(BASE[[#This Row],[Data de Pagamento]])</f>
        <v>2022</v>
      </c>
      <c r="K732" s="36">
        <v>-609</v>
      </c>
    </row>
    <row r="733" spans="1:11">
      <c r="A733" s="37" t="s">
        <v>8</v>
      </c>
      <c r="B733" s="37" t="s">
        <v>98</v>
      </c>
      <c r="C733" s="37" t="s">
        <v>11</v>
      </c>
      <c r="D733" s="38" t="s">
        <v>95</v>
      </c>
      <c r="E733" s="33" t="s">
        <v>31</v>
      </c>
      <c r="G733" s="39">
        <v>44895</v>
      </c>
      <c r="H733" s="35">
        <f>DAY(BASE[[#This Row],[Data de Pagamento]])</f>
        <v>30</v>
      </c>
      <c r="I733" s="35" t="str">
        <f>TEXT(BASE[[#This Row],[Data de Pagamento]],"mmmm")</f>
        <v>novembro</v>
      </c>
      <c r="J733" s="35">
        <f>YEAR(BASE[[#This Row],[Data de Pagamento]])</f>
        <v>2022</v>
      </c>
      <c r="K733" s="36">
        <v>-610</v>
      </c>
    </row>
    <row r="734" spans="1:11">
      <c r="A734" s="37" t="s">
        <v>8</v>
      </c>
      <c r="B734" s="37" t="s">
        <v>53</v>
      </c>
      <c r="C734" s="37" t="s">
        <v>11</v>
      </c>
      <c r="D734" s="38" t="str" cm="1">
        <f t="array" ref="D734">INDEX(FONTE_CÓDIGOS[CÓDIGO],MATCH(1,(FONTE_CÓDIGOS[FONTE]=BASE[[#This Row],[Coluna1]])*(FONTE_CÓDIGOS[DESCRIÇÃO]=BASE[[#This Row],[Classificação]]),0))</f>
        <v>2.7</v>
      </c>
      <c r="E734" s="33" t="s">
        <v>10</v>
      </c>
      <c r="G734" s="39">
        <v>44895</v>
      </c>
      <c r="H734" s="35">
        <f>DAY(BASE[[#This Row],[Data de Pagamento]])</f>
        <v>30</v>
      </c>
      <c r="I734" s="35" t="str">
        <f>TEXT(BASE[[#This Row],[Data de Pagamento]],"mmmm")</f>
        <v>novembro</v>
      </c>
      <c r="J734" s="35">
        <f>YEAR(BASE[[#This Row],[Data de Pagamento]])</f>
        <v>2022</v>
      </c>
      <c r="K734" s="36">
        <v>-611</v>
      </c>
    </row>
    <row r="735" spans="1:11">
      <c r="A735" s="37" t="s">
        <v>6</v>
      </c>
      <c r="B735" s="37" t="s">
        <v>27</v>
      </c>
      <c r="C735" s="37" t="s">
        <v>11</v>
      </c>
      <c r="D735" s="38" t="str" cm="1">
        <f t="array" ref="D735">INDEX(FONTE_CÓDIGOS[CÓDIGO],MATCH(1,(FONTE_CÓDIGOS[FONTE]=BASE[[#This Row],[Coluna1]])*(FONTE_CÓDIGOS[DESCRIÇÃO]=BASE[[#This Row],[Classificação]]),0))</f>
        <v>1.3</v>
      </c>
      <c r="E735" s="33" t="s">
        <v>24</v>
      </c>
      <c r="G735" s="39">
        <v>44896</v>
      </c>
      <c r="H735" s="35">
        <f>DAY(BASE[[#This Row],[Data de Pagamento]])</f>
        <v>1</v>
      </c>
      <c r="I735" s="35" t="str">
        <f>TEXT(BASE[[#This Row],[Data de Pagamento]],"mmmm")</f>
        <v>dezembro</v>
      </c>
      <c r="J735" s="35">
        <f>YEAR(BASE[[#This Row],[Data de Pagamento]])</f>
        <v>2022</v>
      </c>
      <c r="K735" s="36">
        <v>120</v>
      </c>
    </row>
    <row r="736" spans="1:11">
      <c r="A736" s="37" t="s">
        <v>8</v>
      </c>
      <c r="B736" s="37" t="s">
        <v>73</v>
      </c>
      <c r="C736" s="37" t="s">
        <v>11</v>
      </c>
      <c r="D736" s="41" t="str" cm="1">
        <f t="array" ref="D736">INDEX(FONTE_CÓDIGOS[CÓDIGO],MATCH(1,(FONTE_CÓDIGOS[FONTE]=BASE[[#This Row],[Coluna1]])*(FONTE_CÓDIGOS[DESCRIÇÃO]=BASE[[#This Row],[Classificação]]),0))</f>
        <v>2.11</v>
      </c>
      <c r="E736" s="33" t="s">
        <v>31</v>
      </c>
      <c r="G736" s="39">
        <v>44896</v>
      </c>
      <c r="H736" s="35">
        <f>DAY(BASE[[#This Row],[Data de Pagamento]])</f>
        <v>1</v>
      </c>
      <c r="I736" s="35" t="str">
        <f>TEXT(BASE[[#This Row],[Data de Pagamento]],"mmmm")</f>
        <v>dezembro</v>
      </c>
      <c r="J736" s="35">
        <f>YEAR(BASE[[#This Row],[Data de Pagamento]])</f>
        <v>2022</v>
      </c>
      <c r="K736" s="36">
        <v>-612</v>
      </c>
    </row>
    <row r="737" spans="1:11">
      <c r="A737" s="37" t="s">
        <v>8</v>
      </c>
      <c r="B737" s="37" t="s">
        <v>73</v>
      </c>
      <c r="C737" s="37" t="s">
        <v>11</v>
      </c>
      <c r="D737" s="41" t="str" cm="1">
        <f t="array" ref="D737">INDEX(FONTE_CÓDIGOS[CÓDIGO],MATCH(1,(FONTE_CÓDIGOS[FONTE]=BASE[[#This Row],[Coluna1]])*(FONTE_CÓDIGOS[DESCRIÇÃO]=BASE[[#This Row],[Classificação]]),0))</f>
        <v>2.11</v>
      </c>
      <c r="E737" s="33" t="s">
        <v>37</v>
      </c>
      <c r="G737" s="39">
        <v>44896</v>
      </c>
      <c r="H737" s="35">
        <f>DAY(BASE[[#This Row],[Data de Pagamento]])</f>
        <v>1</v>
      </c>
      <c r="I737" s="35" t="str">
        <f>TEXT(BASE[[#This Row],[Data de Pagamento]],"mmmm")</f>
        <v>dezembro</v>
      </c>
      <c r="J737" s="35">
        <f>YEAR(BASE[[#This Row],[Data de Pagamento]])</f>
        <v>2022</v>
      </c>
      <c r="K737" s="36">
        <v>-613</v>
      </c>
    </row>
    <row r="738" spans="1:11">
      <c r="A738" s="37" t="s">
        <v>8</v>
      </c>
      <c r="B738" s="37" t="s">
        <v>80</v>
      </c>
      <c r="C738" s="37" t="s">
        <v>11</v>
      </c>
      <c r="D738" s="40" t="str" cm="1">
        <f t="array" ref="D738">INDEX(FONTE_CÓDIGOS[CÓDIGO],MATCH(1,(FONTE_CÓDIGOS[FONTE]=BASE[[#This Row],[Coluna1]])*(FONTE_CÓDIGOS[DESCRIÇÃO]=BASE[[#This Row],[Classificação]]),0))</f>
        <v>2.14</v>
      </c>
      <c r="E738" s="33" t="s">
        <v>10</v>
      </c>
      <c r="G738" s="39">
        <v>44896</v>
      </c>
      <c r="H738" s="35">
        <f>DAY(BASE[[#This Row],[Data de Pagamento]])</f>
        <v>1</v>
      </c>
      <c r="I738" s="35" t="str">
        <f>TEXT(BASE[[#This Row],[Data de Pagamento]],"mmmm")</f>
        <v>dezembro</v>
      </c>
      <c r="J738" s="35">
        <f>YEAR(BASE[[#This Row],[Data de Pagamento]])</f>
        <v>2022</v>
      </c>
      <c r="K738" s="36">
        <v>-614</v>
      </c>
    </row>
    <row r="739" spans="1:11">
      <c r="A739" s="37" t="s">
        <v>8</v>
      </c>
      <c r="B739" s="37" t="s">
        <v>73</v>
      </c>
      <c r="C739" s="37" t="s">
        <v>11</v>
      </c>
      <c r="D739" s="41" t="str" cm="1">
        <f t="array" ref="D739">INDEX(FONTE_CÓDIGOS[CÓDIGO],MATCH(1,(FONTE_CÓDIGOS[FONTE]=BASE[[#This Row],[Coluna1]])*(FONTE_CÓDIGOS[DESCRIÇÃO]=BASE[[#This Row],[Classificação]]),0))</f>
        <v>2.11</v>
      </c>
      <c r="E739" s="33" t="s">
        <v>37</v>
      </c>
      <c r="G739" s="39">
        <v>44896</v>
      </c>
      <c r="H739" s="35">
        <f>DAY(BASE[[#This Row],[Data de Pagamento]])</f>
        <v>1</v>
      </c>
      <c r="I739" s="35" t="str">
        <f>TEXT(BASE[[#This Row],[Data de Pagamento]],"mmmm")</f>
        <v>dezembro</v>
      </c>
      <c r="J739" s="35">
        <f>YEAR(BASE[[#This Row],[Data de Pagamento]])</f>
        <v>2022</v>
      </c>
      <c r="K739" s="36">
        <v>-615</v>
      </c>
    </row>
    <row r="740" spans="1:11">
      <c r="A740" s="37" t="s">
        <v>6</v>
      </c>
      <c r="B740" s="37" t="s">
        <v>66</v>
      </c>
      <c r="C740" s="37" t="s">
        <v>11</v>
      </c>
      <c r="D740" s="38" t="str" cm="1">
        <f t="array" ref="D740">INDEX(FONTE_CÓDIGOS[CÓDIGO],MATCH(1,(FONTE_CÓDIGOS[FONTE]=BASE[[#This Row],[Coluna1]])*(FONTE_CÓDIGOS[DESCRIÇÃO]=BASE[[#This Row],[Classificação]]),0))</f>
        <v>1.10</v>
      </c>
      <c r="E740" s="33" t="s">
        <v>10</v>
      </c>
      <c r="G740" s="39">
        <v>44897</v>
      </c>
      <c r="H740" s="35">
        <f>DAY(BASE[[#This Row],[Data de Pagamento]])</f>
        <v>2</v>
      </c>
      <c r="I740" s="35" t="str">
        <f>TEXT(BASE[[#This Row],[Data de Pagamento]],"mmmm")</f>
        <v>dezembro</v>
      </c>
      <c r="J740" s="35">
        <f>YEAR(BASE[[#This Row],[Data de Pagamento]])</f>
        <v>2022</v>
      </c>
      <c r="K740" s="36">
        <v>121</v>
      </c>
    </row>
    <row r="741" spans="1:11">
      <c r="A741" s="37" t="s">
        <v>8</v>
      </c>
      <c r="B741" s="37" t="s">
        <v>63</v>
      </c>
      <c r="C741" s="37" t="s">
        <v>11</v>
      </c>
      <c r="D741" s="40" t="str" cm="1">
        <f t="array" ref="D741">INDEX(FONTE_CÓDIGOS[CÓDIGO],MATCH(1,(FONTE_CÓDIGOS[FONTE]=BASE[[#This Row],[Coluna1]])*(FONTE_CÓDIGOS[DESCRIÇÃO]=BASE[[#This Row],[Classificação]]),0))</f>
        <v>2.9</v>
      </c>
      <c r="E741" s="33" t="s">
        <v>10</v>
      </c>
      <c r="G741" s="39">
        <v>44897</v>
      </c>
      <c r="H741" s="35">
        <f>DAY(BASE[[#This Row],[Data de Pagamento]])</f>
        <v>2</v>
      </c>
      <c r="I741" s="35" t="str">
        <f>TEXT(BASE[[#This Row],[Data de Pagamento]],"mmmm")</f>
        <v>dezembro</v>
      </c>
      <c r="J741" s="35">
        <f>YEAR(BASE[[#This Row],[Data de Pagamento]])</f>
        <v>2022</v>
      </c>
      <c r="K741" s="36">
        <v>-616</v>
      </c>
    </row>
    <row r="742" spans="1:11">
      <c r="A742" s="37" t="s">
        <v>8</v>
      </c>
      <c r="B742" s="37" t="s">
        <v>58</v>
      </c>
      <c r="C742" s="37" t="s">
        <v>11</v>
      </c>
      <c r="D742" s="38" t="str" cm="1">
        <f t="array" ref="D742">INDEX(FONTE_CÓDIGOS[CÓDIGO],MATCH(1,(FONTE_CÓDIGOS[FONTE]=BASE[[#This Row],[Coluna1]])*(FONTE_CÓDIGOS[DESCRIÇÃO]=BASE[[#This Row],[Classificação]]),0))</f>
        <v>2.8</v>
      </c>
      <c r="E742" s="33" t="s">
        <v>31</v>
      </c>
      <c r="G742" s="39">
        <v>44898</v>
      </c>
      <c r="H742" s="35">
        <f>DAY(BASE[[#This Row],[Data de Pagamento]])</f>
        <v>3</v>
      </c>
      <c r="I742" s="35" t="str">
        <f>TEXT(BASE[[#This Row],[Data de Pagamento]],"mmmm")</f>
        <v>dezembro</v>
      </c>
      <c r="J742" s="35">
        <f>YEAR(BASE[[#This Row],[Data de Pagamento]])</f>
        <v>2022</v>
      </c>
      <c r="K742" s="36">
        <v>-617</v>
      </c>
    </row>
    <row r="743" spans="1:11">
      <c r="A743" s="37" t="s">
        <v>8</v>
      </c>
      <c r="B743" s="37" t="s">
        <v>98</v>
      </c>
      <c r="C743" s="37" t="s">
        <v>11</v>
      </c>
      <c r="D743" s="38" t="str" cm="1">
        <f t="array" ref="D743">INDEX(FONTE_CÓDIGOS[CÓDIGO],MATCH(1,(FONTE_CÓDIGOS[FONTE]=BASE[[#This Row],[Coluna1]])*(FONTE_CÓDIGOS[DESCRIÇÃO]=BASE[[#This Row],[Classificação]]),0))</f>
        <v>2.23</v>
      </c>
      <c r="E743" s="33" t="s">
        <v>31</v>
      </c>
      <c r="G743" s="39">
        <v>44899</v>
      </c>
      <c r="H743" s="35">
        <f>DAY(BASE[[#This Row],[Data de Pagamento]])</f>
        <v>4</v>
      </c>
      <c r="I743" s="35" t="str">
        <f>TEXT(BASE[[#This Row],[Data de Pagamento]],"mmmm")</f>
        <v>dezembro</v>
      </c>
      <c r="J743" s="35">
        <f>YEAR(BASE[[#This Row],[Data de Pagamento]])</f>
        <v>2022</v>
      </c>
      <c r="K743" s="36">
        <v>-618</v>
      </c>
    </row>
    <row r="744" spans="1:11">
      <c r="A744" s="37" t="s">
        <v>6</v>
      </c>
      <c r="B744" s="37" t="s">
        <v>27</v>
      </c>
      <c r="C744" s="37" t="s">
        <v>11</v>
      </c>
      <c r="D744" s="38" t="str" cm="1">
        <f t="array" ref="D744">INDEX(FONTE_CÓDIGOS[CÓDIGO],MATCH(1,(FONTE_CÓDIGOS[FONTE]=BASE[[#This Row],[Coluna1]])*(FONTE_CÓDIGOS[DESCRIÇÃO]=BASE[[#This Row],[Classificação]]),0))</f>
        <v>1.3</v>
      </c>
      <c r="E744" s="33" t="s">
        <v>24</v>
      </c>
      <c r="G744" s="39">
        <v>44900</v>
      </c>
      <c r="H744" s="35">
        <f>DAY(BASE[[#This Row],[Data de Pagamento]])</f>
        <v>5</v>
      </c>
      <c r="I744" s="35" t="str">
        <f>TEXT(BASE[[#This Row],[Data de Pagamento]],"mmmm")</f>
        <v>dezembro</v>
      </c>
      <c r="J744" s="35">
        <f>YEAR(BASE[[#This Row],[Data de Pagamento]])</f>
        <v>2022</v>
      </c>
      <c r="K744" s="36">
        <v>122</v>
      </c>
    </row>
    <row r="745" spans="1:11">
      <c r="A745" s="37" t="s">
        <v>8</v>
      </c>
      <c r="B745" s="37" t="s">
        <v>58</v>
      </c>
      <c r="C745" s="37" t="s">
        <v>11</v>
      </c>
      <c r="D745" s="38" t="str" cm="1">
        <f t="array" ref="D745">INDEX(FONTE_CÓDIGOS[CÓDIGO],MATCH(1,(FONTE_CÓDIGOS[FONTE]=BASE[[#This Row],[Coluna1]])*(FONTE_CÓDIGOS[DESCRIÇÃO]=BASE[[#This Row],[Classificação]]),0))</f>
        <v>2.8</v>
      </c>
      <c r="E745" s="33" t="s">
        <v>10</v>
      </c>
      <c r="G745" s="39">
        <v>44900</v>
      </c>
      <c r="H745" s="35">
        <f>DAY(BASE[[#This Row],[Data de Pagamento]])</f>
        <v>5</v>
      </c>
      <c r="I745" s="35" t="str">
        <f>TEXT(BASE[[#This Row],[Data de Pagamento]],"mmmm")</f>
        <v>dezembro</v>
      </c>
      <c r="J745" s="35">
        <f>YEAR(BASE[[#This Row],[Data de Pagamento]])</f>
        <v>2022</v>
      </c>
      <c r="K745" s="36">
        <v>-619</v>
      </c>
    </row>
    <row r="746" spans="1:11">
      <c r="A746" s="37" t="s">
        <v>8</v>
      </c>
      <c r="B746" s="37" t="s">
        <v>58</v>
      </c>
      <c r="C746" s="37" t="s">
        <v>11</v>
      </c>
      <c r="D746" s="38" t="str" cm="1">
        <f t="array" ref="D746">INDEX(FONTE_CÓDIGOS[CÓDIGO],MATCH(1,(FONTE_CÓDIGOS[FONTE]=BASE[[#This Row],[Coluna1]])*(FONTE_CÓDIGOS[DESCRIÇÃO]=BASE[[#This Row],[Classificação]]),0))</f>
        <v>2.8</v>
      </c>
      <c r="E746" s="33" t="s">
        <v>10</v>
      </c>
      <c r="G746" s="39">
        <v>44901</v>
      </c>
      <c r="H746" s="35">
        <f>DAY(BASE[[#This Row],[Data de Pagamento]])</f>
        <v>6</v>
      </c>
      <c r="I746" s="35" t="str">
        <f>TEXT(BASE[[#This Row],[Data de Pagamento]],"mmmm")</f>
        <v>dezembro</v>
      </c>
      <c r="J746" s="35">
        <f>YEAR(BASE[[#This Row],[Data de Pagamento]])</f>
        <v>2022</v>
      </c>
      <c r="K746" s="36">
        <v>-620</v>
      </c>
    </row>
    <row r="747" spans="1:11">
      <c r="A747" s="37" t="s">
        <v>8</v>
      </c>
      <c r="B747" s="37" t="s">
        <v>58</v>
      </c>
      <c r="C747" s="37" t="s">
        <v>11</v>
      </c>
      <c r="D747" s="38" t="str" cm="1">
        <f t="array" ref="D747">INDEX(FONTE_CÓDIGOS[CÓDIGO],MATCH(1,(FONTE_CÓDIGOS[FONTE]=BASE[[#This Row],[Coluna1]])*(FONTE_CÓDIGOS[DESCRIÇÃO]=BASE[[#This Row],[Classificação]]),0))</f>
        <v>2.8</v>
      </c>
      <c r="E747" s="33" t="s">
        <v>17</v>
      </c>
      <c r="G747" s="39">
        <v>44901</v>
      </c>
      <c r="H747" s="35">
        <f>DAY(BASE[[#This Row],[Data de Pagamento]])</f>
        <v>6</v>
      </c>
      <c r="I747" s="35" t="str">
        <f>TEXT(BASE[[#This Row],[Data de Pagamento]],"mmmm")</f>
        <v>dezembro</v>
      </c>
      <c r="J747" s="35">
        <f>YEAR(BASE[[#This Row],[Data de Pagamento]])</f>
        <v>2022</v>
      </c>
      <c r="K747" s="36">
        <v>-621</v>
      </c>
    </row>
    <row r="748" spans="1:11">
      <c r="A748" s="37" t="s">
        <v>8</v>
      </c>
      <c r="B748" s="37" t="s">
        <v>84</v>
      </c>
      <c r="C748" s="37" t="s">
        <v>11</v>
      </c>
      <c r="D748" s="40" t="str" cm="1">
        <f t="array" ref="D748">INDEX(FONTE_CÓDIGOS[CÓDIGO],MATCH(1,(FONTE_CÓDIGOS[FONTE]=BASE[[#This Row],[Coluna1]])*(FONTE_CÓDIGOS[DESCRIÇÃO]=BASE[[#This Row],[Classificação]]),0))</f>
        <v>2.16</v>
      </c>
      <c r="E748" s="33" t="s">
        <v>10</v>
      </c>
      <c r="G748" s="39">
        <v>44902</v>
      </c>
      <c r="H748" s="35">
        <f>DAY(BASE[[#This Row],[Data de Pagamento]])</f>
        <v>7</v>
      </c>
      <c r="I748" s="35" t="str">
        <f>TEXT(BASE[[#This Row],[Data de Pagamento]],"mmmm")</f>
        <v>dezembro</v>
      </c>
      <c r="J748" s="35">
        <f>YEAR(BASE[[#This Row],[Data de Pagamento]])</f>
        <v>2022</v>
      </c>
      <c r="K748" s="36">
        <v>-622</v>
      </c>
    </row>
    <row r="749" spans="1:11">
      <c r="A749" s="37" t="s">
        <v>6</v>
      </c>
      <c r="B749" s="37" t="s">
        <v>27</v>
      </c>
      <c r="C749" s="37" t="s">
        <v>11</v>
      </c>
      <c r="D749" s="38" t="str" cm="1">
        <f t="array" ref="D749">INDEX(FONTE_CÓDIGOS[CÓDIGO],MATCH(1,(FONTE_CÓDIGOS[FONTE]=BASE[[#This Row],[Coluna1]])*(FONTE_CÓDIGOS[DESCRIÇÃO]=BASE[[#This Row],[Classificação]]),0))</f>
        <v>1.3</v>
      </c>
      <c r="E749" s="33" t="s">
        <v>43</v>
      </c>
      <c r="G749" s="39">
        <v>44903</v>
      </c>
      <c r="H749" s="35">
        <f>DAY(BASE[[#This Row],[Data de Pagamento]])</f>
        <v>8</v>
      </c>
      <c r="I749" s="35" t="str">
        <f>TEXT(BASE[[#This Row],[Data de Pagamento]],"mmmm")</f>
        <v>dezembro</v>
      </c>
      <c r="J749" s="35">
        <f>YEAR(BASE[[#This Row],[Data de Pagamento]])</f>
        <v>2022</v>
      </c>
      <c r="K749" s="36">
        <v>123</v>
      </c>
    </row>
    <row r="750" spans="1:11">
      <c r="A750" s="37" t="s">
        <v>8</v>
      </c>
      <c r="B750" s="37" t="s">
        <v>58</v>
      </c>
      <c r="C750" s="37" t="s">
        <v>11</v>
      </c>
      <c r="D750" s="38" t="str" cm="1">
        <f t="array" ref="D750">INDEX(FONTE_CÓDIGOS[CÓDIGO],MATCH(1,(FONTE_CÓDIGOS[FONTE]=BASE[[#This Row],[Coluna1]])*(FONTE_CÓDIGOS[DESCRIÇÃO]=BASE[[#This Row],[Classificação]]),0))</f>
        <v>2.8</v>
      </c>
      <c r="E750" s="33" t="s">
        <v>37</v>
      </c>
      <c r="G750" s="39">
        <v>44903</v>
      </c>
      <c r="H750" s="35">
        <f>DAY(BASE[[#This Row],[Data de Pagamento]])</f>
        <v>8</v>
      </c>
      <c r="I750" s="35" t="str">
        <f>TEXT(BASE[[#This Row],[Data de Pagamento]],"mmmm")</f>
        <v>dezembro</v>
      </c>
      <c r="J750" s="35">
        <f>YEAR(BASE[[#This Row],[Data de Pagamento]])</f>
        <v>2022</v>
      </c>
      <c r="K750" s="36">
        <v>-623</v>
      </c>
    </row>
    <row r="751" spans="1:11">
      <c r="A751" s="37" t="s">
        <v>8</v>
      </c>
      <c r="B751" s="37" t="s">
        <v>58</v>
      </c>
      <c r="C751" s="37" t="s">
        <v>11</v>
      </c>
      <c r="D751" s="38" t="str" cm="1">
        <f t="array" ref="D751">INDEX(FONTE_CÓDIGOS[CÓDIGO],MATCH(1,(FONTE_CÓDIGOS[FONTE]=BASE[[#This Row],[Coluna1]])*(FONTE_CÓDIGOS[DESCRIÇÃO]=BASE[[#This Row],[Classificação]]),0))</f>
        <v>2.8</v>
      </c>
      <c r="E751" s="33" t="s">
        <v>10</v>
      </c>
      <c r="G751" s="39">
        <v>44904</v>
      </c>
      <c r="H751" s="35">
        <f>DAY(BASE[[#This Row],[Data de Pagamento]])</f>
        <v>9</v>
      </c>
      <c r="I751" s="35" t="str">
        <f>TEXT(BASE[[#This Row],[Data de Pagamento]],"mmmm")</f>
        <v>dezembro</v>
      </c>
      <c r="J751" s="35">
        <f>YEAR(BASE[[#This Row],[Data de Pagamento]])</f>
        <v>2022</v>
      </c>
      <c r="K751" s="36">
        <v>-624</v>
      </c>
    </row>
    <row r="752" spans="1:11">
      <c r="A752" s="37" t="s">
        <v>8</v>
      </c>
      <c r="B752" s="37" t="s">
        <v>47</v>
      </c>
      <c r="C752" s="37" t="s">
        <v>11</v>
      </c>
      <c r="D752" s="40" t="str" cm="1">
        <f t="array" ref="D752">INDEX(FONTE_CÓDIGOS[CÓDIGO],MATCH(1,(FONTE_CÓDIGOS[FONTE]=BASE[[#This Row],[Coluna1]])*(FONTE_CÓDIGOS[DESCRIÇÃO]=BASE[[#This Row],[Classificação]]),0))</f>
        <v>2.6</v>
      </c>
      <c r="E752" s="33" t="s">
        <v>10</v>
      </c>
      <c r="G752" s="39">
        <v>44907</v>
      </c>
      <c r="H752" s="35">
        <f>DAY(BASE[[#This Row],[Data de Pagamento]])</f>
        <v>12</v>
      </c>
      <c r="I752" s="35" t="str">
        <f>TEXT(BASE[[#This Row],[Data de Pagamento]],"mmmm")</f>
        <v>dezembro</v>
      </c>
      <c r="J752" s="35">
        <f>YEAR(BASE[[#This Row],[Data de Pagamento]])</f>
        <v>2022</v>
      </c>
      <c r="K752" s="36">
        <v>-625</v>
      </c>
    </row>
    <row r="753" spans="1:11">
      <c r="A753" s="37" t="s">
        <v>8</v>
      </c>
      <c r="B753" s="37" t="s">
        <v>92</v>
      </c>
      <c r="C753" s="37" t="s">
        <v>11</v>
      </c>
      <c r="D753" s="38" t="str" cm="1">
        <f t="array" ref="D753">INDEX(FONTE_CÓDIGOS[CÓDIGO],MATCH(1,(FONTE_CÓDIGOS[FONTE]=BASE[[#This Row],[Coluna1]])*(FONTE_CÓDIGOS[DESCRIÇÃO]=BASE[[#This Row],[Classificação]]),0))</f>
        <v>2.20</v>
      </c>
      <c r="E753" s="33" t="s">
        <v>24</v>
      </c>
      <c r="G753" s="39">
        <v>44907</v>
      </c>
      <c r="H753" s="35">
        <f>DAY(BASE[[#This Row],[Data de Pagamento]])</f>
        <v>12</v>
      </c>
      <c r="I753" s="35" t="str">
        <f>TEXT(BASE[[#This Row],[Data de Pagamento]],"mmmm")</f>
        <v>dezembro</v>
      </c>
      <c r="J753" s="35">
        <f>YEAR(BASE[[#This Row],[Data de Pagamento]])</f>
        <v>2022</v>
      </c>
      <c r="K753" s="36">
        <v>-626</v>
      </c>
    </row>
    <row r="754" spans="1:11">
      <c r="A754" s="37" t="s">
        <v>8</v>
      </c>
      <c r="B754" s="37" t="s">
        <v>92</v>
      </c>
      <c r="C754" s="37" t="s">
        <v>11</v>
      </c>
      <c r="D754" s="38" t="str" cm="1">
        <f t="array" ref="D754">INDEX(FONTE_CÓDIGOS[CÓDIGO],MATCH(1,(FONTE_CÓDIGOS[FONTE]=BASE[[#This Row],[Coluna1]])*(FONTE_CÓDIGOS[DESCRIÇÃO]=BASE[[#This Row],[Classificação]]),0))</f>
        <v>2.20</v>
      </c>
      <c r="E754" s="33" t="s">
        <v>17</v>
      </c>
      <c r="G754" s="39">
        <v>44907</v>
      </c>
      <c r="H754" s="35">
        <f>DAY(BASE[[#This Row],[Data de Pagamento]])</f>
        <v>12</v>
      </c>
      <c r="I754" s="35" t="str">
        <f>TEXT(BASE[[#This Row],[Data de Pagamento]],"mmmm")</f>
        <v>dezembro</v>
      </c>
      <c r="J754" s="35">
        <f>YEAR(BASE[[#This Row],[Data de Pagamento]])</f>
        <v>2022</v>
      </c>
      <c r="K754" s="36">
        <v>-627</v>
      </c>
    </row>
    <row r="755" spans="1:11">
      <c r="A755" s="37" t="s">
        <v>8</v>
      </c>
      <c r="B755" s="37" t="s">
        <v>92</v>
      </c>
      <c r="C755" s="37" t="s">
        <v>11</v>
      </c>
      <c r="D755" s="38" t="str" cm="1">
        <f t="array" ref="D755">INDEX(FONTE_CÓDIGOS[CÓDIGO],MATCH(1,(FONTE_CÓDIGOS[FONTE]=BASE[[#This Row],[Coluna1]])*(FONTE_CÓDIGOS[DESCRIÇÃO]=BASE[[#This Row],[Classificação]]),0))</f>
        <v>2.20</v>
      </c>
      <c r="E755" s="33" t="s">
        <v>31</v>
      </c>
      <c r="G755" s="39">
        <v>44907</v>
      </c>
      <c r="H755" s="35">
        <f>DAY(BASE[[#This Row],[Data de Pagamento]])</f>
        <v>12</v>
      </c>
      <c r="I755" s="35" t="str">
        <f>TEXT(BASE[[#This Row],[Data de Pagamento]],"mmmm")</f>
        <v>dezembro</v>
      </c>
      <c r="J755" s="35">
        <f>YEAR(BASE[[#This Row],[Data de Pagamento]])</f>
        <v>2022</v>
      </c>
      <c r="K755" s="36">
        <v>-628</v>
      </c>
    </row>
    <row r="756" spans="1:11">
      <c r="A756" s="37" t="s">
        <v>8</v>
      </c>
      <c r="B756" s="37" t="s">
        <v>53</v>
      </c>
      <c r="C756" s="37" t="s">
        <v>11</v>
      </c>
      <c r="D756" s="38" t="str" cm="1">
        <f t="array" ref="D756">INDEX(FONTE_CÓDIGOS[CÓDIGO],MATCH(1,(FONTE_CÓDIGOS[FONTE]=BASE[[#This Row],[Coluna1]])*(FONTE_CÓDIGOS[DESCRIÇÃO]=BASE[[#This Row],[Classificação]]),0))</f>
        <v>2.7</v>
      </c>
      <c r="E756" s="33" t="s">
        <v>10</v>
      </c>
      <c r="G756" s="39">
        <v>44907</v>
      </c>
      <c r="H756" s="35">
        <f>DAY(BASE[[#This Row],[Data de Pagamento]])</f>
        <v>12</v>
      </c>
      <c r="I756" s="35" t="str">
        <f>TEXT(BASE[[#This Row],[Data de Pagamento]],"mmmm")</f>
        <v>dezembro</v>
      </c>
      <c r="J756" s="35">
        <f>YEAR(BASE[[#This Row],[Data de Pagamento]])</f>
        <v>2022</v>
      </c>
      <c r="K756" s="36">
        <v>-629</v>
      </c>
    </row>
    <row r="757" spans="1:11">
      <c r="A757" s="37" t="s">
        <v>8</v>
      </c>
      <c r="B757" s="37" t="s">
        <v>78</v>
      </c>
      <c r="C757" s="37" t="s">
        <v>11</v>
      </c>
      <c r="D757" s="38" t="str" cm="1">
        <f t="array" ref="D757">INDEX(FONTE_CÓDIGOS[CÓDIGO],MATCH(1,(FONTE_CÓDIGOS[FONTE]=BASE[[#This Row],[Coluna1]])*(FONTE_CÓDIGOS[DESCRIÇÃO]=BASE[[#This Row],[Classificação]]),0))</f>
        <v>2.13</v>
      </c>
      <c r="E757" s="33" t="s">
        <v>37</v>
      </c>
      <c r="G757" s="39">
        <v>44908</v>
      </c>
      <c r="H757" s="35">
        <f>DAY(BASE[[#This Row],[Data de Pagamento]])</f>
        <v>13</v>
      </c>
      <c r="I757" s="35" t="str">
        <f>TEXT(BASE[[#This Row],[Data de Pagamento]],"mmmm")</f>
        <v>dezembro</v>
      </c>
      <c r="J757" s="35">
        <f>YEAR(BASE[[#This Row],[Data de Pagamento]])</f>
        <v>2022</v>
      </c>
      <c r="K757" s="36">
        <v>-630</v>
      </c>
    </row>
    <row r="758" spans="1:11">
      <c r="A758" s="37" t="s">
        <v>8</v>
      </c>
      <c r="B758" s="37" t="s">
        <v>58</v>
      </c>
      <c r="C758" s="37" t="s">
        <v>11</v>
      </c>
      <c r="D758" s="38" t="str" cm="1">
        <f t="array" ref="D758">INDEX(FONTE_CÓDIGOS[CÓDIGO],MATCH(1,(FONTE_CÓDIGOS[FONTE]=BASE[[#This Row],[Coluna1]])*(FONTE_CÓDIGOS[DESCRIÇÃO]=BASE[[#This Row],[Classificação]]),0))</f>
        <v>2.8</v>
      </c>
      <c r="E758" s="33" t="s">
        <v>10</v>
      </c>
      <c r="G758" s="39">
        <v>44908</v>
      </c>
      <c r="H758" s="35">
        <f>DAY(BASE[[#This Row],[Data de Pagamento]])</f>
        <v>13</v>
      </c>
      <c r="I758" s="35" t="str">
        <f>TEXT(BASE[[#This Row],[Data de Pagamento]],"mmmm")</f>
        <v>dezembro</v>
      </c>
      <c r="J758" s="35">
        <f>YEAR(BASE[[#This Row],[Data de Pagamento]])</f>
        <v>2022</v>
      </c>
      <c r="K758" s="36">
        <v>-631</v>
      </c>
    </row>
    <row r="759" spans="1:11">
      <c r="A759" s="37" t="s">
        <v>8</v>
      </c>
      <c r="B759" s="37" t="s">
        <v>88</v>
      </c>
      <c r="C759" s="37" t="s">
        <v>11</v>
      </c>
      <c r="D759" s="38" t="str" cm="1">
        <f t="array" ref="D759">INDEX(FONTE_CÓDIGOS[CÓDIGO],MATCH(1,(FONTE_CÓDIGOS[FONTE]=BASE[[#This Row],[Coluna1]])*(FONTE_CÓDIGOS[DESCRIÇÃO]=BASE[[#This Row],[Classificação]]),0))</f>
        <v>2.18</v>
      </c>
      <c r="E759" s="33" t="s">
        <v>10</v>
      </c>
      <c r="G759" s="39">
        <v>44909</v>
      </c>
      <c r="H759" s="35">
        <f>DAY(BASE[[#This Row],[Data de Pagamento]])</f>
        <v>14</v>
      </c>
      <c r="I759" s="35" t="str">
        <f>TEXT(BASE[[#This Row],[Data de Pagamento]],"mmmm")</f>
        <v>dezembro</v>
      </c>
      <c r="J759" s="35">
        <f>YEAR(BASE[[#This Row],[Data de Pagamento]])</f>
        <v>2022</v>
      </c>
      <c r="K759" s="36">
        <v>-632</v>
      </c>
    </row>
    <row r="760" spans="1:11">
      <c r="A760" s="37" t="s">
        <v>8</v>
      </c>
      <c r="B760" s="37" t="s">
        <v>63</v>
      </c>
      <c r="C760" s="37" t="s">
        <v>11</v>
      </c>
      <c r="D760" s="40" t="str" cm="1">
        <f t="array" ref="D760">INDEX(FONTE_CÓDIGOS[CÓDIGO],MATCH(1,(FONTE_CÓDIGOS[FONTE]=BASE[[#This Row],[Coluna1]])*(FONTE_CÓDIGOS[DESCRIÇÃO]=BASE[[#This Row],[Classificação]]),0))</f>
        <v>2.9</v>
      </c>
      <c r="E760" s="33" t="s">
        <v>10</v>
      </c>
      <c r="G760" s="39">
        <v>44909</v>
      </c>
      <c r="H760" s="35">
        <f>DAY(BASE[[#This Row],[Data de Pagamento]])</f>
        <v>14</v>
      </c>
      <c r="I760" s="35" t="str">
        <f>TEXT(BASE[[#This Row],[Data de Pagamento]],"mmmm")</f>
        <v>dezembro</v>
      </c>
      <c r="J760" s="35">
        <f>YEAR(BASE[[#This Row],[Data de Pagamento]])</f>
        <v>2022</v>
      </c>
      <c r="K760" s="36">
        <v>-633</v>
      </c>
    </row>
    <row r="761" spans="1:11">
      <c r="A761" s="37" t="s">
        <v>8</v>
      </c>
      <c r="B761" s="37" t="s">
        <v>78</v>
      </c>
      <c r="C761" s="37" t="s">
        <v>11</v>
      </c>
      <c r="D761" s="38" t="str" cm="1">
        <f t="array" ref="D761">INDEX(FONTE_CÓDIGOS[CÓDIGO],MATCH(1,(FONTE_CÓDIGOS[FONTE]=BASE[[#This Row],[Coluna1]])*(FONTE_CÓDIGOS[DESCRIÇÃO]=BASE[[#This Row],[Classificação]]),0))</f>
        <v>2.13</v>
      </c>
      <c r="E761" s="33" t="s">
        <v>31</v>
      </c>
      <c r="G761" s="39">
        <v>44909</v>
      </c>
      <c r="H761" s="35">
        <f>DAY(BASE[[#This Row],[Data de Pagamento]])</f>
        <v>14</v>
      </c>
      <c r="I761" s="35" t="str">
        <f>TEXT(BASE[[#This Row],[Data de Pagamento]],"mmmm")</f>
        <v>dezembro</v>
      </c>
      <c r="J761" s="35">
        <f>YEAR(BASE[[#This Row],[Data de Pagamento]])</f>
        <v>2022</v>
      </c>
      <c r="K761" s="36">
        <v>-634</v>
      </c>
    </row>
    <row r="762" spans="1:11">
      <c r="A762" s="37" t="s">
        <v>6</v>
      </c>
      <c r="B762" s="37" t="s">
        <v>39</v>
      </c>
      <c r="C762" s="37" t="s">
        <v>11</v>
      </c>
      <c r="D762" s="38" t="str" cm="1">
        <f t="array" ref="D762">INDEX(FONTE_CÓDIGOS[CÓDIGO],MATCH(1,(FONTE_CÓDIGOS[FONTE]=BASE[[#This Row],[Coluna1]])*(FONTE_CÓDIGOS[DESCRIÇÃO]=BASE[[#This Row],[Classificação]]),0))</f>
        <v>1.5</v>
      </c>
      <c r="E762" s="33" t="s">
        <v>10</v>
      </c>
      <c r="G762" s="39">
        <v>44910</v>
      </c>
      <c r="H762" s="35">
        <f>DAY(BASE[[#This Row],[Data de Pagamento]])</f>
        <v>15</v>
      </c>
      <c r="I762" s="35" t="str">
        <f>TEXT(BASE[[#This Row],[Data de Pagamento]],"mmmm")</f>
        <v>dezembro</v>
      </c>
      <c r="J762" s="35">
        <f>YEAR(BASE[[#This Row],[Data de Pagamento]])</f>
        <v>2022</v>
      </c>
      <c r="K762" s="36">
        <v>124</v>
      </c>
    </row>
    <row r="763" spans="1:11">
      <c r="A763" s="37" t="s">
        <v>8</v>
      </c>
      <c r="B763" s="37" t="s">
        <v>53</v>
      </c>
      <c r="C763" s="37" t="s">
        <v>11</v>
      </c>
      <c r="D763" s="38" t="str" cm="1">
        <f t="array" ref="D763">INDEX(FONTE_CÓDIGOS[CÓDIGO],MATCH(1,(FONTE_CÓDIGOS[FONTE]=BASE[[#This Row],[Coluna1]])*(FONTE_CÓDIGOS[DESCRIÇÃO]=BASE[[#This Row],[Classificação]]),0))</f>
        <v>2.7</v>
      </c>
      <c r="E763" s="33" t="s">
        <v>10</v>
      </c>
      <c r="G763" s="39">
        <v>44910</v>
      </c>
      <c r="H763" s="35">
        <f>DAY(BASE[[#This Row],[Data de Pagamento]])</f>
        <v>15</v>
      </c>
      <c r="I763" s="35" t="str">
        <f>TEXT(BASE[[#This Row],[Data de Pagamento]],"mmmm")</f>
        <v>dezembro</v>
      </c>
      <c r="J763" s="35">
        <f>YEAR(BASE[[#This Row],[Data de Pagamento]])</f>
        <v>2022</v>
      </c>
      <c r="K763" s="36">
        <v>-635</v>
      </c>
    </row>
    <row r="764" spans="1:11">
      <c r="A764" s="37" t="s">
        <v>6</v>
      </c>
      <c r="B764" s="37" t="s">
        <v>27</v>
      </c>
      <c r="C764" s="37" t="s">
        <v>11</v>
      </c>
      <c r="D764" s="38" t="str" cm="1">
        <f t="array" ref="D764">INDEX(FONTE_CÓDIGOS[CÓDIGO],MATCH(1,(FONTE_CÓDIGOS[FONTE]=BASE[[#This Row],[Coluna1]])*(FONTE_CÓDIGOS[DESCRIÇÃO]=BASE[[#This Row],[Classificação]]),0))</f>
        <v>1.3</v>
      </c>
      <c r="E764" s="33" t="s">
        <v>43</v>
      </c>
      <c r="G764" s="39">
        <v>44911</v>
      </c>
      <c r="H764" s="35">
        <f>DAY(BASE[[#This Row],[Data de Pagamento]])</f>
        <v>16</v>
      </c>
      <c r="I764" s="35" t="str">
        <f>TEXT(BASE[[#This Row],[Data de Pagamento]],"mmmm")</f>
        <v>dezembro</v>
      </c>
      <c r="J764" s="35">
        <f>YEAR(BASE[[#This Row],[Data de Pagamento]])</f>
        <v>2022</v>
      </c>
      <c r="K764" s="36">
        <v>125</v>
      </c>
    </row>
    <row r="765" spans="1:11">
      <c r="A765" s="37" t="s">
        <v>8</v>
      </c>
      <c r="B765" s="37" t="s">
        <v>53</v>
      </c>
      <c r="C765" s="37" t="s">
        <v>11</v>
      </c>
      <c r="D765" s="38" t="str" cm="1">
        <f t="array" ref="D765">INDEX(FONTE_CÓDIGOS[CÓDIGO],MATCH(1,(FONTE_CÓDIGOS[FONTE]=BASE[[#This Row],[Coluna1]])*(FONTE_CÓDIGOS[DESCRIÇÃO]=BASE[[#This Row],[Classificação]]),0))</f>
        <v>2.7</v>
      </c>
      <c r="E765" s="33" t="s">
        <v>10</v>
      </c>
      <c r="G765" s="39">
        <v>44911</v>
      </c>
      <c r="H765" s="35">
        <f>DAY(BASE[[#This Row],[Data de Pagamento]])</f>
        <v>16</v>
      </c>
      <c r="I765" s="35" t="str">
        <f>TEXT(BASE[[#This Row],[Data de Pagamento]],"mmmm")</f>
        <v>dezembro</v>
      </c>
      <c r="J765" s="35">
        <f>YEAR(BASE[[#This Row],[Data de Pagamento]])</f>
        <v>2022</v>
      </c>
      <c r="K765" s="36">
        <v>-636</v>
      </c>
    </row>
    <row r="766" spans="1:11">
      <c r="A766" s="37" t="s">
        <v>8</v>
      </c>
      <c r="B766" s="37" t="s">
        <v>29</v>
      </c>
      <c r="C766" s="37" t="s">
        <v>11</v>
      </c>
      <c r="D766" s="38" t="str" cm="1">
        <f t="array" ref="D766">INDEX(FONTE_CÓDIGOS[CÓDIGO],MATCH(1,(FONTE_CÓDIGOS[FONTE]=BASE[[#This Row],[Coluna1]])*(FONTE_CÓDIGOS[DESCRIÇÃO]=BASE[[#This Row],[Classificação]]),0))</f>
        <v>2.3</v>
      </c>
      <c r="E766" s="33" t="s">
        <v>10</v>
      </c>
      <c r="G766" s="39">
        <v>44911</v>
      </c>
      <c r="H766" s="35">
        <f>DAY(BASE[[#This Row],[Data de Pagamento]])</f>
        <v>16</v>
      </c>
      <c r="I766" s="35" t="str">
        <f>TEXT(BASE[[#This Row],[Data de Pagamento]],"mmmm")</f>
        <v>dezembro</v>
      </c>
      <c r="J766" s="35">
        <f>YEAR(BASE[[#This Row],[Data de Pagamento]])</f>
        <v>2022</v>
      </c>
      <c r="K766" s="36">
        <v>-637</v>
      </c>
    </row>
    <row r="767" spans="1:11">
      <c r="A767" s="37" t="s">
        <v>6</v>
      </c>
      <c r="B767" s="37" t="s">
        <v>27</v>
      </c>
      <c r="C767" s="37" t="s">
        <v>11</v>
      </c>
      <c r="D767" s="38" t="str" cm="1">
        <f t="array" ref="D767">INDEX(FONTE_CÓDIGOS[CÓDIGO],MATCH(1,(FONTE_CÓDIGOS[FONTE]=BASE[[#This Row],[Coluna1]])*(FONTE_CÓDIGOS[DESCRIÇÃO]=BASE[[#This Row],[Classificação]]),0))</f>
        <v>1.3</v>
      </c>
      <c r="E767" s="33" t="s">
        <v>24</v>
      </c>
      <c r="G767" s="39">
        <v>44914</v>
      </c>
      <c r="H767" s="35">
        <f>DAY(BASE[[#This Row],[Data de Pagamento]])</f>
        <v>19</v>
      </c>
      <c r="I767" s="35" t="str">
        <f>TEXT(BASE[[#This Row],[Data de Pagamento]],"mmmm")</f>
        <v>dezembro</v>
      </c>
      <c r="J767" s="35">
        <f>YEAR(BASE[[#This Row],[Data de Pagamento]])</f>
        <v>2022</v>
      </c>
      <c r="K767" s="36">
        <v>126</v>
      </c>
    </row>
    <row r="768" spans="1:11">
      <c r="A768" s="37" t="s">
        <v>8</v>
      </c>
      <c r="B768" s="37" t="s">
        <v>53</v>
      </c>
      <c r="C768" s="37" t="s">
        <v>11</v>
      </c>
      <c r="D768" s="38" t="str" cm="1">
        <f t="array" ref="D768">INDEX(FONTE_CÓDIGOS[CÓDIGO],MATCH(1,(FONTE_CÓDIGOS[FONTE]=BASE[[#This Row],[Coluna1]])*(FONTE_CÓDIGOS[DESCRIÇÃO]=BASE[[#This Row],[Classificação]]),0))</f>
        <v>2.7</v>
      </c>
      <c r="E768" s="33" t="s">
        <v>10</v>
      </c>
      <c r="G768" s="39">
        <v>44914</v>
      </c>
      <c r="H768" s="35">
        <f>DAY(BASE[[#This Row],[Data de Pagamento]])</f>
        <v>19</v>
      </c>
      <c r="I768" s="35" t="str">
        <f>TEXT(BASE[[#This Row],[Data de Pagamento]],"mmmm")</f>
        <v>dezembro</v>
      </c>
      <c r="J768" s="35">
        <f>YEAR(BASE[[#This Row],[Data de Pagamento]])</f>
        <v>2022</v>
      </c>
      <c r="K768" s="36">
        <v>-638</v>
      </c>
    </row>
    <row r="769" spans="1:11">
      <c r="A769" s="37" t="s">
        <v>8</v>
      </c>
      <c r="B769" s="37" t="s">
        <v>82</v>
      </c>
      <c r="C769" s="37" t="s">
        <v>11</v>
      </c>
      <c r="D769" s="40" t="str" cm="1">
        <f t="array" ref="D769">INDEX(FONTE_CÓDIGOS[CÓDIGO],MATCH(1,(FONTE_CÓDIGOS[FONTE]=BASE[[#This Row],[Coluna1]])*(FONTE_CÓDIGOS[DESCRIÇÃO]=BASE[[#This Row],[Classificação]]),0))</f>
        <v>2.15</v>
      </c>
      <c r="E769" s="33" t="s">
        <v>10</v>
      </c>
      <c r="G769" s="39">
        <v>44914</v>
      </c>
      <c r="H769" s="35">
        <f>DAY(BASE[[#This Row],[Data de Pagamento]])</f>
        <v>19</v>
      </c>
      <c r="I769" s="35" t="str">
        <f>TEXT(BASE[[#This Row],[Data de Pagamento]],"mmmm")</f>
        <v>dezembro</v>
      </c>
      <c r="J769" s="35">
        <f>YEAR(BASE[[#This Row],[Data de Pagamento]])</f>
        <v>2022</v>
      </c>
      <c r="K769" s="36">
        <v>-639</v>
      </c>
    </row>
    <row r="770" spans="1:11">
      <c r="A770" s="37" t="s">
        <v>8</v>
      </c>
      <c r="B770" s="37" t="s">
        <v>78</v>
      </c>
      <c r="C770" s="37" t="s">
        <v>11</v>
      </c>
      <c r="D770" s="38" t="str" cm="1">
        <f t="array" ref="D770">INDEX(FONTE_CÓDIGOS[CÓDIGO],MATCH(1,(FONTE_CÓDIGOS[FONTE]=BASE[[#This Row],[Coluna1]])*(FONTE_CÓDIGOS[DESCRIÇÃO]=BASE[[#This Row],[Classificação]]),0))</f>
        <v>2.13</v>
      </c>
      <c r="E770" s="33" t="s">
        <v>31</v>
      </c>
      <c r="G770" s="39">
        <v>44914</v>
      </c>
      <c r="H770" s="35">
        <f>DAY(BASE[[#This Row],[Data de Pagamento]])</f>
        <v>19</v>
      </c>
      <c r="I770" s="35" t="str">
        <f>TEXT(BASE[[#This Row],[Data de Pagamento]],"mmmm")</f>
        <v>dezembro</v>
      </c>
      <c r="J770" s="35">
        <f>YEAR(BASE[[#This Row],[Data de Pagamento]])</f>
        <v>2022</v>
      </c>
      <c r="K770" s="36">
        <v>-640</v>
      </c>
    </row>
    <row r="771" spans="1:11">
      <c r="A771" s="37" t="s">
        <v>6</v>
      </c>
      <c r="B771" s="37" t="s">
        <v>27</v>
      </c>
      <c r="C771" s="37" t="s">
        <v>11</v>
      </c>
      <c r="D771" s="38" t="str" cm="1">
        <f t="array" ref="D771">INDEX(FONTE_CÓDIGOS[CÓDIGO],MATCH(1,(FONTE_CÓDIGOS[FONTE]=BASE[[#This Row],[Coluna1]])*(FONTE_CÓDIGOS[DESCRIÇÃO]=BASE[[#This Row],[Classificação]]),0))</f>
        <v>1.3</v>
      </c>
      <c r="E771" s="33" t="s">
        <v>24</v>
      </c>
      <c r="G771" s="39">
        <v>44915</v>
      </c>
      <c r="H771" s="35">
        <f>DAY(BASE[[#This Row],[Data de Pagamento]])</f>
        <v>20</v>
      </c>
      <c r="I771" s="35" t="str">
        <f>TEXT(BASE[[#This Row],[Data de Pagamento]],"mmmm")</f>
        <v>dezembro</v>
      </c>
      <c r="J771" s="35">
        <f>YEAR(BASE[[#This Row],[Data de Pagamento]])</f>
        <v>2022</v>
      </c>
      <c r="K771" s="36">
        <v>127</v>
      </c>
    </row>
    <row r="772" spans="1:11">
      <c r="A772" s="37" t="s">
        <v>6</v>
      </c>
      <c r="B772" s="37" t="s">
        <v>27</v>
      </c>
      <c r="C772" s="37" t="s">
        <v>11</v>
      </c>
      <c r="D772" s="38" t="str" cm="1">
        <f t="array" ref="D772">INDEX(FONTE_CÓDIGOS[CÓDIGO],MATCH(1,(FONTE_CÓDIGOS[FONTE]=BASE[[#This Row],[Coluna1]])*(FONTE_CÓDIGOS[DESCRIÇÃO]=BASE[[#This Row],[Classificação]]),0))</f>
        <v>1.3</v>
      </c>
      <c r="E772" s="33" t="s">
        <v>24</v>
      </c>
      <c r="G772" s="39">
        <v>44917</v>
      </c>
      <c r="H772" s="35">
        <f>DAY(BASE[[#This Row],[Data de Pagamento]])</f>
        <v>22</v>
      </c>
      <c r="I772" s="35" t="str">
        <f>TEXT(BASE[[#This Row],[Data de Pagamento]],"mmmm")</f>
        <v>dezembro</v>
      </c>
      <c r="J772" s="35">
        <f>YEAR(BASE[[#This Row],[Data de Pagamento]])</f>
        <v>2022</v>
      </c>
      <c r="K772" s="36">
        <v>128</v>
      </c>
    </row>
    <row r="773" spans="1:11">
      <c r="A773" s="37" t="s">
        <v>8</v>
      </c>
      <c r="B773" s="37" t="s">
        <v>98</v>
      </c>
      <c r="C773" s="37" t="s">
        <v>11</v>
      </c>
      <c r="D773" s="38" t="str" cm="1">
        <f t="array" ref="D773">INDEX(FONTE_CÓDIGOS[CÓDIGO],MATCH(1,(FONTE_CÓDIGOS[FONTE]=BASE[[#This Row],[Coluna1]])*(FONTE_CÓDIGOS[DESCRIÇÃO]=BASE[[#This Row],[Classificação]]),0))</f>
        <v>2.23</v>
      </c>
      <c r="E773" s="33" t="s">
        <v>31</v>
      </c>
      <c r="G773" s="39">
        <v>44917</v>
      </c>
      <c r="H773" s="35">
        <f>DAY(BASE[[#This Row],[Data de Pagamento]])</f>
        <v>22</v>
      </c>
      <c r="I773" s="35" t="str">
        <f>TEXT(BASE[[#This Row],[Data de Pagamento]],"mmmm")</f>
        <v>dezembro</v>
      </c>
      <c r="J773" s="35">
        <f>YEAR(BASE[[#This Row],[Data de Pagamento]])</f>
        <v>2022</v>
      </c>
      <c r="K773" s="36">
        <v>-641</v>
      </c>
    </row>
    <row r="774" spans="1:11">
      <c r="A774" s="37" t="s">
        <v>8</v>
      </c>
      <c r="B774" s="37" t="s">
        <v>53</v>
      </c>
      <c r="C774" s="37" t="s">
        <v>11</v>
      </c>
      <c r="D774" s="38" t="str" cm="1">
        <f t="array" ref="D774">INDEX(FONTE_CÓDIGOS[CÓDIGO],MATCH(1,(FONTE_CÓDIGOS[FONTE]=BASE[[#This Row],[Coluna1]])*(FONTE_CÓDIGOS[DESCRIÇÃO]=BASE[[#This Row],[Classificação]]),0))</f>
        <v>2.7</v>
      </c>
      <c r="E774" s="33" t="s">
        <v>37</v>
      </c>
      <c r="G774" s="39">
        <v>44917</v>
      </c>
      <c r="H774" s="35">
        <f>DAY(BASE[[#This Row],[Data de Pagamento]])</f>
        <v>22</v>
      </c>
      <c r="I774" s="35" t="str">
        <f>TEXT(BASE[[#This Row],[Data de Pagamento]],"mmmm")</f>
        <v>dezembro</v>
      </c>
      <c r="J774" s="35">
        <f>YEAR(BASE[[#This Row],[Data de Pagamento]])</f>
        <v>2022</v>
      </c>
      <c r="K774" s="36">
        <v>-642</v>
      </c>
    </row>
    <row r="775" spans="1:11">
      <c r="A775" s="37" t="s">
        <v>8</v>
      </c>
      <c r="B775" s="37" t="s">
        <v>29</v>
      </c>
      <c r="C775" s="37" t="s">
        <v>11</v>
      </c>
      <c r="D775" s="38" t="str" cm="1">
        <f t="array" ref="D775">INDEX(FONTE_CÓDIGOS[CÓDIGO],MATCH(1,(FONTE_CÓDIGOS[FONTE]=BASE[[#This Row],[Coluna1]])*(FONTE_CÓDIGOS[DESCRIÇÃO]=BASE[[#This Row],[Classificação]]),0))</f>
        <v>2.3</v>
      </c>
      <c r="E775" s="33" t="s">
        <v>10</v>
      </c>
      <c r="G775" s="39">
        <v>44918</v>
      </c>
      <c r="H775" s="35">
        <f>DAY(BASE[[#This Row],[Data de Pagamento]])</f>
        <v>23</v>
      </c>
      <c r="I775" s="35" t="str">
        <f>TEXT(BASE[[#This Row],[Data de Pagamento]],"mmmm")</f>
        <v>dezembro</v>
      </c>
      <c r="J775" s="35">
        <f>YEAR(BASE[[#This Row],[Data de Pagamento]])</f>
        <v>2022</v>
      </c>
      <c r="K775" s="36">
        <v>-643</v>
      </c>
    </row>
    <row r="776" spans="1:11">
      <c r="A776" s="37" t="s">
        <v>8</v>
      </c>
      <c r="B776" s="37" t="s">
        <v>63</v>
      </c>
      <c r="C776" s="37" t="s">
        <v>11</v>
      </c>
      <c r="D776" s="40" t="str" cm="1">
        <f t="array" ref="D776">INDEX(FONTE_CÓDIGOS[CÓDIGO],MATCH(1,(FONTE_CÓDIGOS[FONTE]=BASE[[#This Row],[Coluna1]])*(FONTE_CÓDIGOS[DESCRIÇÃO]=BASE[[#This Row],[Classificação]]),0))</f>
        <v>2.9</v>
      </c>
      <c r="E776" s="33" t="s">
        <v>10</v>
      </c>
      <c r="G776" s="39">
        <v>44918</v>
      </c>
      <c r="H776" s="35">
        <f>DAY(BASE[[#This Row],[Data de Pagamento]])</f>
        <v>23</v>
      </c>
      <c r="I776" s="35" t="str">
        <f>TEXT(BASE[[#This Row],[Data de Pagamento]],"mmmm")</f>
        <v>dezembro</v>
      </c>
      <c r="J776" s="35">
        <f>YEAR(BASE[[#This Row],[Data de Pagamento]])</f>
        <v>2022</v>
      </c>
      <c r="K776" s="36">
        <v>-644</v>
      </c>
    </row>
    <row r="777" spans="1:11">
      <c r="A777" s="37" t="s">
        <v>6</v>
      </c>
      <c r="B777" s="37" t="s">
        <v>71</v>
      </c>
      <c r="C777" s="37" t="s">
        <v>11</v>
      </c>
      <c r="D777" s="38" t="str" cm="1">
        <f t="array" ref="D777">INDEX(FONTE_CÓDIGOS[CÓDIGO],MATCH(1,(FONTE_CÓDIGOS[FONTE]=BASE[[#This Row],[Coluna1]])*(FONTE_CÓDIGOS[DESCRIÇÃO]=BASE[[#This Row],[Classificação]]),0))</f>
        <v>1.11</v>
      </c>
      <c r="E777" s="33" t="s">
        <v>17</v>
      </c>
      <c r="G777" s="39">
        <v>44921</v>
      </c>
      <c r="H777" s="35">
        <f>DAY(BASE[[#This Row],[Data de Pagamento]])</f>
        <v>26</v>
      </c>
      <c r="I777" s="35" t="str">
        <f>TEXT(BASE[[#This Row],[Data de Pagamento]],"mmmm")</f>
        <v>dezembro</v>
      </c>
      <c r="J777" s="35">
        <f>YEAR(BASE[[#This Row],[Data de Pagamento]])</f>
        <v>2022</v>
      </c>
      <c r="K777" s="36">
        <v>129</v>
      </c>
    </row>
    <row r="778" spans="1:11">
      <c r="A778" s="37" t="s">
        <v>6</v>
      </c>
      <c r="B778" s="37" t="s">
        <v>71</v>
      </c>
      <c r="C778" s="37" t="s">
        <v>11</v>
      </c>
      <c r="D778" s="38" t="str" cm="1">
        <f t="array" ref="D778">INDEX(FONTE_CÓDIGOS[CÓDIGO],MATCH(1,(FONTE_CÓDIGOS[FONTE]=BASE[[#This Row],[Coluna1]])*(FONTE_CÓDIGOS[DESCRIÇÃO]=BASE[[#This Row],[Classificação]]),0))</f>
        <v>1.11</v>
      </c>
      <c r="E778" s="33" t="s">
        <v>17</v>
      </c>
      <c r="G778" s="39">
        <v>44921</v>
      </c>
      <c r="H778" s="35">
        <f>DAY(BASE[[#This Row],[Data de Pagamento]])</f>
        <v>26</v>
      </c>
      <c r="I778" s="35" t="str">
        <f>TEXT(BASE[[#This Row],[Data de Pagamento]],"mmmm")</f>
        <v>dezembro</v>
      </c>
      <c r="J778" s="35">
        <f>YEAR(BASE[[#This Row],[Data de Pagamento]])</f>
        <v>2022</v>
      </c>
      <c r="K778" s="36">
        <v>130</v>
      </c>
    </row>
    <row r="779" spans="1:11">
      <c r="A779" s="37" t="s">
        <v>8</v>
      </c>
      <c r="B779" s="37" t="s">
        <v>29</v>
      </c>
      <c r="C779" s="37" t="s">
        <v>11</v>
      </c>
      <c r="D779" s="38" t="str" cm="1">
        <f t="array" ref="D779">INDEX(FONTE_CÓDIGOS[CÓDIGO],MATCH(1,(FONTE_CÓDIGOS[FONTE]=BASE[[#This Row],[Coluna1]])*(FONTE_CÓDIGOS[DESCRIÇÃO]=BASE[[#This Row],[Classificação]]),0))</f>
        <v>2.3</v>
      </c>
      <c r="E779" s="33" t="s">
        <v>10</v>
      </c>
      <c r="G779" s="39">
        <v>44921</v>
      </c>
      <c r="H779" s="35">
        <f>DAY(BASE[[#This Row],[Data de Pagamento]])</f>
        <v>26</v>
      </c>
      <c r="I779" s="35" t="str">
        <f>TEXT(BASE[[#This Row],[Data de Pagamento]],"mmmm")</f>
        <v>dezembro</v>
      </c>
      <c r="J779" s="35">
        <f>YEAR(BASE[[#This Row],[Data de Pagamento]])</f>
        <v>2022</v>
      </c>
      <c r="K779" s="36">
        <v>-645</v>
      </c>
    </row>
    <row r="780" spans="1:11">
      <c r="A780" s="37" t="s">
        <v>8</v>
      </c>
      <c r="B780" s="37" t="s">
        <v>63</v>
      </c>
      <c r="C780" s="37" t="s">
        <v>11</v>
      </c>
      <c r="D780" s="40" t="str" cm="1">
        <f t="array" ref="D780">INDEX(FONTE_CÓDIGOS[CÓDIGO],MATCH(1,(FONTE_CÓDIGOS[FONTE]=BASE[[#This Row],[Coluna1]])*(FONTE_CÓDIGOS[DESCRIÇÃO]=BASE[[#This Row],[Classificação]]),0))</f>
        <v>2.9</v>
      </c>
      <c r="E780" s="33" t="s">
        <v>10</v>
      </c>
      <c r="G780" s="39">
        <v>44921</v>
      </c>
      <c r="H780" s="35">
        <f>DAY(BASE[[#This Row],[Data de Pagamento]])</f>
        <v>26</v>
      </c>
      <c r="I780" s="35" t="str">
        <f>TEXT(BASE[[#This Row],[Data de Pagamento]],"mmmm")</f>
        <v>dezembro</v>
      </c>
      <c r="J780" s="35">
        <f>YEAR(BASE[[#This Row],[Data de Pagamento]])</f>
        <v>2022</v>
      </c>
      <c r="K780" s="36">
        <v>-646</v>
      </c>
    </row>
    <row r="781" spans="1:11">
      <c r="A781" s="37" t="s">
        <v>8</v>
      </c>
      <c r="B781" s="37" t="s">
        <v>15</v>
      </c>
      <c r="C781" s="37" t="s">
        <v>11</v>
      </c>
      <c r="D781" s="40" t="str" cm="1">
        <f t="array" ref="D781">INDEX(FONTE_CÓDIGOS[CÓDIGO],MATCH(1,(FONTE_CÓDIGOS[FONTE]=BASE[[#This Row],[Coluna1]])*(FONTE_CÓDIGOS[DESCRIÇÃO]=BASE[[#This Row],[Classificação]]),0))</f>
        <v>2.1</v>
      </c>
      <c r="E781" s="33" t="s">
        <v>10</v>
      </c>
      <c r="G781" s="39">
        <v>44921</v>
      </c>
      <c r="H781" s="35">
        <f>DAY(BASE[[#This Row],[Data de Pagamento]])</f>
        <v>26</v>
      </c>
      <c r="I781" s="35" t="str">
        <f>TEXT(BASE[[#This Row],[Data de Pagamento]],"mmmm")</f>
        <v>dezembro</v>
      </c>
      <c r="J781" s="35">
        <f>YEAR(BASE[[#This Row],[Data de Pagamento]])</f>
        <v>2022</v>
      </c>
      <c r="K781" s="36">
        <v>-647</v>
      </c>
    </row>
    <row r="782" spans="1:11">
      <c r="A782" s="37" t="s">
        <v>8</v>
      </c>
      <c r="B782" s="37" t="s">
        <v>73</v>
      </c>
      <c r="C782" s="37" t="s">
        <v>11</v>
      </c>
      <c r="D782" s="41" t="str" cm="1">
        <f t="array" ref="D782">INDEX(FONTE_CÓDIGOS[CÓDIGO],MATCH(1,(FONTE_CÓDIGOS[FONTE]=BASE[[#This Row],[Coluna1]])*(FONTE_CÓDIGOS[DESCRIÇÃO]=BASE[[#This Row],[Classificação]]),0))</f>
        <v>2.11</v>
      </c>
      <c r="E782" s="33" t="s">
        <v>37</v>
      </c>
      <c r="G782" s="39">
        <v>44924</v>
      </c>
      <c r="H782" s="35">
        <f>DAY(BASE[[#This Row],[Data de Pagamento]])</f>
        <v>29</v>
      </c>
      <c r="I782" s="35" t="str">
        <f>TEXT(BASE[[#This Row],[Data de Pagamento]],"mmmm")</f>
        <v>dezembro</v>
      </c>
      <c r="J782" s="35">
        <f>YEAR(BASE[[#This Row],[Data de Pagamento]])</f>
        <v>2022</v>
      </c>
      <c r="K782" s="36">
        <v>-648</v>
      </c>
    </row>
    <row r="783" spans="1:11">
      <c r="A783" s="37" t="s">
        <v>8</v>
      </c>
      <c r="B783" s="37" t="s">
        <v>73</v>
      </c>
      <c r="C783" s="37" t="s">
        <v>11</v>
      </c>
      <c r="D783" s="41" t="str" cm="1">
        <f t="array" ref="D783">INDEX(FONTE_CÓDIGOS[CÓDIGO],MATCH(1,(FONTE_CÓDIGOS[FONTE]=BASE[[#This Row],[Coluna1]])*(FONTE_CÓDIGOS[DESCRIÇÃO]=BASE[[#This Row],[Classificação]]),0))</f>
        <v>2.11</v>
      </c>
      <c r="E783" s="33" t="s">
        <v>31</v>
      </c>
      <c r="G783" s="39">
        <v>44927</v>
      </c>
      <c r="H783" s="35">
        <f>DAY(BASE[[#This Row],[Data de Pagamento]])</f>
        <v>1</v>
      </c>
      <c r="I783" s="35" t="str">
        <f>TEXT(BASE[[#This Row],[Data de Pagamento]],"mmmm")</f>
        <v>janeiro</v>
      </c>
      <c r="J783" s="35">
        <f>YEAR(BASE[[#This Row],[Data de Pagamento]])</f>
        <v>2023</v>
      </c>
      <c r="K783" s="36">
        <v>-649</v>
      </c>
    </row>
    <row r="784" spans="1:11">
      <c r="A784" s="37" t="s">
        <v>6</v>
      </c>
      <c r="B784" s="37" t="s">
        <v>27</v>
      </c>
      <c r="C784" s="37" t="s">
        <v>11</v>
      </c>
      <c r="D784" s="40" t="str" cm="1">
        <f t="array" ref="D784">INDEX(FONTE_CÓDIGOS[CÓDIGO],MATCH(1,(FONTE_CÓDIGOS[FONTE]=BASE[[#This Row],[Coluna1]])*(FONTE_CÓDIGOS[DESCRIÇÃO]=BASE[[#This Row],[Classificação]]),0))</f>
        <v>1.3</v>
      </c>
      <c r="E784" s="33" t="s">
        <v>43</v>
      </c>
      <c r="G784" s="39">
        <v>44930</v>
      </c>
      <c r="H784" s="35">
        <f>DAY(BASE[[#This Row],[Data de Pagamento]])</f>
        <v>4</v>
      </c>
      <c r="I784" s="35" t="str">
        <f>TEXT(BASE[[#This Row],[Data de Pagamento]],"mmmm")</f>
        <v>janeiro</v>
      </c>
      <c r="J784" s="35">
        <f>YEAR(BASE[[#This Row],[Data de Pagamento]])</f>
        <v>2023</v>
      </c>
      <c r="K784" s="36">
        <v>131</v>
      </c>
    </row>
    <row r="785" spans="1:11">
      <c r="A785" s="37" t="s">
        <v>8</v>
      </c>
      <c r="B785" s="37" t="s">
        <v>29</v>
      </c>
      <c r="C785" s="37" t="s">
        <v>11</v>
      </c>
      <c r="D785" s="38" t="str" cm="1">
        <f t="array" ref="D785">INDEX(FONTE_CÓDIGOS[CÓDIGO],MATCH(1,(FONTE_CÓDIGOS[FONTE]=BASE[[#This Row],[Coluna1]])*(FONTE_CÓDIGOS[DESCRIÇÃO]=BASE[[#This Row],[Classificação]]),0))</f>
        <v>2.3</v>
      </c>
      <c r="E785" s="33" t="s">
        <v>10</v>
      </c>
      <c r="G785" s="39">
        <v>44932</v>
      </c>
      <c r="H785" s="35">
        <f>DAY(BASE[[#This Row],[Data de Pagamento]])</f>
        <v>6</v>
      </c>
      <c r="I785" s="35" t="str">
        <f>TEXT(BASE[[#This Row],[Data de Pagamento]],"mmmm")</f>
        <v>janeiro</v>
      </c>
      <c r="J785" s="35">
        <f>YEAR(BASE[[#This Row],[Data de Pagamento]])</f>
        <v>2023</v>
      </c>
      <c r="K785" s="36">
        <v>-650</v>
      </c>
    </row>
    <row r="786" spans="1:11">
      <c r="A786" s="37" t="s">
        <v>8</v>
      </c>
      <c r="B786" s="37" t="s">
        <v>29</v>
      </c>
      <c r="C786" s="37" t="s">
        <v>11</v>
      </c>
      <c r="D786" s="38" t="str" cm="1">
        <f t="array" ref="D786">INDEX(FONTE_CÓDIGOS[CÓDIGO],MATCH(1,(FONTE_CÓDIGOS[FONTE]=BASE[[#This Row],[Coluna1]])*(FONTE_CÓDIGOS[DESCRIÇÃO]=BASE[[#This Row],[Classificação]]),0))</f>
        <v>2.3</v>
      </c>
      <c r="E786" s="33" t="s">
        <v>10</v>
      </c>
      <c r="G786" s="39">
        <v>44932</v>
      </c>
      <c r="H786" s="35">
        <f>DAY(BASE[[#This Row],[Data de Pagamento]])</f>
        <v>6</v>
      </c>
      <c r="I786" s="35" t="str">
        <f>TEXT(BASE[[#This Row],[Data de Pagamento]],"mmmm")</f>
        <v>janeiro</v>
      </c>
      <c r="J786" s="35">
        <f>YEAR(BASE[[#This Row],[Data de Pagamento]])</f>
        <v>2023</v>
      </c>
      <c r="K786" s="36">
        <v>-651</v>
      </c>
    </row>
    <row r="787" spans="1:11">
      <c r="A787" s="37" t="s">
        <v>8</v>
      </c>
      <c r="B787" s="37" t="s">
        <v>84</v>
      </c>
      <c r="C787" s="37" t="s">
        <v>11</v>
      </c>
      <c r="D787" s="40" t="str" cm="1">
        <f t="array" ref="D787">INDEX(FONTE_CÓDIGOS[CÓDIGO],MATCH(1,(FONTE_CÓDIGOS[FONTE]=BASE[[#This Row],[Coluna1]])*(FONTE_CÓDIGOS[DESCRIÇÃO]=BASE[[#This Row],[Classificação]]),0))</f>
        <v>2.16</v>
      </c>
      <c r="E787" s="33" t="s">
        <v>10</v>
      </c>
      <c r="G787" s="39">
        <v>44935</v>
      </c>
      <c r="H787" s="35">
        <f>DAY(BASE[[#This Row],[Data de Pagamento]])</f>
        <v>9</v>
      </c>
      <c r="I787" s="35" t="str">
        <f>TEXT(BASE[[#This Row],[Data de Pagamento]],"mmmm")</f>
        <v>janeiro</v>
      </c>
      <c r="J787" s="35">
        <f>YEAR(BASE[[#This Row],[Data de Pagamento]])</f>
        <v>2023</v>
      </c>
      <c r="K787" s="36">
        <v>-652</v>
      </c>
    </row>
    <row r="788" spans="1:11">
      <c r="A788" s="37" t="s">
        <v>8</v>
      </c>
      <c r="B788" s="37" t="s">
        <v>58</v>
      </c>
      <c r="C788" s="37" t="s">
        <v>11</v>
      </c>
      <c r="D788" s="38" t="str" cm="1">
        <f t="array" ref="D788">INDEX(FONTE_CÓDIGOS[CÓDIGO],MATCH(1,(FONTE_CÓDIGOS[FONTE]=BASE[[#This Row],[Coluna1]])*(FONTE_CÓDIGOS[DESCRIÇÃO]=BASE[[#This Row],[Classificação]]),0))</f>
        <v>2.8</v>
      </c>
      <c r="E788" s="33" t="s">
        <v>10</v>
      </c>
      <c r="G788" s="39">
        <v>44935</v>
      </c>
      <c r="H788" s="35">
        <f>DAY(BASE[[#This Row],[Data de Pagamento]])</f>
        <v>9</v>
      </c>
      <c r="I788" s="35" t="str">
        <f>TEXT(BASE[[#This Row],[Data de Pagamento]],"mmmm")</f>
        <v>janeiro</v>
      </c>
      <c r="J788" s="35">
        <f>YEAR(BASE[[#This Row],[Data de Pagamento]])</f>
        <v>2023</v>
      </c>
      <c r="K788" s="36">
        <v>-653</v>
      </c>
    </row>
    <row r="789" spans="1:11">
      <c r="A789" s="37" t="s">
        <v>8</v>
      </c>
      <c r="B789" s="37" t="s">
        <v>92</v>
      </c>
      <c r="C789" s="37" t="s">
        <v>11</v>
      </c>
      <c r="D789" s="38" t="str" cm="1">
        <f t="array" ref="D789">INDEX(FONTE_CÓDIGOS[CÓDIGO],MATCH(1,(FONTE_CÓDIGOS[FONTE]=BASE[[#This Row],[Coluna1]])*(FONTE_CÓDIGOS[DESCRIÇÃO]=BASE[[#This Row],[Classificação]]),0))</f>
        <v>2.20</v>
      </c>
      <c r="E789" s="33" t="s">
        <v>24</v>
      </c>
      <c r="G789" s="39">
        <v>44936</v>
      </c>
      <c r="H789" s="35">
        <f>DAY(BASE[[#This Row],[Data de Pagamento]])</f>
        <v>10</v>
      </c>
      <c r="I789" s="35" t="str">
        <f>TEXT(BASE[[#This Row],[Data de Pagamento]],"mmmm")</f>
        <v>janeiro</v>
      </c>
      <c r="J789" s="35">
        <f>YEAR(BASE[[#This Row],[Data de Pagamento]])</f>
        <v>2023</v>
      </c>
      <c r="K789" s="36">
        <v>-654</v>
      </c>
    </row>
    <row r="790" spans="1:11">
      <c r="A790" s="37" t="s">
        <v>8</v>
      </c>
      <c r="B790" s="37" t="s">
        <v>92</v>
      </c>
      <c r="C790" s="37" t="s">
        <v>11</v>
      </c>
      <c r="D790" s="38" t="str" cm="1">
        <f t="array" ref="D790">INDEX(FONTE_CÓDIGOS[CÓDIGO],MATCH(1,(FONTE_CÓDIGOS[FONTE]=BASE[[#This Row],[Coluna1]])*(FONTE_CÓDIGOS[DESCRIÇÃO]=BASE[[#This Row],[Classificação]]),0))</f>
        <v>2.20</v>
      </c>
      <c r="E790" s="33" t="s">
        <v>17</v>
      </c>
      <c r="G790" s="39">
        <v>44936</v>
      </c>
      <c r="H790" s="35">
        <f>DAY(BASE[[#This Row],[Data de Pagamento]])</f>
        <v>10</v>
      </c>
      <c r="I790" s="35" t="str">
        <f>TEXT(BASE[[#This Row],[Data de Pagamento]],"mmmm")</f>
        <v>janeiro</v>
      </c>
      <c r="J790" s="35">
        <f>YEAR(BASE[[#This Row],[Data de Pagamento]])</f>
        <v>2023</v>
      </c>
      <c r="K790" s="36">
        <v>-655</v>
      </c>
    </row>
    <row r="791" spans="1:11">
      <c r="A791" s="37" t="s">
        <v>8</v>
      </c>
      <c r="B791" s="37" t="s">
        <v>98</v>
      </c>
      <c r="C791" s="37" t="s">
        <v>11</v>
      </c>
      <c r="D791" s="38" t="str" cm="1">
        <f t="array" ref="D791">INDEX(FONTE_CÓDIGOS[CÓDIGO],MATCH(1,(FONTE_CÓDIGOS[FONTE]=BASE[[#This Row],[Coluna1]])*(FONTE_CÓDIGOS[DESCRIÇÃO]=BASE[[#This Row],[Classificação]]),0))</f>
        <v>2.23</v>
      </c>
      <c r="E791" s="33" t="s">
        <v>37</v>
      </c>
      <c r="G791" s="39">
        <v>44936</v>
      </c>
      <c r="H791" s="35">
        <f>DAY(BASE[[#This Row],[Data de Pagamento]])</f>
        <v>10</v>
      </c>
      <c r="I791" s="35" t="str">
        <f>TEXT(BASE[[#This Row],[Data de Pagamento]],"mmmm")</f>
        <v>janeiro</v>
      </c>
      <c r="J791" s="35">
        <f>YEAR(BASE[[#This Row],[Data de Pagamento]])</f>
        <v>2023</v>
      </c>
      <c r="K791" s="36">
        <v>-656</v>
      </c>
    </row>
    <row r="792" spans="1:11">
      <c r="A792" s="37" t="s">
        <v>8</v>
      </c>
      <c r="B792" s="37" t="s">
        <v>73</v>
      </c>
      <c r="C792" s="37" t="s">
        <v>11</v>
      </c>
      <c r="D792" s="41" t="str" cm="1">
        <f t="array" ref="D792">INDEX(FONTE_CÓDIGOS[CÓDIGO],MATCH(1,(FONTE_CÓDIGOS[FONTE]=BASE[[#This Row],[Coluna1]])*(FONTE_CÓDIGOS[DESCRIÇÃO]=BASE[[#This Row],[Classificação]]),0))</f>
        <v>2.11</v>
      </c>
      <c r="E792" s="33" t="s">
        <v>31</v>
      </c>
      <c r="G792" s="39">
        <v>44936</v>
      </c>
      <c r="H792" s="35">
        <f>DAY(BASE[[#This Row],[Data de Pagamento]])</f>
        <v>10</v>
      </c>
      <c r="I792" s="35" t="str">
        <f>TEXT(BASE[[#This Row],[Data de Pagamento]],"mmmm")</f>
        <v>janeiro</v>
      </c>
      <c r="J792" s="35">
        <f>YEAR(BASE[[#This Row],[Data de Pagamento]])</f>
        <v>2023</v>
      </c>
      <c r="K792" s="36">
        <v>-657</v>
      </c>
    </row>
    <row r="793" spans="1:11">
      <c r="A793" s="37" t="s">
        <v>8</v>
      </c>
      <c r="B793" s="37" t="s">
        <v>92</v>
      </c>
      <c r="C793" s="37" t="s">
        <v>11</v>
      </c>
      <c r="D793" s="38" t="str" cm="1">
        <f t="array" ref="D793">INDEX(FONTE_CÓDIGOS[CÓDIGO],MATCH(1,(FONTE_CÓDIGOS[FONTE]=BASE[[#This Row],[Coluna1]])*(FONTE_CÓDIGOS[DESCRIÇÃO]=BASE[[#This Row],[Classificação]]),0))</f>
        <v>2.20</v>
      </c>
      <c r="E793" s="33" t="s">
        <v>31</v>
      </c>
      <c r="G793" s="39">
        <v>44936</v>
      </c>
      <c r="H793" s="35">
        <f>DAY(BASE[[#This Row],[Data de Pagamento]])</f>
        <v>10</v>
      </c>
      <c r="I793" s="35" t="str">
        <f>TEXT(BASE[[#This Row],[Data de Pagamento]],"mmmm")</f>
        <v>janeiro</v>
      </c>
      <c r="J793" s="35">
        <f>YEAR(BASE[[#This Row],[Data de Pagamento]])</f>
        <v>2023</v>
      </c>
      <c r="K793" s="36">
        <v>-658</v>
      </c>
    </row>
    <row r="794" spans="1:11">
      <c r="A794" s="37" t="s">
        <v>6</v>
      </c>
      <c r="B794" s="37" t="s">
        <v>71</v>
      </c>
      <c r="C794" s="37" t="s">
        <v>11</v>
      </c>
      <c r="D794" s="38" t="str" cm="1">
        <f t="array" ref="D794">INDEX(FONTE_CÓDIGOS[CÓDIGO],MATCH(1,(FONTE_CÓDIGOS[FONTE]=BASE[[#This Row],[Coluna1]])*(FONTE_CÓDIGOS[DESCRIÇÃO]=BASE[[#This Row],[Classificação]]),0))</f>
        <v>1.11</v>
      </c>
      <c r="E794" s="33" t="s">
        <v>24</v>
      </c>
      <c r="G794" s="39">
        <v>44938</v>
      </c>
      <c r="H794" s="35">
        <f>DAY(BASE[[#This Row],[Data de Pagamento]])</f>
        <v>12</v>
      </c>
      <c r="I794" s="35" t="str">
        <f>TEXT(BASE[[#This Row],[Data de Pagamento]],"mmmm")</f>
        <v>janeiro</v>
      </c>
      <c r="J794" s="35">
        <f>YEAR(BASE[[#This Row],[Data de Pagamento]])</f>
        <v>2023</v>
      </c>
      <c r="K794" s="36">
        <v>132</v>
      </c>
    </row>
    <row r="795" spans="1:11">
      <c r="A795" s="37" t="s">
        <v>6</v>
      </c>
      <c r="B795" s="37" t="s">
        <v>27</v>
      </c>
      <c r="C795" s="37" t="s">
        <v>11</v>
      </c>
      <c r="D795" s="40" t="str" cm="1">
        <f t="array" ref="D795">INDEX(FONTE_CÓDIGOS[CÓDIGO],MATCH(1,(FONTE_CÓDIGOS[FONTE]=BASE[[#This Row],[Coluna1]])*(FONTE_CÓDIGOS[DESCRIÇÃO]=BASE[[#This Row],[Classificação]]),0))</f>
        <v>1.3</v>
      </c>
      <c r="E795" s="33" t="s">
        <v>43</v>
      </c>
      <c r="G795" s="39">
        <v>44939</v>
      </c>
      <c r="H795" s="35">
        <f>DAY(BASE[[#This Row],[Data de Pagamento]])</f>
        <v>13</v>
      </c>
      <c r="I795" s="35" t="str">
        <f>TEXT(BASE[[#This Row],[Data de Pagamento]],"mmmm")</f>
        <v>janeiro</v>
      </c>
      <c r="J795" s="35">
        <f>YEAR(BASE[[#This Row],[Data de Pagamento]])</f>
        <v>2023</v>
      </c>
      <c r="K795" s="36">
        <v>133</v>
      </c>
    </row>
    <row r="796" spans="1:11">
      <c r="A796" s="37" t="s">
        <v>8</v>
      </c>
      <c r="B796" s="37" t="s">
        <v>47</v>
      </c>
      <c r="C796" s="37" t="s">
        <v>11</v>
      </c>
      <c r="D796" s="40" t="str" cm="1">
        <f t="array" ref="D796">INDEX(FONTE_CÓDIGOS[CÓDIGO],MATCH(1,(FONTE_CÓDIGOS[FONTE]=BASE[[#This Row],[Coluna1]])*(FONTE_CÓDIGOS[DESCRIÇÃO]=BASE[[#This Row],[Classificação]]),0))</f>
        <v>2.6</v>
      </c>
      <c r="E796" s="33" t="s">
        <v>10</v>
      </c>
      <c r="G796" s="39">
        <v>44939</v>
      </c>
      <c r="H796" s="35">
        <f>DAY(BASE[[#This Row],[Data de Pagamento]])</f>
        <v>13</v>
      </c>
      <c r="I796" s="35" t="str">
        <f>TEXT(BASE[[#This Row],[Data de Pagamento]],"mmmm")</f>
        <v>janeiro</v>
      </c>
      <c r="J796" s="35">
        <f>YEAR(BASE[[#This Row],[Data de Pagamento]])</f>
        <v>2023</v>
      </c>
      <c r="K796" s="36">
        <v>-659</v>
      </c>
    </row>
    <row r="797" spans="1:11">
      <c r="A797" s="37" t="s">
        <v>8</v>
      </c>
      <c r="B797" s="37" t="s">
        <v>63</v>
      </c>
      <c r="C797" s="37" t="s">
        <v>11</v>
      </c>
      <c r="D797" s="40" t="str" cm="1">
        <f t="array" ref="D797">INDEX(FONTE_CÓDIGOS[CÓDIGO],MATCH(1,(FONTE_CÓDIGOS[FONTE]=BASE[[#This Row],[Coluna1]])*(FONTE_CÓDIGOS[DESCRIÇÃO]=BASE[[#This Row],[Classificação]]),0))</f>
        <v>2.9</v>
      </c>
      <c r="E797" s="33" t="s">
        <v>10</v>
      </c>
      <c r="G797" s="39">
        <v>44939</v>
      </c>
      <c r="H797" s="35">
        <f>DAY(BASE[[#This Row],[Data de Pagamento]])</f>
        <v>13</v>
      </c>
      <c r="I797" s="35" t="str">
        <f>TEXT(BASE[[#This Row],[Data de Pagamento]],"mmmm")</f>
        <v>janeiro</v>
      </c>
      <c r="J797" s="35">
        <f>YEAR(BASE[[#This Row],[Data de Pagamento]])</f>
        <v>2023</v>
      </c>
      <c r="K797" s="36">
        <v>-660</v>
      </c>
    </row>
    <row r="798" spans="1:11">
      <c r="A798" s="37" t="s">
        <v>6</v>
      </c>
      <c r="B798" s="37" t="s">
        <v>71</v>
      </c>
      <c r="C798" s="37" t="s">
        <v>11</v>
      </c>
      <c r="D798" s="38" t="str" cm="1">
        <f t="array" ref="D798">INDEX(FONTE_CÓDIGOS[CÓDIGO],MATCH(1,(FONTE_CÓDIGOS[FONTE]=BASE[[#This Row],[Coluna1]])*(FONTE_CÓDIGOS[DESCRIÇÃO]=BASE[[#This Row],[Classificação]]),0))</f>
        <v>1.11</v>
      </c>
      <c r="E798" s="33" t="s">
        <v>24</v>
      </c>
      <c r="G798" s="39">
        <v>44942</v>
      </c>
      <c r="H798" s="35">
        <f>DAY(BASE[[#This Row],[Data de Pagamento]])</f>
        <v>16</v>
      </c>
      <c r="I798" s="35" t="str">
        <f>TEXT(BASE[[#This Row],[Data de Pagamento]],"mmmm")</f>
        <v>janeiro</v>
      </c>
      <c r="J798" s="35">
        <f>YEAR(BASE[[#This Row],[Data de Pagamento]])</f>
        <v>2023</v>
      </c>
      <c r="K798" s="36">
        <v>134</v>
      </c>
    </row>
    <row r="799" spans="1:11">
      <c r="A799" s="37" t="s">
        <v>8</v>
      </c>
      <c r="B799" s="37" t="s">
        <v>78</v>
      </c>
      <c r="C799" s="37" t="s">
        <v>11</v>
      </c>
      <c r="D799" s="38" t="str" cm="1">
        <f t="array" ref="D799">INDEX(FONTE_CÓDIGOS[CÓDIGO],MATCH(1,(FONTE_CÓDIGOS[FONTE]=BASE[[#This Row],[Coluna1]])*(FONTE_CÓDIGOS[DESCRIÇÃO]=BASE[[#This Row],[Classificação]]),0))</f>
        <v>2.13</v>
      </c>
      <c r="E799" s="33" t="s">
        <v>37</v>
      </c>
      <c r="G799" s="39">
        <v>44942</v>
      </c>
      <c r="H799" s="35">
        <f>DAY(BASE[[#This Row],[Data de Pagamento]])</f>
        <v>16</v>
      </c>
      <c r="I799" s="35" t="str">
        <f>TEXT(BASE[[#This Row],[Data de Pagamento]],"mmmm")</f>
        <v>janeiro</v>
      </c>
      <c r="J799" s="35">
        <f>YEAR(BASE[[#This Row],[Data de Pagamento]])</f>
        <v>2023</v>
      </c>
      <c r="K799" s="36">
        <v>-661</v>
      </c>
    </row>
    <row r="800" spans="1:11">
      <c r="A800" s="37" t="s">
        <v>8</v>
      </c>
      <c r="B800" s="37" t="s">
        <v>80</v>
      </c>
      <c r="C800" s="37" t="s">
        <v>11</v>
      </c>
      <c r="D800" s="38" t="str" cm="1">
        <f t="array" ref="D800">INDEX(FONTE_CÓDIGOS[CÓDIGO],MATCH(1,(FONTE_CÓDIGOS[FONTE]=BASE[[#This Row],[Coluna1]])*(FONTE_CÓDIGOS[DESCRIÇÃO]=BASE[[#This Row],[Classificação]]),0))</f>
        <v>2.14</v>
      </c>
      <c r="E800" s="33" t="s">
        <v>10</v>
      </c>
      <c r="G800" s="39">
        <v>44942</v>
      </c>
      <c r="H800" s="35">
        <f>DAY(BASE[[#This Row],[Data de Pagamento]])</f>
        <v>16</v>
      </c>
      <c r="I800" s="35" t="str">
        <f>TEXT(BASE[[#This Row],[Data de Pagamento]],"mmmm")</f>
        <v>janeiro</v>
      </c>
      <c r="J800" s="35">
        <f>YEAR(BASE[[#This Row],[Data de Pagamento]])</f>
        <v>2023</v>
      </c>
      <c r="K800" s="36">
        <v>-662</v>
      </c>
    </row>
    <row r="801" spans="1:11">
      <c r="A801" s="37" t="s">
        <v>8</v>
      </c>
      <c r="B801" s="37" t="s">
        <v>88</v>
      </c>
      <c r="C801" s="37" t="s">
        <v>11</v>
      </c>
      <c r="D801" s="38" t="str" cm="1">
        <f t="array" ref="D801">INDEX(FONTE_CÓDIGOS[CÓDIGO],MATCH(1,(FONTE_CÓDIGOS[FONTE]=BASE[[#This Row],[Coluna1]])*(FONTE_CÓDIGOS[DESCRIÇÃO]=BASE[[#This Row],[Classificação]]),0))</f>
        <v>2.18</v>
      </c>
      <c r="E801" s="33" t="s">
        <v>10</v>
      </c>
      <c r="G801" s="39">
        <v>44942</v>
      </c>
      <c r="H801" s="35">
        <f>DAY(BASE[[#This Row],[Data de Pagamento]])</f>
        <v>16</v>
      </c>
      <c r="I801" s="35" t="str">
        <f>TEXT(BASE[[#This Row],[Data de Pagamento]],"mmmm")</f>
        <v>janeiro</v>
      </c>
      <c r="J801" s="35">
        <f>YEAR(BASE[[#This Row],[Data de Pagamento]])</f>
        <v>2023</v>
      </c>
      <c r="K801" s="36">
        <v>-663</v>
      </c>
    </row>
    <row r="802" spans="1:11">
      <c r="A802" s="37" t="s">
        <v>8</v>
      </c>
      <c r="B802" s="37" t="s">
        <v>63</v>
      </c>
      <c r="C802" s="37" t="s">
        <v>11</v>
      </c>
      <c r="D802" s="40" t="str" cm="1">
        <f t="array" ref="D802">INDEX(FONTE_CÓDIGOS[CÓDIGO],MATCH(1,(FONTE_CÓDIGOS[FONTE]=BASE[[#This Row],[Coluna1]])*(FONTE_CÓDIGOS[DESCRIÇÃO]=BASE[[#This Row],[Classificação]]),0))</f>
        <v>2.9</v>
      </c>
      <c r="E802" s="33" t="s">
        <v>10</v>
      </c>
      <c r="G802" s="39">
        <v>44943</v>
      </c>
      <c r="H802" s="35">
        <f>DAY(BASE[[#This Row],[Data de Pagamento]])</f>
        <v>17</v>
      </c>
      <c r="I802" s="35" t="str">
        <f>TEXT(BASE[[#This Row],[Data de Pagamento]],"mmmm")</f>
        <v>janeiro</v>
      </c>
      <c r="J802" s="35">
        <f>YEAR(BASE[[#This Row],[Data de Pagamento]])</f>
        <v>2023</v>
      </c>
      <c r="K802" s="36">
        <v>-664</v>
      </c>
    </row>
    <row r="803" spans="1:11">
      <c r="A803" s="37" t="s">
        <v>6</v>
      </c>
      <c r="B803" s="37" t="s">
        <v>71</v>
      </c>
      <c r="C803" s="37" t="s">
        <v>11</v>
      </c>
      <c r="D803" s="38" t="str" cm="1">
        <f t="array" ref="D803">INDEX(FONTE_CÓDIGOS[CÓDIGO],MATCH(1,(FONTE_CÓDIGOS[FONTE]=BASE[[#This Row],[Coluna1]])*(FONTE_CÓDIGOS[DESCRIÇÃO]=BASE[[#This Row],[Classificação]]),0))</f>
        <v>1.11</v>
      </c>
      <c r="E803" s="33" t="s">
        <v>10</v>
      </c>
      <c r="G803" s="39">
        <v>44944</v>
      </c>
      <c r="H803" s="35">
        <f>DAY(BASE[[#This Row],[Data de Pagamento]])</f>
        <v>18</v>
      </c>
      <c r="I803" s="35" t="str">
        <f>TEXT(BASE[[#This Row],[Data de Pagamento]],"mmmm")</f>
        <v>janeiro</v>
      </c>
      <c r="J803" s="35">
        <f>YEAR(BASE[[#This Row],[Data de Pagamento]])</f>
        <v>2023</v>
      </c>
      <c r="K803" s="36">
        <v>135</v>
      </c>
    </row>
    <row r="804" spans="1:11">
      <c r="A804" s="37" t="s">
        <v>8</v>
      </c>
      <c r="B804" s="37" t="s">
        <v>78</v>
      </c>
      <c r="C804" s="37" t="s">
        <v>11</v>
      </c>
      <c r="D804" s="38" t="str" cm="1">
        <f t="array" ref="D804">INDEX(FONTE_CÓDIGOS[CÓDIGO],MATCH(1,(FONTE_CÓDIGOS[FONTE]=BASE[[#This Row],[Coluna1]])*(FONTE_CÓDIGOS[DESCRIÇÃO]=BASE[[#This Row],[Classificação]]),0))</f>
        <v>2.13</v>
      </c>
      <c r="E804" s="33" t="s">
        <v>10</v>
      </c>
      <c r="G804" s="39">
        <v>44945</v>
      </c>
      <c r="H804" s="35">
        <f>DAY(BASE[[#This Row],[Data de Pagamento]])</f>
        <v>19</v>
      </c>
      <c r="I804" s="35" t="str">
        <f>TEXT(BASE[[#This Row],[Data de Pagamento]],"mmmm")</f>
        <v>janeiro</v>
      </c>
      <c r="J804" s="35">
        <f>YEAR(BASE[[#This Row],[Data de Pagamento]])</f>
        <v>2023</v>
      </c>
      <c r="K804" s="36">
        <v>-665</v>
      </c>
    </row>
    <row r="805" spans="1:11">
      <c r="A805" s="37" t="s">
        <v>8</v>
      </c>
      <c r="B805" s="37" t="s">
        <v>82</v>
      </c>
      <c r="C805" s="37" t="s">
        <v>11</v>
      </c>
      <c r="D805" s="38" t="str" cm="1">
        <f t="array" ref="D805">INDEX(FONTE_CÓDIGOS[CÓDIGO],MATCH(1,(FONTE_CÓDIGOS[FONTE]=BASE[[#This Row],[Coluna1]])*(FONTE_CÓDIGOS[DESCRIÇÃO]=BASE[[#This Row],[Classificação]]),0))</f>
        <v>2.15</v>
      </c>
      <c r="E805" s="33" t="s">
        <v>10</v>
      </c>
      <c r="G805" s="39">
        <v>44945</v>
      </c>
      <c r="H805" s="35">
        <f>DAY(BASE[[#This Row],[Data de Pagamento]])</f>
        <v>19</v>
      </c>
      <c r="I805" s="35" t="str">
        <f>TEXT(BASE[[#This Row],[Data de Pagamento]],"mmmm")</f>
        <v>janeiro</v>
      </c>
      <c r="J805" s="35">
        <f>YEAR(BASE[[#This Row],[Data de Pagamento]])</f>
        <v>2023</v>
      </c>
      <c r="K805" s="36">
        <v>-666</v>
      </c>
    </row>
    <row r="806" spans="1:11">
      <c r="A806" s="37" t="s">
        <v>8</v>
      </c>
      <c r="B806" s="37" t="s">
        <v>58</v>
      </c>
      <c r="C806" s="37" t="s">
        <v>11</v>
      </c>
      <c r="D806" s="38" t="str" cm="1">
        <f t="array" ref="D806">INDEX(FONTE_CÓDIGOS[CÓDIGO],MATCH(1,(FONTE_CÓDIGOS[FONTE]=BASE[[#This Row],[Coluna1]])*(FONTE_CÓDIGOS[DESCRIÇÃO]=BASE[[#This Row],[Classificação]]),0))</f>
        <v>2.8</v>
      </c>
      <c r="E806" s="33" t="s">
        <v>31</v>
      </c>
      <c r="G806" s="39">
        <v>44945</v>
      </c>
      <c r="H806" s="35">
        <f>DAY(BASE[[#This Row],[Data de Pagamento]])</f>
        <v>19</v>
      </c>
      <c r="I806" s="35" t="str">
        <f>TEXT(BASE[[#This Row],[Data de Pagamento]],"mmmm")</f>
        <v>janeiro</v>
      </c>
      <c r="J806" s="35">
        <f>YEAR(BASE[[#This Row],[Data de Pagamento]])</f>
        <v>2023</v>
      </c>
      <c r="K806" s="36">
        <v>-667</v>
      </c>
    </row>
    <row r="807" spans="1:11">
      <c r="A807" s="37" t="s">
        <v>8</v>
      </c>
      <c r="B807" s="37" t="s">
        <v>63</v>
      </c>
      <c r="C807" s="37" t="s">
        <v>11</v>
      </c>
      <c r="D807" s="40" t="str" cm="1">
        <f t="array" ref="D807">INDEX(FONTE_CÓDIGOS[CÓDIGO],MATCH(1,(FONTE_CÓDIGOS[FONTE]=BASE[[#This Row],[Coluna1]])*(FONTE_CÓDIGOS[DESCRIÇÃO]=BASE[[#This Row],[Classificação]]),0))</f>
        <v>2.9</v>
      </c>
      <c r="E807" s="33" t="s">
        <v>10</v>
      </c>
      <c r="G807" s="39">
        <v>44946</v>
      </c>
      <c r="H807" s="35">
        <f>DAY(BASE[[#This Row],[Data de Pagamento]])</f>
        <v>20</v>
      </c>
      <c r="I807" s="35" t="str">
        <f>TEXT(BASE[[#This Row],[Data de Pagamento]],"mmmm")</f>
        <v>janeiro</v>
      </c>
      <c r="J807" s="35">
        <f>YEAR(BASE[[#This Row],[Data de Pagamento]])</f>
        <v>2023</v>
      </c>
      <c r="K807" s="36">
        <v>-668</v>
      </c>
    </row>
    <row r="808" spans="1:11">
      <c r="A808" s="37" t="s">
        <v>8</v>
      </c>
      <c r="B808" s="37" t="s">
        <v>78</v>
      </c>
      <c r="C808" s="37" t="s">
        <v>11</v>
      </c>
      <c r="D808" s="38" t="str" cm="1">
        <f t="array" ref="D808">INDEX(FONTE_CÓDIGOS[CÓDIGO],MATCH(1,(FONTE_CÓDIGOS[FONTE]=BASE[[#This Row],[Coluna1]])*(FONTE_CÓDIGOS[DESCRIÇÃO]=BASE[[#This Row],[Classificação]]),0))</f>
        <v>2.13</v>
      </c>
      <c r="E808" s="33" t="s">
        <v>31</v>
      </c>
      <c r="G808" s="39">
        <v>44948</v>
      </c>
      <c r="H808" s="35">
        <f>DAY(BASE[[#This Row],[Data de Pagamento]])</f>
        <v>22</v>
      </c>
      <c r="I808" s="35" t="str">
        <f>TEXT(BASE[[#This Row],[Data de Pagamento]],"mmmm")</f>
        <v>janeiro</v>
      </c>
      <c r="J808" s="35">
        <f>YEAR(BASE[[#This Row],[Data de Pagamento]])</f>
        <v>2023</v>
      </c>
      <c r="K808" s="36">
        <v>-669</v>
      </c>
    </row>
    <row r="809" spans="1:11">
      <c r="A809" s="37" t="s">
        <v>6</v>
      </c>
      <c r="B809" s="37" t="s">
        <v>27</v>
      </c>
      <c r="C809" s="37" t="s">
        <v>11</v>
      </c>
      <c r="D809" s="38" t="str" cm="1">
        <f t="array" ref="D809">INDEX(FONTE_CÓDIGOS[CÓDIGO],MATCH(1,(FONTE_CÓDIGOS[FONTE]=BASE[[#This Row],[Coluna1]])*(FONTE_CÓDIGOS[DESCRIÇÃO]=BASE[[#This Row],[Classificação]]),0))</f>
        <v>1.3</v>
      </c>
      <c r="E809" s="33" t="s">
        <v>17</v>
      </c>
      <c r="G809" s="39">
        <v>44953</v>
      </c>
      <c r="H809" s="35">
        <f>DAY(BASE[[#This Row],[Data de Pagamento]])</f>
        <v>27</v>
      </c>
      <c r="I809" s="35" t="str">
        <f>TEXT(BASE[[#This Row],[Data de Pagamento]],"mmmm")</f>
        <v>janeiro</v>
      </c>
      <c r="J809" s="35">
        <f>YEAR(BASE[[#This Row],[Data de Pagamento]])</f>
        <v>2023</v>
      </c>
      <c r="K809" s="36">
        <v>136</v>
      </c>
    </row>
    <row r="810" spans="1:11">
      <c r="A810" s="37" t="s">
        <v>8</v>
      </c>
      <c r="B810" s="37" t="s">
        <v>78</v>
      </c>
      <c r="C810" s="37" t="s">
        <v>11</v>
      </c>
      <c r="D810" s="38" t="str" cm="1">
        <f t="array" ref="D810">INDEX(FONTE_CÓDIGOS[CÓDIGO],MATCH(1,(FONTE_CÓDIGOS[FONTE]=BASE[[#This Row],[Coluna1]])*(FONTE_CÓDIGOS[DESCRIÇÃO]=BASE[[#This Row],[Classificação]]),0))</f>
        <v>2.13</v>
      </c>
      <c r="E810" s="33" t="s">
        <v>31</v>
      </c>
      <c r="G810" s="39">
        <v>44953</v>
      </c>
      <c r="H810" s="35">
        <f>DAY(BASE[[#This Row],[Data de Pagamento]])</f>
        <v>27</v>
      </c>
      <c r="I810" s="35" t="str">
        <f>TEXT(BASE[[#This Row],[Data de Pagamento]],"mmmm")</f>
        <v>janeiro</v>
      </c>
      <c r="J810" s="35">
        <f>YEAR(BASE[[#This Row],[Data de Pagamento]])</f>
        <v>2023</v>
      </c>
      <c r="K810" s="36">
        <v>-670</v>
      </c>
    </row>
    <row r="811" spans="1:11">
      <c r="A811" s="37" t="s">
        <v>8</v>
      </c>
      <c r="B811" s="37" t="s">
        <v>53</v>
      </c>
      <c r="C811" s="37" t="s">
        <v>11</v>
      </c>
      <c r="D811" s="38" t="s">
        <v>52</v>
      </c>
      <c r="E811" s="33" t="s">
        <v>10</v>
      </c>
      <c r="G811" s="39">
        <v>44956</v>
      </c>
      <c r="H811" s="35">
        <f>DAY(BASE[[#This Row],[Data de Pagamento]])</f>
        <v>30</v>
      </c>
      <c r="I811" s="35" t="str">
        <f>TEXT(BASE[[#This Row],[Data de Pagamento]],"mmmm")</f>
        <v>janeiro</v>
      </c>
      <c r="J811" s="35">
        <f>YEAR(BASE[[#This Row],[Data de Pagamento]])</f>
        <v>2023</v>
      </c>
      <c r="K811" s="36">
        <v>-671</v>
      </c>
    </row>
    <row r="812" spans="1:11">
      <c r="A812" s="37" t="s">
        <v>6</v>
      </c>
      <c r="B812" s="37" t="s">
        <v>27</v>
      </c>
      <c r="C812" s="37" t="s">
        <v>11</v>
      </c>
      <c r="D812" s="38" t="str" cm="1">
        <f t="array" ref="D812">INDEX(FONTE_CÓDIGOS[CÓDIGO],MATCH(1,(FONTE_CÓDIGOS[FONTE]=BASE[[#This Row],[Coluna1]])*(FONTE_CÓDIGOS[DESCRIÇÃO]=BASE[[#This Row],[Classificação]]),0))</f>
        <v>1.3</v>
      </c>
      <c r="E812" s="33" t="s">
        <v>24</v>
      </c>
      <c r="G812" s="39">
        <v>44957</v>
      </c>
      <c r="H812" s="35">
        <f>DAY(BASE[[#This Row],[Data de Pagamento]])</f>
        <v>31</v>
      </c>
      <c r="I812" s="35" t="str">
        <f>TEXT(BASE[[#This Row],[Data de Pagamento]],"mmmm")</f>
        <v>janeiro</v>
      </c>
      <c r="J812" s="35">
        <f>YEAR(BASE[[#This Row],[Data de Pagamento]])</f>
        <v>2023</v>
      </c>
      <c r="K812" s="36">
        <v>137</v>
      </c>
    </row>
    <row r="813" spans="1:11">
      <c r="A813" s="37" t="s">
        <v>8</v>
      </c>
      <c r="B813" s="37" t="s">
        <v>29</v>
      </c>
      <c r="C813" s="37" t="s">
        <v>11</v>
      </c>
      <c r="D813" s="38" t="str" cm="1">
        <f t="array" ref="D813">INDEX(FONTE_CÓDIGOS[CÓDIGO],MATCH(1,(FONTE_CÓDIGOS[FONTE]=BASE[[#This Row],[Coluna1]])*(FONTE_CÓDIGOS[DESCRIÇÃO]=BASE[[#This Row],[Classificação]]),0))</f>
        <v>2.3</v>
      </c>
      <c r="E813" s="33" t="s">
        <v>10</v>
      </c>
      <c r="G813" s="39">
        <v>44957</v>
      </c>
      <c r="H813" s="35">
        <f>DAY(BASE[[#This Row],[Data de Pagamento]])</f>
        <v>31</v>
      </c>
      <c r="I813" s="35" t="str">
        <f>TEXT(BASE[[#This Row],[Data de Pagamento]],"mmmm")</f>
        <v>janeiro</v>
      </c>
      <c r="J813" s="35">
        <f>YEAR(BASE[[#This Row],[Data de Pagamento]])</f>
        <v>2023</v>
      </c>
      <c r="K813" s="36">
        <v>-672</v>
      </c>
    </row>
    <row r="814" spans="1:11">
      <c r="A814" s="37" t="s">
        <v>8</v>
      </c>
      <c r="B814" s="37" t="s">
        <v>63</v>
      </c>
      <c r="C814" s="37" t="s">
        <v>11</v>
      </c>
      <c r="D814" s="40" t="str" cm="1">
        <f t="array" ref="D814">INDEX(FONTE_CÓDIGOS[CÓDIGO],MATCH(1,(FONTE_CÓDIGOS[FONTE]=BASE[[#This Row],[Coluna1]])*(FONTE_CÓDIGOS[DESCRIÇÃO]=BASE[[#This Row],[Classificação]]),0))</f>
        <v>2.9</v>
      </c>
      <c r="E814" s="33" t="s">
        <v>10</v>
      </c>
      <c r="G814" s="39">
        <v>44957</v>
      </c>
      <c r="H814" s="35">
        <f>DAY(BASE[[#This Row],[Data de Pagamento]])</f>
        <v>31</v>
      </c>
      <c r="I814" s="35" t="str">
        <f>TEXT(BASE[[#This Row],[Data de Pagamento]],"mmmm")</f>
        <v>janeiro</v>
      </c>
      <c r="J814" s="35">
        <f>YEAR(BASE[[#This Row],[Data de Pagamento]])</f>
        <v>2023</v>
      </c>
      <c r="K814" s="36">
        <v>-673</v>
      </c>
    </row>
    <row r="815" spans="1:11">
      <c r="A815" s="37" t="s">
        <v>8</v>
      </c>
      <c r="B815" s="37" t="s">
        <v>53</v>
      </c>
      <c r="C815" s="37" t="s">
        <v>11</v>
      </c>
      <c r="D815" s="38" t="str" cm="1">
        <f t="array" ref="D815">INDEX(FONTE_CÓDIGOS[CÓDIGO],MATCH(1,(FONTE_CÓDIGOS[FONTE]=BASE[[#This Row],[Coluna1]])*(FONTE_CÓDIGOS[DESCRIÇÃO]=BASE[[#This Row],[Classificação]]),0))</f>
        <v>2.7</v>
      </c>
      <c r="E815" s="33" t="s">
        <v>10</v>
      </c>
      <c r="G815" s="39">
        <v>44957</v>
      </c>
      <c r="H815" s="35">
        <f>DAY(BASE[[#This Row],[Data de Pagamento]])</f>
        <v>31</v>
      </c>
      <c r="I815" s="35" t="str">
        <f>TEXT(BASE[[#This Row],[Data de Pagamento]],"mmmm")</f>
        <v>janeiro</v>
      </c>
      <c r="J815" s="35">
        <f>YEAR(BASE[[#This Row],[Data de Pagamento]])</f>
        <v>2023</v>
      </c>
      <c r="K815" s="36">
        <v>-674</v>
      </c>
    </row>
    <row r="816" spans="1:11">
      <c r="A816" s="37" t="s">
        <v>8</v>
      </c>
      <c r="B816" s="37" t="s">
        <v>78</v>
      </c>
      <c r="C816" s="37" t="s">
        <v>11</v>
      </c>
      <c r="D816" s="38" t="str" cm="1">
        <f t="array" ref="D816">INDEX(FONTE_CÓDIGOS[CÓDIGO],MATCH(1,(FONTE_CÓDIGOS[FONTE]=BASE[[#This Row],[Coluna1]])*(FONTE_CÓDIGOS[DESCRIÇÃO]=BASE[[#This Row],[Classificação]]),0))</f>
        <v>2.13</v>
      </c>
      <c r="E816" s="33" t="s">
        <v>31</v>
      </c>
      <c r="G816" s="39">
        <v>44957</v>
      </c>
      <c r="H816" s="35">
        <f>DAY(BASE[[#This Row],[Data de Pagamento]])</f>
        <v>31</v>
      </c>
      <c r="I816" s="35" t="str">
        <f>TEXT(BASE[[#This Row],[Data de Pagamento]],"mmmm")</f>
        <v>janeiro</v>
      </c>
      <c r="J816" s="35">
        <f>YEAR(BASE[[#This Row],[Data de Pagamento]])</f>
        <v>2023</v>
      </c>
      <c r="K816" s="36">
        <v>-675</v>
      </c>
    </row>
    <row r="817" spans="1:11">
      <c r="A817" s="37" t="s">
        <v>8</v>
      </c>
      <c r="B817" s="37" t="s">
        <v>73</v>
      </c>
      <c r="C817" s="37" t="s">
        <v>11</v>
      </c>
      <c r="D817" s="38" t="str" cm="1">
        <f t="array" ref="D817">INDEX(FONTE_CÓDIGOS[CÓDIGO],MATCH(1,(FONTE_CÓDIGOS[FONTE]=BASE[[#This Row],[Coluna1]])*(FONTE_CÓDIGOS[DESCRIÇÃO]=BASE[[#This Row],[Classificação]]),0))</f>
        <v>2.11</v>
      </c>
      <c r="E817" s="33" t="s">
        <v>31</v>
      </c>
      <c r="G817" s="39">
        <v>44957</v>
      </c>
      <c r="H817" s="35">
        <f>DAY(BASE[[#This Row],[Data de Pagamento]])</f>
        <v>31</v>
      </c>
      <c r="I817" s="35" t="str">
        <f>TEXT(BASE[[#This Row],[Data de Pagamento]],"mmmm")</f>
        <v>janeiro</v>
      </c>
      <c r="J817" s="35">
        <f>YEAR(BASE[[#This Row],[Data de Pagamento]])</f>
        <v>2023</v>
      </c>
      <c r="K817" s="36">
        <v>-676</v>
      </c>
    </row>
    <row r="818" spans="1:11">
      <c r="A818" s="37" t="s">
        <v>8</v>
      </c>
      <c r="B818" s="37" t="s">
        <v>73</v>
      </c>
      <c r="C818" s="37" t="s">
        <v>11</v>
      </c>
      <c r="D818" s="41" t="str" cm="1">
        <f t="array" ref="D818">INDEX(FONTE_CÓDIGOS[CÓDIGO],MATCH(1,(FONTE_CÓDIGOS[FONTE]=BASE[[#This Row],[Coluna1]])*(FONTE_CÓDIGOS[DESCRIÇÃO]=BASE[[#This Row],[Classificação]]),0))</f>
        <v>2.11</v>
      </c>
      <c r="E818" s="33" t="s">
        <v>31</v>
      </c>
      <c r="G818" s="39">
        <v>44958</v>
      </c>
      <c r="H818" s="35">
        <f>DAY(BASE[[#This Row],[Data de Pagamento]])</f>
        <v>1</v>
      </c>
      <c r="I818" s="35" t="str">
        <f>TEXT(BASE[[#This Row],[Data de Pagamento]],"mmmm")</f>
        <v>fevereiro</v>
      </c>
      <c r="J818" s="35">
        <f>YEAR(BASE[[#This Row],[Data de Pagamento]])</f>
        <v>2023</v>
      </c>
      <c r="K818" s="36">
        <v>-677</v>
      </c>
    </row>
    <row r="819" spans="1:11">
      <c r="A819" s="37" t="s">
        <v>8</v>
      </c>
      <c r="B819" s="37" t="s">
        <v>73</v>
      </c>
      <c r="C819" s="37" t="s">
        <v>11</v>
      </c>
      <c r="D819" s="41" t="str" cm="1">
        <f t="array" ref="D819">INDEX(FONTE_CÓDIGOS[CÓDIGO],MATCH(1,(FONTE_CÓDIGOS[FONTE]=BASE[[#This Row],[Coluna1]])*(FONTE_CÓDIGOS[DESCRIÇÃO]=BASE[[#This Row],[Classificação]]),0))</f>
        <v>2.11</v>
      </c>
      <c r="E819" s="33" t="s">
        <v>37</v>
      </c>
      <c r="G819" s="39">
        <v>44958</v>
      </c>
      <c r="H819" s="35">
        <f>DAY(BASE[[#This Row],[Data de Pagamento]])</f>
        <v>1</v>
      </c>
      <c r="I819" s="35" t="str">
        <f>TEXT(BASE[[#This Row],[Data de Pagamento]],"mmmm")</f>
        <v>fevereiro</v>
      </c>
      <c r="J819" s="35">
        <f>YEAR(BASE[[#This Row],[Data de Pagamento]])</f>
        <v>2023</v>
      </c>
      <c r="K819" s="36">
        <v>-678</v>
      </c>
    </row>
    <row r="820" spans="1:11">
      <c r="A820" s="37" t="s">
        <v>8</v>
      </c>
      <c r="B820" s="37" t="s">
        <v>73</v>
      </c>
      <c r="C820" s="37" t="s">
        <v>11</v>
      </c>
      <c r="D820" s="41" t="str" cm="1">
        <f t="array" ref="D820">INDEX(FONTE_CÓDIGOS[CÓDIGO],MATCH(1,(FONTE_CÓDIGOS[FONTE]=BASE[[#This Row],[Coluna1]])*(FONTE_CÓDIGOS[DESCRIÇÃO]=BASE[[#This Row],[Classificação]]),0))</f>
        <v>2.11</v>
      </c>
      <c r="E820" s="33" t="s">
        <v>37</v>
      </c>
      <c r="G820" s="39">
        <v>44958</v>
      </c>
      <c r="H820" s="35">
        <f>DAY(BASE[[#This Row],[Data de Pagamento]])</f>
        <v>1</v>
      </c>
      <c r="I820" s="35" t="str">
        <f>TEXT(BASE[[#This Row],[Data de Pagamento]],"mmmm")</f>
        <v>fevereiro</v>
      </c>
      <c r="J820" s="35">
        <f>YEAR(BASE[[#This Row],[Data de Pagamento]])</f>
        <v>2023</v>
      </c>
      <c r="K820" s="36">
        <v>-679</v>
      </c>
    </row>
    <row r="821" spans="1:11">
      <c r="A821" s="37" t="s">
        <v>6</v>
      </c>
      <c r="B821" s="37" t="s">
        <v>27</v>
      </c>
      <c r="C821" s="37" t="s">
        <v>11</v>
      </c>
      <c r="D821" s="40" t="str" cm="1">
        <f t="array" ref="D821">INDEX(FONTE_CÓDIGOS[CÓDIGO],MATCH(1,(FONTE_CÓDIGOS[FONTE]=BASE[[#This Row],[Coluna1]])*(FONTE_CÓDIGOS[DESCRIÇÃO]=BASE[[#This Row],[Classificação]]),0))</f>
        <v>1.3</v>
      </c>
      <c r="E821" s="33" t="s">
        <v>43</v>
      </c>
      <c r="G821" s="39">
        <v>44959</v>
      </c>
      <c r="H821" s="35">
        <f>DAY(BASE[[#This Row],[Data de Pagamento]])</f>
        <v>2</v>
      </c>
      <c r="I821" s="35" t="str">
        <f>TEXT(BASE[[#This Row],[Data de Pagamento]],"mmmm")</f>
        <v>fevereiro</v>
      </c>
      <c r="J821" s="35">
        <f>YEAR(BASE[[#This Row],[Data de Pagamento]])</f>
        <v>2023</v>
      </c>
      <c r="K821" s="36">
        <v>138</v>
      </c>
    </row>
    <row r="822" spans="1:11">
      <c r="A822" s="37" t="s">
        <v>8</v>
      </c>
      <c r="B822" s="37" t="s">
        <v>63</v>
      </c>
      <c r="C822" s="37" t="s">
        <v>11</v>
      </c>
      <c r="D822" s="40" t="str" cm="1">
        <f t="array" ref="D822">INDEX(FONTE_CÓDIGOS[CÓDIGO],MATCH(1,(FONTE_CÓDIGOS[FONTE]=BASE[[#This Row],[Coluna1]])*(FONTE_CÓDIGOS[DESCRIÇÃO]=BASE[[#This Row],[Classificação]]),0))</f>
        <v>2.9</v>
      </c>
      <c r="E822" s="33" t="s">
        <v>10</v>
      </c>
      <c r="G822" s="39">
        <v>44959</v>
      </c>
      <c r="H822" s="35">
        <f>DAY(BASE[[#This Row],[Data de Pagamento]])</f>
        <v>2</v>
      </c>
      <c r="I822" s="35" t="str">
        <f>TEXT(BASE[[#This Row],[Data de Pagamento]],"mmmm")</f>
        <v>fevereiro</v>
      </c>
      <c r="J822" s="35">
        <f>YEAR(BASE[[#This Row],[Data de Pagamento]])</f>
        <v>2023</v>
      </c>
      <c r="K822" s="36">
        <v>-680</v>
      </c>
    </row>
    <row r="823" spans="1:11">
      <c r="A823" s="37" t="s">
        <v>6</v>
      </c>
      <c r="B823" s="37" t="s">
        <v>27</v>
      </c>
      <c r="C823" s="37" t="s">
        <v>11</v>
      </c>
      <c r="D823" s="40" t="str" cm="1">
        <f t="array" ref="D823">INDEX(FONTE_CÓDIGOS[CÓDIGO],MATCH(1,(FONTE_CÓDIGOS[FONTE]=BASE[[#This Row],[Coluna1]])*(FONTE_CÓDIGOS[DESCRIÇÃO]=BASE[[#This Row],[Classificação]]),0))</f>
        <v>1.3</v>
      </c>
      <c r="E823" s="33" t="s">
        <v>43</v>
      </c>
      <c r="G823" s="39">
        <v>44960</v>
      </c>
      <c r="H823" s="35">
        <f>DAY(BASE[[#This Row],[Data de Pagamento]])</f>
        <v>3</v>
      </c>
      <c r="I823" s="35" t="str">
        <f>TEXT(BASE[[#This Row],[Data de Pagamento]],"mmmm")</f>
        <v>fevereiro</v>
      </c>
      <c r="J823" s="35">
        <f>YEAR(BASE[[#This Row],[Data de Pagamento]])</f>
        <v>2023</v>
      </c>
      <c r="K823" s="36">
        <v>139</v>
      </c>
    </row>
    <row r="824" spans="1:11">
      <c r="A824" s="37" t="s">
        <v>6</v>
      </c>
      <c r="B824" s="37" t="s">
        <v>27</v>
      </c>
      <c r="C824" s="37" t="s">
        <v>11</v>
      </c>
      <c r="D824" s="40" t="str" cm="1">
        <f t="array" ref="D824">INDEX(FONTE_CÓDIGOS[CÓDIGO],MATCH(1,(FONTE_CÓDIGOS[FONTE]=BASE[[#This Row],[Coluna1]])*(FONTE_CÓDIGOS[DESCRIÇÃO]=BASE[[#This Row],[Classificação]]),0))</f>
        <v>1.3</v>
      </c>
      <c r="E824" s="33" t="s">
        <v>43</v>
      </c>
      <c r="G824" s="39">
        <v>44963</v>
      </c>
      <c r="H824" s="35">
        <f>DAY(BASE[[#This Row],[Data de Pagamento]])</f>
        <v>6</v>
      </c>
      <c r="I824" s="35" t="str">
        <f>TEXT(BASE[[#This Row],[Data de Pagamento]],"mmmm")</f>
        <v>fevereiro</v>
      </c>
      <c r="J824" s="35">
        <f>YEAR(BASE[[#This Row],[Data de Pagamento]])</f>
        <v>2023</v>
      </c>
      <c r="K824" s="36">
        <v>140</v>
      </c>
    </row>
    <row r="825" spans="1:11">
      <c r="A825" s="37" t="s">
        <v>8</v>
      </c>
      <c r="B825" s="37" t="s">
        <v>63</v>
      </c>
      <c r="C825" s="37" t="s">
        <v>11</v>
      </c>
      <c r="D825" s="40" t="str" cm="1">
        <f t="array" ref="D825">INDEX(FONTE_CÓDIGOS[CÓDIGO],MATCH(1,(FONTE_CÓDIGOS[FONTE]=BASE[[#This Row],[Coluna1]])*(FONTE_CÓDIGOS[DESCRIÇÃO]=BASE[[#This Row],[Classificação]]),0))</f>
        <v>2.9</v>
      </c>
      <c r="E825" s="33" t="s">
        <v>10</v>
      </c>
      <c r="G825" s="39">
        <v>44963</v>
      </c>
      <c r="H825" s="35">
        <f>DAY(BASE[[#This Row],[Data de Pagamento]])</f>
        <v>6</v>
      </c>
      <c r="I825" s="35" t="str">
        <f>TEXT(BASE[[#This Row],[Data de Pagamento]],"mmmm")</f>
        <v>fevereiro</v>
      </c>
      <c r="J825" s="35">
        <f>YEAR(BASE[[#This Row],[Data de Pagamento]])</f>
        <v>2023</v>
      </c>
      <c r="K825" s="36">
        <v>-681</v>
      </c>
    </row>
    <row r="826" spans="1:11">
      <c r="A826" s="37" t="s">
        <v>8</v>
      </c>
      <c r="B826" s="37" t="s">
        <v>84</v>
      </c>
      <c r="C826" s="37" t="s">
        <v>11</v>
      </c>
      <c r="D826" s="40" t="str" cm="1">
        <f t="array" ref="D826">INDEX(FONTE_CÓDIGOS[CÓDIGO],MATCH(1,(FONTE_CÓDIGOS[FONTE]=BASE[[#This Row],[Coluna1]])*(FONTE_CÓDIGOS[DESCRIÇÃO]=BASE[[#This Row],[Classificação]]),0))</f>
        <v>2.16</v>
      </c>
      <c r="E826" s="33" t="s">
        <v>10</v>
      </c>
      <c r="G826" s="39">
        <v>44964</v>
      </c>
      <c r="H826" s="35">
        <f>DAY(BASE[[#This Row],[Data de Pagamento]])</f>
        <v>7</v>
      </c>
      <c r="I826" s="35" t="str">
        <f>TEXT(BASE[[#This Row],[Data de Pagamento]],"mmmm")</f>
        <v>fevereiro</v>
      </c>
      <c r="J826" s="35">
        <f>YEAR(BASE[[#This Row],[Data de Pagamento]])</f>
        <v>2023</v>
      </c>
      <c r="K826" s="36">
        <v>-682</v>
      </c>
    </row>
    <row r="827" spans="1:11">
      <c r="A827" s="37" t="s">
        <v>8</v>
      </c>
      <c r="B827" s="37" t="s">
        <v>29</v>
      </c>
      <c r="C827" s="37" t="s">
        <v>11</v>
      </c>
      <c r="D827" s="38" t="str" cm="1">
        <f t="array" ref="D827">INDEX(FONTE_CÓDIGOS[CÓDIGO],MATCH(1,(FONTE_CÓDIGOS[FONTE]=BASE[[#This Row],[Coluna1]])*(FONTE_CÓDIGOS[DESCRIÇÃO]=BASE[[#This Row],[Classificação]]),0))</f>
        <v>2.3</v>
      </c>
      <c r="E827" s="33" t="s">
        <v>10</v>
      </c>
      <c r="G827" s="39">
        <v>44964</v>
      </c>
      <c r="H827" s="35">
        <f>DAY(BASE[[#This Row],[Data de Pagamento]])</f>
        <v>7</v>
      </c>
      <c r="I827" s="35" t="str">
        <f>TEXT(BASE[[#This Row],[Data de Pagamento]],"mmmm")</f>
        <v>fevereiro</v>
      </c>
      <c r="J827" s="35">
        <f>YEAR(BASE[[#This Row],[Data de Pagamento]])</f>
        <v>2023</v>
      </c>
      <c r="K827" s="36">
        <v>-683</v>
      </c>
    </row>
    <row r="828" spans="1:11">
      <c r="A828" s="37" t="s">
        <v>6</v>
      </c>
      <c r="B828" s="37" t="s">
        <v>27</v>
      </c>
      <c r="C828" s="37" t="s">
        <v>11</v>
      </c>
      <c r="D828" s="38" t="str" cm="1">
        <f t="array" ref="D828">INDEX(FONTE_CÓDIGOS[CÓDIGO],MATCH(1,(FONTE_CÓDIGOS[FONTE]=BASE[[#This Row],[Coluna1]])*(FONTE_CÓDIGOS[DESCRIÇÃO]=BASE[[#This Row],[Classificação]]),0))</f>
        <v>1.3</v>
      </c>
      <c r="E828" s="33" t="s">
        <v>24</v>
      </c>
      <c r="G828" s="39">
        <v>44965</v>
      </c>
      <c r="H828" s="35">
        <f>DAY(BASE[[#This Row],[Data de Pagamento]])</f>
        <v>8</v>
      </c>
      <c r="I828" s="35" t="str">
        <f>TEXT(BASE[[#This Row],[Data de Pagamento]],"mmmm")</f>
        <v>fevereiro</v>
      </c>
      <c r="J828" s="35">
        <f>YEAR(BASE[[#This Row],[Data de Pagamento]])</f>
        <v>2023</v>
      </c>
      <c r="K828" s="36">
        <v>141</v>
      </c>
    </row>
    <row r="829" spans="1:11">
      <c r="A829" s="37" t="s">
        <v>8</v>
      </c>
      <c r="B829" s="37" t="s">
        <v>63</v>
      </c>
      <c r="C829" s="37" t="s">
        <v>11</v>
      </c>
      <c r="D829" s="40" t="str" cm="1">
        <f t="array" ref="D829">INDEX(FONTE_CÓDIGOS[CÓDIGO],MATCH(1,(FONTE_CÓDIGOS[FONTE]=BASE[[#This Row],[Coluna1]])*(FONTE_CÓDIGOS[DESCRIÇÃO]=BASE[[#This Row],[Classificação]]),0))</f>
        <v>2.9</v>
      </c>
      <c r="E829" s="33" t="s">
        <v>10</v>
      </c>
      <c r="G829" s="39">
        <v>44966</v>
      </c>
      <c r="H829" s="35">
        <f>DAY(BASE[[#This Row],[Data de Pagamento]])</f>
        <v>9</v>
      </c>
      <c r="I829" s="35" t="str">
        <f>TEXT(BASE[[#This Row],[Data de Pagamento]],"mmmm")</f>
        <v>fevereiro</v>
      </c>
      <c r="J829" s="35">
        <f>YEAR(BASE[[#This Row],[Data de Pagamento]])</f>
        <v>2023</v>
      </c>
      <c r="K829" s="36">
        <v>-684</v>
      </c>
    </row>
    <row r="830" spans="1:11">
      <c r="A830" s="37" t="s">
        <v>8</v>
      </c>
      <c r="B830" s="37" t="s">
        <v>47</v>
      </c>
      <c r="C830" s="37" t="s">
        <v>11</v>
      </c>
      <c r="D830" s="40" t="str" cm="1">
        <f t="array" ref="D830">INDEX(FONTE_CÓDIGOS[CÓDIGO],MATCH(1,(FONTE_CÓDIGOS[FONTE]=BASE[[#This Row],[Coluna1]])*(FONTE_CÓDIGOS[DESCRIÇÃO]=BASE[[#This Row],[Classificação]]),0))</f>
        <v>2.6</v>
      </c>
      <c r="E830" s="33" t="s">
        <v>10</v>
      </c>
      <c r="G830" s="39">
        <v>44967</v>
      </c>
      <c r="H830" s="35">
        <f>DAY(BASE[[#This Row],[Data de Pagamento]])</f>
        <v>10</v>
      </c>
      <c r="I830" s="35" t="str">
        <f>TEXT(BASE[[#This Row],[Data de Pagamento]],"mmmm")</f>
        <v>fevereiro</v>
      </c>
      <c r="J830" s="35">
        <f>YEAR(BASE[[#This Row],[Data de Pagamento]])</f>
        <v>2023</v>
      </c>
      <c r="K830" s="36">
        <v>-685</v>
      </c>
    </row>
    <row r="831" spans="1:11">
      <c r="A831" s="37" t="s">
        <v>8</v>
      </c>
      <c r="B831" s="37" t="s">
        <v>84</v>
      </c>
      <c r="C831" s="37" t="s">
        <v>11</v>
      </c>
      <c r="D831" s="38" t="str" cm="1">
        <f t="array" ref="D831">INDEX(FONTE_CÓDIGOS[CÓDIGO],MATCH(1,(FONTE_CÓDIGOS[FONTE]=BASE[[#This Row],[Coluna1]])*(FONTE_CÓDIGOS[DESCRIÇÃO]=BASE[[#This Row],[Classificação]]),0))</f>
        <v>2.16</v>
      </c>
      <c r="E831" s="33" t="s">
        <v>10</v>
      </c>
      <c r="G831" s="39">
        <v>44967</v>
      </c>
      <c r="H831" s="35">
        <f>DAY(BASE[[#This Row],[Data de Pagamento]])</f>
        <v>10</v>
      </c>
      <c r="I831" s="35" t="str">
        <f>TEXT(BASE[[#This Row],[Data de Pagamento]],"mmmm")</f>
        <v>fevereiro</v>
      </c>
      <c r="J831" s="35">
        <f>YEAR(BASE[[#This Row],[Data de Pagamento]])</f>
        <v>2023</v>
      </c>
      <c r="K831" s="36">
        <v>-686</v>
      </c>
    </row>
    <row r="832" spans="1:11">
      <c r="A832" s="37" t="s">
        <v>8</v>
      </c>
      <c r="B832" s="37" t="s">
        <v>98</v>
      </c>
      <c r="C832" s="37" t="s">
        <v>11</v>
      </c>
      <c r="D832" s="38" t="str" cm="1">
        <f t="array" ref="D832">INDEX(FONTE_CÓDIGOS[CÓDIGO],MATCH(1,(FONTE_CÓDIGOS[FONTE]=BASE[[#This Row],[Coluna1]])*(FONTE_CÓDIGOS[DESCRIÇÃO]=BASE[[#This Row],[Classificação]]),0))</f>
        <v>2.23</v>
      </c>
      <c r="E832" s="33" t="s">
        <v>17</v>
      </c>
      <c r="G832" s="39">
        <v>44967</v>
      </c>
      <c r="H832" s="35">
        <f>DAY(BASE[[#This Row],[Data de Pagamento]])</f>
        <v>10</v>
      </c>
      <c r="I832" s="35" t="str">
        <f>TEXT(BASE[[#This Row],[Data de Pagamento]],"mmmm")</f>
        <v>fevereiro</v>
      </c>
      <c r="J832" s="35">
        <f>YEAR(BASE[[#This Row],[Data de Pagamento]])</f>
        <v>2023</v>
      </c>
      <c r="K832" s="36">
        <v>-687</v>
      </c>
    </row>
    <row r="833" spans="1:11">
      <c r="A833" s="37" t="s">
        <v>8</v>
      </c>
      <c r="B833" s="37" t="s">
        <v>84</v>
      </c>
      <c r="C833" s="37" t="s">
        <v>11</v>
      </c>
      <c r="D833" s="38" t="str" cm="1">
        <f t="array" ref="D833">INDEX(FONTE_CÓDIGOS[CÓDIGO],MATCH(1,(FONTE_CÓDIGOS[FONTE]=BASE[[#This Row],[Coluna1]])*(FONTE_CÓDIGOS[DESCRIÇÃO]=BASE[[#This Row],[Classificação]]),0))</f>
        <v>2.16</v>
      </c>
      <c r="E833" s="33" t="s">
        <v>10</v>
      </c>
      <c r="G833" s="39">
        <v>44967</v>
      </c>
      <c r="H833" s="35">
        <f>DAY(BASE[[#This Row],[Data de Pagamento]])</f>
        <v>10</v>
      </c>
      <c r="I833" s="35" t="str">
        <f>TEXT(BASE[[#This Row],[Data de Pagamento]],"mmmm")</f>
        <v>fevereiro</v>
      </c>
      <c r="J833" s="35">
        <f>YEAR(BASE[[#This Row],[Data de Pagamento]])</f>
        <v>2023</v>
      </c>
      <c r="K833" s="36">
        <v>-688</v>
      </c>
    </row>
    <row r="834" spans="1:11">
      <c r="A834" s="37" t="s">
        <v>8</v>
      </c>
      <c r="B834" s="37" t="s">
        <v>84</v>
      </c>
      <c r="C834" s="37" t="s">
        <v>11</v>
      </c>
      <c r="D834" s="38" t="str" cm="1">
        <f t="array" ref="D834">INDEX(FONTE_CÓDIGOS[CÓDIGO],MATCH(1,(FONTE_CÓDIGOS[FONTE]=BASE[[#This Row],[Coluna1]])*(FONTE_CÓDIGOS[DESCRIÇÃO]=BASE[[#This Row],[Classificação]]),0))</f>
        <v>2.16</v>
      </c>
      <c r="E834" s="33" t="s">
        <v>10</v>
      </c>
      <c r="G834" s="39">
        <v>44967</v>
      </c>
      <c r="H834" s="35">
        <f>DAY(BASE[[#This Row],[Data de Pagamento]])</f>
        <v>10</v>
      </c>
      <c r="I834" s="35" t="str">
        <f>TEXT(BASE[[#This Row],[Data de Pagamento]],"mmmm")</f>
        <v>fevereiro</v>
      </c>
      <c r="J834" s="35">
        <f>YEAR(BASE[[#This Row],[Data de Pagamento]])</f>
        <v>2023</v>
      </c>
      <c r="K834" s="36">
        <v>-689</v>
      </c>
    </row>
    <row r="835" spans="1:11">
      <c r="A835" s="37" t="s">
        <v>8</v>
      </c>
      <c r="B835" s="37" t="s">
        <v>92</v>
      </c>
      <c r="C835" s="37" t="s">
        <v>11</v>
      </c>
      <c r="D835" s="38" t="str" cm="1">
        <f t="array" ref="D835">INDEX(FONTE_CÓDIGOS[CÓDIGO],MATCH(1,(FONTE_CÓDIGOS[FONTE]=BASE[[#This Row],[Coluna1]])*(FONTE_CÓDIGOS[DESCRIÇÃO]=BASE[[#This Row],[Classificação]]),0))</f>
        <v>2.20</v>
      </c>
      <c r="E835" s="33" t="s">
        <v>24</v>
      </c>
      <c r="G835" s="39">
        <v>44967</v>
      </c>
      <c r="H835" s="35">
        <f>DAY(BASE[[#This Row],[Data de Pagamento]])</f>
        <v>10</v>
      </c>
      <c r="I835" s="35" t="str">
        <f>TEXT(BASE[[#This Row],[Data de Pagamento]],"mmmm")</f>
        <v>fevereiro</v>
      </c>
      <c r="J835" s="35">
        <f>YEAR(BASE[[#This Row],[Data de Pagamento]])</f>
        <v>2023</v>
      </c>
      <c r="K835" s="36">
        <v>-690</v>
      </c>
    </row>
    <row r="836" spans="1:11">
      <c r="A836" s="37" t="s">
        <v>8</v>
      </c>
      <c r="B836" s="37" t="s">
        <v>92</v>
      </c>
      <c r="C836" s="37" t="s">
        <v>11</v>
      </c>
      <c r="D836" s="38" t="str" cm="1">
        <f t="array" ref="D836">INDEX(FONTE_CÓDIGOS[CÓDIGO],MATCH(1,(FONTE_CÓDIGOS[FONTE]=BASE[[#This Row],[Coluna1]])*(FONTE_CÓDIGOS[DESCRIÇÃO]=BASE[[#This Row],[Classificação]]),0))</f>
        <v>2.20</v>
      </c>
      <c r="E836" s="33" t="s">
        <v>17</v>
      </c>
      <c r="G836" s="39">
        <v>44967</v>
      </c>
      <c r="H836" s="35">
        <f>DAY(BASE[[#This Row],[Data de Pagamento]])</f>
        <v>10</v>
      </c>
      <c r="I836" s="35" t="str">
        <f>TEXT(BASE[[#This Row],[Data de Pagamento]],"mmmm")</f>
        <v>fevereiro</v>
      </c>
      <c r="J836" s="35">
        <f>YEAR(BASE[[#This Row],[Data de Pagamento]])</f>
        <v>2023</v>
      </c>
      <c r="K836" s="36">
        <v>-691</v>
      </c>
    </row>
    <row r="837" spans="1:11">
      <c r="A837" s="37" t="s">
        <v>8</v>
      </c>
      <c r="B837" s="37" t="s">
        <v>58</v>
      </c>
      <c r="C837" s="37" t="s">
        <v>11</v>
      </c>
      <c r="D837" s="38" t="str" cm="1">
        <f t="array" ref="D837">INDEX(FONTE_CÓDIGOS[CÓDIGO],MATCH(1,(FONTE_CÓDIGOS[FONTE]=BASE[[#This Row],[Coluna1]])*(FONTE_CÓDIGOS[DESCRIÇÃO]=BASE[[#This Row],[Classificação]]),0))</f>
        <v>2.8</v>
      </c>
      <c r="E837" s="33" t="s">
        <v>17</v>
      </c>
      <c r="G837" s="39">
        <v>44967</v>
      </c>
      <c r="H837" s="35">
        <f>DAY(BASE[[#This Row],[Data de Pagamento]])</f>
        <v>10</v>
      </c>
      <c r="I837" s="35" t="str">
        <f>TEXT(BASE[[#This Row],[Data de Pagamento]],"mmmm")</f>
        <v>fevereiro</v>
      </c>
      <c r="J837" s="35">
        <f>YEAR(BASE[[#This Row],[Data de Pagamento]])</f>
        <v>2023</v>
      </c>
      <c r="K837" s="36">
        <v>-692</v>
      </c>
    </row>
    <row r="838" spans="1:11">
      <c r="A838" s="37" t="s">
        <v>8</v>
      </c>
      <c r="B838" s="37" t="s">
        <v>98</v>
      </c>
      <c r="C838" s="37" t="s">
        <v>11</v>
      </c>
      <c r="D838" s="38" t="str" cm="1">
        <f t="array" ref="D838">INDEX(FONTE_CÓDIGOS[CÓDIGO],MATCH(1,(FONTE_CÓDIGOS[FONTE]=BASE[[#This Row],[Coluna1]])*(FONTE_CÓDIGOS[DESCRIÇÃO]=BASE[[#This Row],[Classificação]]),0))</f>
        <v>2.23</v>
      </c>
      <c r="E838" s="33" t="s">
        <v>37</v>
      </c>
      <c r="G838" s="39">
        <v>44967</v>
      </c>
      <c r="H838" s="35">
        <f>DAY(BASE[[#This Row],[Data de Pagamento]])</f>
        <v>10</v>
      </c>
      <c r="I838" s="35" t="str">
        <f>TEXT(BASE[[#This Row],[Data de Pagamento]],"mmmm")</f>
        <v>fevereiro</v>
      </c>
      <c r="J838" s="35">
        <f>YEAR(BASE[[#This Row],[Data de Pagamento]])</f>
        <v>2023</v>
      </c>
      <c r="K838" s="36">
        <v>-693</v>
      </c>
    </row>
    <row r="839" spans="1:11">
      <c r="A839" s="37" t="s">
        <v>8</v>
      </c>
      <c r="B839" s="37" t="s">
        <v>73</v>
      </c>
      <c r="C839" s="37" t="s">
        <v>11</v>
      </c>
      <c r="D839" s="41" t="str" cm="1">
        <f t="array" ref="D839">INDEX(FONTE_CÓDIGOS[CÓDIGO],MATCH(1,(FONTE_CÓDIGOS[FONTE]=BASE[[#This Row],[Coluna1]])*(FONTE_CÓDIGOS[DESCRIÇÃO]=BASE[[#This Row],[Classificação]]),0))</f>
        <v>2.11</v>
      </c>
      <c r="E839" s="33" t="s">
        <v>31</v>
      </c>
      <c r="G839" s="39">
        <v>44967</v>
      </c>
      <c r="H839" s="35">
        <f>DAY(BASE[[#This Row],[Data de Pagamento]])</f>
        <v>10</v>
      </c>
      <c r="I839" s="35" t="str">
        <f>TEXT(BASE[[#This Row],[Data de Pagamento]],"mmmm")</f>
        <v>fevereiro</v>
      </c>
      <c r="J839" s="35">
        <f>YEAR(BASE[[#This Row],[Data de Pagamento]])</f>
        <v>2023</v>
      </c>
      <c r="K839" s="36">
        <v>-694</v>
      </c>
    </row>
    <row r="840" spans="1:11">
      <c r="A840" s="37" t="s">
        <v>8</v>
      </c>
      <c r="B840" s="37" t="s">
        <v>63</v>
      </c>
      <c r="C840" s="37" t="s">
        <v>11</v>
      </c>
      <c r="D840" s="40" t="str" cm="1">
        <f t="array" ref="D840">INDEX(FONTE_CÓDIGOS[CÓDIGO],MATCH(1,(FONTE_CÓDIGOS[FONTE]=BASE[[#This Row],[Coluna1]])*(FONTE_CÓDIGOS[DESCRIÇÃO]=BASE[[#This Row],[Classificação]]),0))</f>
        <v>2.9</v>
      </c>
      <c r="E840" s="33" t="s">
        <v>10</v>
      </c>
      <c r="G840" s="39">
        <v>44967</v>
      </c>
      <c r="H840" s="35">
        <f>DAY(BASE[[#This Row],[Data de Pagamento]])</f>
        <v>10</v>
      </c>
      <c r="I840" s="35" t="str">
        <f>TEXT(BASE[[#This Row],[Data de Pagamento]],"mmmm")</f>
        <v>fevereiro</v>
      </c>
      <c r="J840" s="35">
        <f>YEAR(BASE[[#This Row],[Data de Pagamento]])</f>
        <v>2023</v>
      </c>
      <c r="K840" s="36">
        <v>-695</v>
      </c>
    </row>
    <row r="841" spans="1:11">
      <c r="A841" s="37" t="s">
        <v>8</v>
      </c>
      <c r="B841" s="37" t="s">
        <v>92</v>
      </c>
      <c r="C841" s="37" t="s">
        <v>11</v>
      </c>
      <c r="D841" s="38" t="str" cm="1">
        <f t="array" ref="D841">INDEX(FONTE_CÓDIGOS[CÓDIGO],MATCH(1,(FONTE_CÓDIGOS[FONTE]=BASE[[#This Row],[Coluna1]])*(FONTE_CÓDIGOS[DESCRIÇÃO]=BASE[[#This Row],[Classificação]]),0))</f>
        <v>2.20</v>
      </c>
      <c r="E841" s="33" t="s">
        <v>31</v>
      </c>
      <c r="G841" s="39">
        <v>44967</v>
      </c>
      <c r="H841" s="35">
        <f>DAY(BASE[[#This Row],[Data de Pagamento]])</f>
        <v>10</v>
      </c>
      <c r="I841" s="35" t="str">
        <f>TEXT(BASE[[#This Row],[Data de Pagamento]],"mmmm")</f>
        <v>fevereiro</v>
      </c>
      <c r="J841" s="35">
        <f>YEAR(BASE[[#This Row],[Data de Pagamento]])</f>
        <v>2023</v>
      </c>
      <c r="K841" s="36">
        <v>-696</v>
      </c>
    </row>
    <row r="842" spans="1:11">
      <c r="A842" s="37" t="s">
        <v>8</v>
      </c>
      <c r="B842" s="37" t="s">
        <v>63</v>
      </c>
      <c r="C842" s="37" t="s">
        <v>11</v>
      </c>
      <c r="D842" s="40" t="str" cm="1">
        <f t="array" ref="D842">INDEX(FONTE_CÓDIGOS[CÓDIGO],MATCH(1,(FONTE_CÓDIGOS[FONTE]=BASE[[#This Row],[Coluna1]])*(FONTE_CÓDIGOS[DESCRIÇÃO]=BASE[[#This Row],[Classificação]]),0))</f>
        <v>2.9</v>
      </c>
      <c r="E842" s="33" t="s">
        <v>10</v>
      </c>
      <c r="G842" s="39">
        <v>44970</v>
      </c>
      <c r="H842" s="35">
        <f>DAY(BASE[[#This Row],[Data de Pagamento]])</f>
        <v>13</v>
      </c>
      <c r="I842" s="35" t="str">
        <f>TEXT(BASE[[#This Row],[Data de Pagamento]],"mmmm")</f>
        <v>fevereiro</v>
      </c>
      <c r="J842" s="35">
        <f>YEAR(BASE[[#This Row],[Data de Pagamento]])</f>
        <v>2023</v>
      </c>
      <c r="K842" s="36">
        <v>-697</v>
      </c>
    </row>
    <row r="843" spans="1:11">
      <c r="A843" s="37" t="s">
        <v>8</v>
      </c>
      <c r="B843" s="37" t="s">
        <v>58</v>
      </c>
      <c r="C843" s="37" t="s">
        <v>11</v>
      </c>
      <c r="D843" s="38" t="str" cm="1">
        <f t="array" ref="D843">INDEX(FONTE_CÓDIGOS[CÓDIGO],MATCH(1,(FONTE_CÓDIGOS[FONTE]=BASE[[#This Row],[Coluna1]])*(FONTE_CÓDIGOS[DESCRIÇÃO]=BASE[[#This Row],[Classificação]]),0))</f>
        <v>2.8</v>
      </c>
      <c r="E843" s="33" t="s">
        <v>31</v>
      </c>
      <c r="G843" s="39">
        <v>44970</v>
      </c>
      <c r="H843" s="35">
        <f>DAY(BASE[[#This Row],[Data de Pagamento]])</f>
        <v>13</v>
      </c>
      <c r="I843" s="35" t="str">
        <f>TEXT(BASE[[#This Row],[Data de Pagamento]],"mmmm")</f>
        <v>fevereiro</v>
      </c>
      <c r="J843" s="35">
        <f>YEAR(BASE[[#This Row],[Data de Pagamento]])</f>
        <v>2023</v>
      </c>
      <c r="K843" s="36">
        <v>-698</v>
      </c>
    </row>
    <row r="844" spans="1:11">
      <c r="A844" s="37" t="s">
        <v>8</v>
      </c>
      <c r="B844" s="37" t="s">
        <v>58</v>
      </c>
      <c r="C844" s="37" t="s">
        <v>11</v>
      </c>
      <c r="D844" s="38" t="str" cm="1">
        <f t="array" ref="D844">INDEX(FONTE_CÓDIGOS[CÓDIGO],MATCH(1,(FONTE_CÓDIGOS[FONTE]=BASE[[#This Row],[Coluna1]])*(FONTE_CÓDIGOS[DESCRIÇÃO]=BASE[[#This Row],[Classificação]]),0))</f>
        <v>2.8</v>
      </c>
      <c r="E844" s="33" t="s">
        <v>37</v>
      </c>
      <c r="G844" s="39">
        <v>44970</v>
      </c>
      <c r="H844" s="35">
        <f>DAY(BASE[[#This Row],[Data de Pagamento]])</f>
        <v>13</v>
      </c>
      <c r="I844" s="35" t="str">
        <f>TEXT(BASE[[#This Row],[Data de Pagamento]],"mmmm")</f>
        <v>fevereiro</v>
      </c>
      <c r="J844" s="35">
        <f>YEAR(BASE[[#This Row],[Data de Pagamento]])</f>
        <v>2023</v>
      </c>
      <c r="K844" s="36">
        <v>-699</v>
      </c>
    </row>
    <row r="845" spans="1:11">
      <c r="A845" s="37" t="s">
        <v>8</v>
      </c>
      <c r="B845" s="37" t="s">
        <v>58</v>
      </c>
      <c r="C845" s="37" t="s">
        <v>11</v>
      </c>
      <c r="D845" s="38" t="str" cm="1">
        <f t="array" ref="D845">INDEX(FONTE_CÓDIGOS[CÓDIGO],MATCH(1,(FONTE_CÓDIGOS[FONTE]=BASE[[#This Row],[Coluna1]])*(FONTE_CÓDIGOS[DESCRIÇÃO]=BASE[[#This Row],[Classificação]]),0))</f>
        <v>2.8</v>
      </c>
      <c r="E845" s="33" t="s">
        <v>31</v>
      </c>
      <c r="G845" s="39">
        <v>44970</v>
      </c>
      <c r="H845" s="35">
        <f>DAY(BASE[[#This Row],[Data de Pagamento]])</f>
        <v>13</v>
      </c>
      <c r="I845" s="35" t="str">
        <f>TEXT(BASE[[#This Row],[Data de Pagamento]],"mmmm")</f>
        <v>fevereiro</v>
      </c>
      <c r="J845" s="35">
        <f>YEAR(BASE[[#This Row],[Data de Pagamento]])</f>
        <v>2023</v>
      </c>
      <c r="K845" s="36">
        <v>-700</v>
      </c>
    </row>
    <row r="846" spans="1:11">
      <c r="A846" s="37" t="s">
        <v>8</v>
      </c>
      <c r="B846" s="37" t="s">
        <v>88</v>
      </c>
      <c r="C846" s="37" t="s">
        <v>11</v>
      </c>
      <c r="D846" s="38" t="str" cm="1">
        <f t="array" ref="D846">INDEX(FONTE_CÓDIGOS[CÓDIGO],MATCH(1,(FONTE_CÓDIGOS[FONTE]=BASE[[#This Row],[Coluna1]])*(FONTE_CÓDIGOS[DESCRIÇÃO]=BASE[[#This Row],[Classificação]]),0))</f>
        <v>2.18</v>
      </c>
      <c r="E846" s="33" t="s">
        <v>10</v>
      </c>
      <c r="G846" s="39">
        <v>44971</v>
      </c>
      <c r="H846" s="35">
        <f>DAY(BASE[[#This Row],[Data de Pagamento]])</f>
        <v>14</v>
      </c>
      <c r="I846" s="35" t="str">
        <f>TEXT(BASE[[#This Row],[Data de Pagamento]],"mmmm")</f>
        <v>fevereiro</v>
      </c>
      <c r="J846" s="35">
        <f>YEAR(BASE[[#This Row],[Data de Pagamento]])</f>
        <v>2023</v>
      </c>
      <c r="K846" s="36">
        <v>-701</v>
      </c>
    </row>
    <row r="847" spans="1:11">
      <c r="A847" s="37" t="s">
        <v>8</v>
      </c>
      <c r="B847" s="37" t="s">
        <v>58</v>
      </c>
      <c r="C847" s="37" t="s">
        <v>11</v>
      </c>
      <c r="D847" s="38" t="str" cm="1">
        <f t="array" ref="D847">INDEX(FONTE_CÓDIGOS[CÓDIGO],MATCH(1,(FONTE_CÓDIGOS[FONTE]=BASE[[#This Row],[Coluna1]])*(FONTE_CÓDIGOS[DESCRIÇÃO]=BASE[[#This Row],[Classificação]]),0))</f>
        <v>2.8</v>
      </c>
      <c r="E847" s="33" t="s">
        <v>24</v>
      </c>
      <c r="G847" s="39">
        <v>44971</v>
      </c>
      <c r="H847" s="35">
        <f>DAY(BASE[[#This Row],[Data de Pagamento]])</f>
        <v>14</v>
      </c>
      <c r="I847" s="35" t="str">
        <f>TEXT(BASE[[#This Row],[Data de Pagamento]],"mmmm")</f>
        <v>fevereiro</v>
      </c>
      <c r="J847" s="35">
        <f>YEAR(BASE[[#This Row],[Data de Pagamento]])</f>
        <v>2023</v>
      </c>
      <c r="K847" s="36">
        <v>-702</v>
      </c>
    </row>
    <row r="848" spans="1:11">
      <c r="A848" s="37" t="s">
        <v>8</v>
      </c>
      <c r="B848" s="37" t="s">
        <v>53</v>
      </c>
      <c r="C848" s="37" t="s">
        <v>11</v>
      </c>
      <c r="D848" s="38" t="str" cm="1">
        <f t="array" ref="D848">INDEX(FONTE_CÓDIGOS[CÓDIGO],MATCH(1,(FONTE_CÓDIGOS[FONTE]=BASE[[#This Row],[Coluna1]])*(FONTE_CÓDIGOS[DESCRIÇÃO]=BASE[[#This Row],[Classificação]]),0))</f>
        <v>2.7</v>
      </c>
      <c r="E848" s="33" t="s">
        <v>10</v>
      </c>
      <c r="G848" s="39">
        <v>44972</v>
      </c>
      <c r="H848" s="35">
        <f>DAY(BASE[[#This Row],[Data de Pagamento]])</f>
        <v>15</v>
      </c>
      <c r="I848" s="35" t="str">
        <f>TEXT(BASE[[#This Row],[Data de Pagamento]],"mmmm")</f>
        <v>fevereiro</v>
      </c>
      <c r="J848" s="35">
        <f>YEAR(BASE[[#This Row],[Data de Pagamento]])</f>
        <v>2023</v>
      </c>
      <c r="K848" s="36">
        <v>-703</v>
      </c>
    </row>
    <row r="849" spans="1:11">
      <c r="A849" s="37" t="s">
        <v>8</v>
      </c>
      <c r="B849" s="37" t="s">
        <v>80</v>
      </c>
      <c r="C849" s="37" t="s">
        <v>11</v>
      </c>
      <c r="D849" s="38" t="str" cm="1">
        <f t="array" ref="D849">INDEX(FONTE_CÓDIGOS[CÓDIGO],MATCH(1,(FONTE_CÓDIGOS[FONTE]=BASE[[#This Row],[Coluna1]])*(FONTE_CÓDIGOS[DESCRIÇÃO]=BASE[[#This Row],[Classificação]]),0))</f>
        <v>2.14</v>
      </c>
      <c r="E849" s="33" t="s">
        <v>10</v>
      </c>
      <c r="G849" s="39">
        <v>44972</v>
      </c>
      <c r="H849" s="35">
        <f>DAY(BASE[[#This Row],[Data de Pagamento]])</f>
        <v>15</v>
      </c>
      <c r="I849" s="35" t="str">
        <f>TEXT(BASE[[#This Row],[Data de Pagamento]],"mmmm")</f>
        <v>fevereiro</v>
      </c>
      <c r="J849" s="35">
        <f>YEAR(BASE[[#This Row],[Data de Pagamento]])</f>
        <v>2023</v>
      </c>
      <c r="K849" s="36">
        <v>-704</v>
      </c>
    </row>
    <row r="850" spans="1:11">
      <c r="A850" s="37" t="s">
        <v>8</v>
      </c>
      <c r="B850" s="37" t="s">
        <v>58</v>
      </c>
      <c r="C850" s="37" t="s">
        <v>11</v>
      </c>
      <c r="D850" s="38" t="str" cm="1">
        <f t="array" ref="D850">INDEX(FONTE_CÓDIGOS[CÓDIGO],MATCH(1,(FONTE_CÓDIGOS[FONTE]=BASE[[#This Row],[Coluna1]])*(FONTE_CÓDIGOS[DESCRIÇÃO]=BASE[[#This Row],[Classificação]]),0))</f>
        <v>2.8</v>
      </c>
      <c r="E850" s="33" t="s">
        <v>31</v>
      </c>
      <c r="G850" s="39">
        <v>44972</v>
      </c>
      <c r="H850" s="35">
        <f>DAY(BASE[[#This Row],[Data de Pagamento]])</f>
        <v>15</v>
      </c>
      <c r="I850" s="35" t="str">
        <f>TEXT(BASE[[#This Row],[Data de Pagamento]],"mmmm")</f>
        <v>fevereiro</v>
      </c>
      <c r="J850" s="35">
        <f>YEAR(BASE[[#This Row],[Data de Pagamento]])</f>
        <v>2023</v>
      </c>
      <c r="K850" s="36">
        <v>-705</v>
      </c>
    </row>
    <row r="851" spans="1:11">
      <c r="A851" s="37" t="s">
        <v>8</v>
      </c>
      <c r="B851" s="37" t="s">
        <v>15</v>
      </c>
      <c r="C851" s="37" t="s">
        <v>11</v>
      </c>
      <c r="D851" s="38" t="str" cm="1">
        <f t="array" ref="D851">INDEX(FONTE_CÓDIGOS[CÓDIGO],MATCH(1,(FONTE_CÓDIGOS[FONTE]=BASE[[#This Row],[Coluna1]])*(FONTE_CÓDIGOS[DESCRIÇÃO]=BASE[[#This Row],[Classificação]]),0))</f>
        <v>2.1</v>
      </c>
      <c r="E851" s="33" t="s">
        <v>10</v>
      </c>
      <c r="G851" s="39">
        <v>44973</v>
      </c>
      <c r="H851" s="35">
        <f>DAY(BASE[[#This Row],[Data de Pagamento]])</f>
        <v>16</v>
      </c>
      <c r="I851" s="35" t="str">
        <f>TEXT(BASE[[#This Row],[Data de Pagamento]],"mmmm")</f>
        <v>fevereiro</v>
      </c>
      <c r="J851" s="35">
        <f>YEAR(BASE[[#This Row],[Data de Pagamento]])</f>
        <v>2023</v>
      </c>
      <c r="K851" s="36">
        <v>-706</v>
      </c>
    </row>
    <row r="852" spans="1:11">
      <c r="A852" s="37" t="s">
        <v>8</v>
      </c>
      <c r="B852" s="37" t="s">
        <v>63</v>
      </c>
      <c r="C852" s="37" t="s">
        <v>11</v>
      </c>
      <c r="D852" s="40" t="str" cm="1">
        <f t="array" ref="D852">INDEX(FONTE_CÓDIGOS[CÓDIGO],MATCH(1,(FONTE_CÓDIGOS[FONTE]=BASE[[#This Row],[Coluna1]])*(FONTE_CÓDIGOS[DESCRIÇÃO]=BASE[[#This Row],[Classificação]]),0))</f>
        <v>2.9</v>
      </c>
      <c r="E852" s="33" t="s">
        <v>10</v>
      </c>
      <c r="G852" s="39">
        <v>44973</v>
      </c>
      <c r="H852" s="35">
        <f>DAY(BASE[[#This Row],[Data de Pagamento]])</f>
        <v>16</v>
      </c>
      <c r="I852" s="35" t="str">
        <f>TEXT(BASE[[#This Row],[Data de Pagamento]],"mmmm")</f>
        <v>fevereiro</v>
      </c>
      <c r="J852" s="35">
        <f>YEAR(BASE[[#This Row],[Data de Pagamento]])</f>
        <v>2023</v>
      </c>
      <c r="K852" s="36">
        <v>-707</v>
      </c>
    </row>
    <row r="853" spans="1:11">
      <c r="A853" s="37" t="s">
        <v>8</v>
      </c>
      <c r="B853" s="37" t="s">
        <v>63</v>
      </c>
      <c r="C853" s="37" t="s">
        <v>11</v>
      </c>
      <c r="D853" s="40" t="str" cm="1">
        <f t="array" ref="D853">INDEX(FONTE_CÓDIGOS[CÓDIGO],MATCH(1,(FONTE_CÓDIGOS[FONTE]=BASE[[#This Row],[Coluna1]])*(FONTE_CÓDIGOS[DESCRIÇÃO]=BASE[[#This Row],[Classificação]]),0))</f>
        <v>2.9</v>
      </c>
      <c r="E853" s="33" t="s">
        <v>10</v>
      </c>
      <c r="G853" s="39">
        <v>44974</v>
      </c>
      <c r="H853" s="35">
        <f>DAY(BASE[[#This Row],[Data de Pagamento]])</f>
        <v>17</v>
      </c>
      <c r="I853" s="35" t="str">
        <f>TEXT(BASE[[#This Row],[Data de Pagamento]],"mmmm")</f>
        <v>fevereiro</v>
      </c>
      <c r="J853" s="35">
        <f>YEAR(BASE[[#This Row],[Data de Pagamento]])</f>
        <v>2023</v>
      </c>
      <c r="K853" s="36">
        <v>-708</v>
      </c>
    </row>
    <row r="854" spans="1:11">
      <c r="A854" s="37" t="s">
        <v>8</v>
      </c>
      <c r="B854" s="37" t="s">
        <v>78</v>
      </c>
      <c r="C854" s="37" t="s">
        <v>11</v>
      </c>
      <c r="D854" s="38" t="str" cm="1">
        <f t="array" ref="D854">INDEX(FONTE_CÓDIGOS[CÓDIGO],MATCH(1,(FONTE_CÓDIGOS[FONTE]=BASE[[#This Row],[Coluna1]])*(FONTE_CÓDIGOS[DESCRIÇÃO]=BASE[[#This Row],[Classificação]]),0))</f>
        <v>2.13</v>
      </c>
      <c r="E854" s="33" t="s">
        <v>10</v>
      </c>
      <c r="G854" s="39">
        <v>44974</v>
      </c>
      <c r="H854" s="35">
        <f>DAY(BASE[[#This Row],[Data de Pagamento]])</f>
        <v>17</v>
      </c>
      <c r="I854" s="35" t="str">
        <f>TEXT(BASE[[#This Row],[Data de Pagamento]],"mmmm")</f>
        <v>fevereiro</v>
      </c>
      <c r="J854" s="35">
        <f>YEAR(BASE[[#This Row],[Data de Pagamento]])</f>
        <v>2023</v>
      </c>
      <c r="K854" s="36">
        <v>-709</v>
      </c>
    </row>
    <row r="855" spans="1:11">
      <c r="A855" s="37" t="s">
        <v>8</v>
      </c>
      <c r="B855" s="37" t="s">
        <v>63</v>
      </c>
      <c r="C855" s="37" t="s">
        <v>11</v>
      </c>
      <c r="D855" s="40" t="str" cm="1">
        <f t="array" ref="D855">INDEX(FONTE_CÓDIGOS[CÓDIGO],MATCH(1,(FONTE_CÓDIGOS[FONTE]=BASE[[#This Row],[Coluna1]])*(FONTE_CÓDIGOS[DESCRIÇÃO]=BASE[[#This Row],[Classificação]]),0))</f>
        <v>2.9</v>
      </c>
      <c r="E855" s="33" t="s">
        <v>10</v>
      </c>
      <c r="G855" s="39">
        <v>44977</v>
      </c>
      <c r="H855" s="35">
        <f>DAY(BASE[[#This Row],[Data de Pagamento]])</f>
        <v>20</v>
      </c>
      <c r="I855" s="35" t="str">
        <f>TEXT(BASE[[#This Row],[Data de Pagamento]],"mmmm")</f>
        <v>fevereiro</v>
      </c>
      <c r="J855" s="35">
        <f>YEAR(BASE[[#This Row],[Data de Pagamento]])</f>
        <v>2023</v>
      </c>
      <c r="K855" s="36">
        <v>-710</v>
      </c>
    </row>
    <row r="856" spans="1:11">
      <c r="A856" s="37" t="s">
        <v>8</v>
      </c>
      <c r="B856" s="37" t="s">
        <v>73</v>
      </c>
      <c r="C856" s="37" t="s">
        <v>11</v>
      </c>
      <c r="D856" s="38" t="str" cm="1">
        <f t="array" ref="D856">INDEX(FONTE_CÓDIGOS[CÓDIGO],MATCH(1,(FONTE_CÓDIGOS[FONTE]=BASE[[#This Row],[Coluna1]])*(FONTE_CÓDIGOS[DESCRIÇÃO]=BASE[[#This Row],[Classificação]]),0))</f>
        <v>2.11</v>
      </c>
      <c r="E856" s="33" t="s">
        <v>31</v>
      </c>
      <c r="G856" s="39">
        <v>44979</v>
      </c>
      <c r="H856" s="35">
        <f>DAY(BASE[[#This Row],[Data de Pagamento]])</f>
        <v>22</v>
      </c>
      <c r="I856" s="35" t="str">
        <f>TEXT(BASE[[#This Row],[Data de Pagamento]],"mmmm")</f>
        <v>fevereiro</v>
      </c>
      <c r="J856" s="35">
        <f>YEAR(BASE[[#This Row],[Data de Pagamento]])</f>
        <v>2023</v>
      </c>
      <c r="K856" s="36">
        <v>-711</v>
      </c>
    </row>
    <row r="857" spans="1:11">
      <c r="A857" s="37" t="s">
        <v>8</v>
      </c>
      <c r="B857" s="37" t="s">
        <v>82</v>
      </c>
      <c r="C857" s="37" t="s">
        <v>11</v>
      </c>
      <c r="D857" s="38" t="str" cm="1">
        <f t="array" ref="D857">INDEX(FONTE_CÓDIGOS[CÓDIGO],MATCH(1,(FONTE_CÓDIGOS[FONTE]=BASE[[#This Row],[Coluna1]])*(FONTE_CÓDIGOS[DESCRIÇÃO]=BASE[[#This Row],[Classificação]]),0))</f>
        <v>2.15</v>
      </c>
      <c r="E857" s="33" t="s">
        <v>10</v>
      </c>
      <c r="G857" s="39">
        <v>44979</v>
      </c>
      <c r="H857" s="35">
        <f>DAY(BASE[[#This Row],[Data de Pagamento]])</f>
        <v>22</v>
      </c>
      <c r="I857" s="35" t="str">
        <f>TEXT(BASE[[#This Row],[Data de Pagamento]],"mmmm")</f>
        <v>fevereiro</v>
      </c>
      <c r="J857" s="35">
        <f>YEAR(BASE[[#This Row],[Data de Pagamento]])</f>
        <v>2023</v>
      </c>
      <c r="K857" s="36">
        <v>-712</v>
      </c>
    </row>
    <row r="858" spans="1:11">
      <c r="A858" s="37" t="s">
        <v>6</v>
      </c>
      <c r="B858" s="37" t="s">
        <v>27</v>
      </c>
      <c r="C858" s="37" t="s">
        <v>11</v>
      </c>
      <c r="D858" s="38" t="str" cm="1">
        <f t="array" ref="D858">INDEX(FONTE_CÓDIGOS[CÓDIGO],MATCH(1,(FONTE_CÓDIGOS[FONTE]=BASE[[#This Row],[Coluna1]])*(FONTE_CÓDIGOS[DESCRIÇÃO]=BASE[[#This Row],[Classificação]]),0))</f>
        <v>1.3</v>
      </c>
      <c r="E858" s="33" t="s">
        <v>24</v>
      </c>
      <c r="G858" s="39">
        <v>44980</v>
      </c>
      <c r="H858" s="35">
        <f>DAY(BASE[[#This Row],[Data de Pagamento]])</f>
        <v>23</v>
      </c>
      <c r="I858" s="35" t="str">
        <f>TEXT(BASE[[#This Row],[Data de Pagamento]],"mmmm")</f>
        <v>fevereiro</v>
      </c>
      <c r="J858" s="35">
        <f>YEAR(BASE[[#This Row],[Data de Pagamento]])</f>
        <v>2023</v>
      </c>
      <c r="K858" s="36">
        <v>142</v>
      </c>
    </row>
    <row r="859" spans="1:11">
      <c r="A859" s="37" t="s">
        <v>8</v>
      </c>
      <c r="B859" s="37" t="s">
        <v>63</v>
      </c>
      <c r="C859" s="37" t="s">
        <v>11</v>
      </c>
      <c r="D859" s="40" t="str" cm="1">
        <f t="array" ref="D859">INDEX(FONTE_CÓDIGOS[CÓDIGO],MATCH(1,(FONTE_CÓDIGOS[FONTE]=BASE[[#This Row],[Coluna1]])*(FONTE_CÓDIGOS[DESCRIÇÃO]=BASE[[#This Row],[Classificação]]),0))</f>
        <v>2.9</v>
      </c>
      <c r="E859" s="33" t="s">
        <v>10</v>
      </c>
      <c r="G859" s="39">
        <v>44980</v>
      </c>
      <c r="H859" s="35">
        <f>DAY(BASE[[#This Row],[Data de Pagamento]])</f>
        <v>23</v>
      </c>
      <c r="I859" s="35" t="str">
        <f>TEXT(BASE[[#This Row],[Data de Pagamento]],"mmmm")</f>
        <v>fevereiro</v>
      </c>
      <c r="J859" s="35">
        <f>YEAR(BASE[[#This Row],[Data de Pagamento]])</f>
        <v>2023</v>
      </c>
      <c r="K859" s="36">
        <v>-713</v>
      </c>
    </row>
    <row r="860" spans="1:11">
      <c r="A860" s="37" t="s">
        <v>8</v>
      </c>
      <c r="B860" s="37" t="s">
        <v>63</v>
      </c>
      <c r="C860" s="37" t="s">
        <v>11</v>
      </c>
      <c r="D860" s="40" t="str" cm="1">
        <f t="array" ref="D860">INDEX(FONTE_CÓDIGOS[CÓDIGO],MATCH(1,(FONTE_CÓDIGOS[FONTE]=BASE[[#This Row],[Coluna1]])*(FONTE_CÓDIGOS[DESCRIÇÃO]=BASE[[#This Row],[Classificação]]),0))</f>
        <v>2.9</v>
      </c>
      <c r="E860" s="33" t="s">
        <v>10</v>
      </c>
      <c r="G860" s="39">
        <v>44981</v>
      </c>
      <c r="H860" s="35">
        <f>DAY(BASE[[#This Row],[Data de Pagamento]])</f>
        <v>24</v>
      </c>
      <c r="I860" s="35" t="str">
        <f>TEXT(BASE[[#This Row],[Data de Pagamento]],"mmmm")</f>
        <v>fevereiro</v>
      </c>
      <c r="J860" s="35">
        <f>YEAR(BASE[[#This Row],[Data de Pagamento]])</f>
        <v>2023</v>
      </c>
      <c r="K860" s="36">
        <v>-714</v>
      </c>
    </row>
    <row r="861" spans="1:11">
      <c r="A861" s="37" t="s">
        <v>8</v>
      </c>
      <c r="B861" s="37" t="s">
        <v>29</v>
      </c>
      <c r="C861" s="37" t="s">
        <v>11</v>
      </c>
      <c r="D861" s="38" t="str" cm="1">
        <f t="array" ref="D861">INDEX(FONTE_CÓDIGOS[CÓDIGO],MATCH(1,(FONTE_CÓDIGOS[FONTE]=BASE[[#This Row],[Coluna1]])*(FONTE_CÓDIGOS[DESCRIÇÃO]=BASE[[#This Row],[Classificação]]),0))</f>
        <v>2.3</v>
      </c>
      <c r="E861" s="33" t="s">
        <v>10</v>
      </c>
      <c r="G861" s="39">
        <v>44982</v>
      </c>
      <c r="H861" s="35">
        <f>DAY(BASE[[#This Row],[Data de Pagamento]])</f>
        <v>25</v>
      </c>
      <c r="I861" s="35" t="str">
        <f>TEXT(BASE[[#This Row],[Data de Pagamento]],"mmmm")</f>
        <v>fevereiro</v>
      </c>
      <c r="J861" s="35">
        <f>YEAR(BASE[[#This Row],[Data de Pagamento]])</f>
        <v>2023</v>
      </c>
      <c r="K861" s="36">
        <v>-715</v>
      </c>
    </row>
    <row r="862" spans="1:11">
      <c r="A862" s="37" t="s">
        <v>8</v>
      </c>
      <c r="B862" s="37" t="s">
        <v>37</v>
      </c>
      <c r="C862" s="37" t="s">
        <v>11</v>
      </c>
      <c r="D862" s="38" t="str" cm="1">
        <f t="array" ref="D862">INDEX(FONTE_CÓDIGOS[CÓDIGO],MATCH(1,(FONTE_CÓDIGOS[FONTE]=BASE[[#This Row],[Coluna1]])*(FONTE_CÓDIGOS[DESCRIÇÃO]=BASE[[#This Row],[Classificação]]),0))</f>
        <v>2.25</v>
      </c>
      <c r="E862" s="33" t="s">
        <v>37</v>
      </c>
      <c r="G862" s="39">
        <v>44983</v>
      </c>
      <c r="H862" s="35">
        <f>DAY(BASE[[#This Row],[Data de Pagamento]])</f>
        <v>26</v>
      </c>
      <c r="I862" s="35" t="str">
        <f>TEXT(BASE[[#This Row],[Data de Pagamento]],"mmmm")</f>
        <v>fevereiro</v>
      </c>
      <c r="J862" s="35">
        <f>YEAR(BASE[[#This Row],[Data de Pagamento]])</f>
        <v>2023</v>
      </c>
      <c r="K862" s="36">
        <v>-716</v>
      </c>
    </row>
    <row r="863" spans="1:11">
      <c r="A863" s="37" t="s">
        <v>8</v>
      </c>
      <c r="B863" s="37" t="s">
        <v>58</v>
      </c>
      <c r="C863" s="37" t="s">
        <v>11</v>
      </c>
      <c r="D863" s="38" t="str" cm="1">
        <f t="array" ref="D863">INDEX(FONTE_CÓDIGOS[CÓDIGO],MATCH(1,(FONTE_CÓDIGOS[FONTE]=BASE[[#This Row],[Coluna1]])*(FONTE_CÓDIGOS[DESCRIÇÃO]=BASE[[#This Row],[Classificação]]),0))</f>
        <v>2.8</v>
      </c>
      <c r="E863" s="33" t="s">
        <v>17</v>
      </c>
      <c r="G863" s="39">
        <v>44984</v>
      </c>
      <c r="H863" s="35">
        <f>DAY(BASE[[#This Row],[Data de Pagamento]])</f>
        <v>27</v>
      </c>
      <c r="I863" s="35" t="str">
        <f>TEXT(BASE[[#This Row],[Data de Pagamento]],"mmmm")</f>
        <v>fevereiro</v>
      </c>
      <c r="J863" s="35">
        <f>YEAR(BASE[[#This Row],[Data de Pagamento]])</f>
        <v>2023</v>
      </c>
      <c r="K863" s="36">
        <v>-717</v>
      </c>
    </row>
    <row r="864" spans="1:11">
      <c r="A864" s="37" t="s">
        <v>8</v>
      </c>
      <c r="B864" s="37" t="s">
        <v>63</v>
      </c>
      <c r="C864" s="37" t="s">
        <v>11</v>
      </c>
      <c r="D864" s="40" t="str" cm="1">
        <f t="array" ref="D864">INDEX(FONTE_CÓDIGOS[CÓDIGO],MATCH(1,(FONTE_CÓDIGOS[FONTE]=BASE[[#This Row],[Coluna1]])*(FONTE_CÓDIGOS[DESCRIÇÃO]=BASE[[#This Row],[Classificação]]),0))</f>
        <v>2.9</v>
      </c>
      <c r="E864" s="33" t="s">
        <v>10</v>
      </c>
      <c r="G864" s="39">
        <v>44984</v>
      </c>
      <c r="H864" s="35">
        <f>DAY(BASE[[#This Row],[Data de Pagamento]])</f>
        <v>27</v>
      </c>
      <c r="I864" s="35" t="str">
        <f>TEXT(BASE[[#This Row],[Data de Pagamento]],"mmmm")</f>
        <v>fevereiro</v>
      </c>
      <c r="J864" s="35">
        <f>YEAR(BASE[[#This Row],[Data de Pagamento]])</f>
        <v>2023</v>
      </c>
      <c r="K864" s="36">
        <v>-718</v>
      </c>
    </row>
    <row r="865" spans="1:11">
      <c r="A865" s="37" t="s">
        <v>6</v>
      </c>
      <c r="B865" s="37" t="s">
        <v>27</v>
      </c>
      <c r="C865" s="37" t="s">
        <v>11</v>
      </c>
      <c r="D865" s="38" t="str" cm="1">
        <f t="array" ref="D865">INDEX(FONTE_CÓDIGOS[CÓDIGO],MATCH(1,(FONTE_CÓDIGOS[FONTE]=BASE[[#This Row],[Coluna1]])*(FONTE_CÓDIGOS[DESCRIÇÃO]=BASE[[#This Row],[Classificação]]),0))</f>
        <v>1.3</v>
      </c>
      <c r="E865" s="33" t="s">
        <v>24</v>
      </c>
      <c r="G865" s="39">
        <v>44986</v>
      </c>
      <c r="H865" s="35">
        <f>DAY(BASE[[#This Row],[Data de Pagamento]])</f>
        <v>1</v>
      </c>
      <c r="I865" s="35" t="str">
        <f>TEXT(BASE[[#This Row],[Data de Pagamento]],"mmmm")</f>
        <v>março</v>
      </c>
      <c r="J865" s="35">
        <f>YEAR(BASE[[#This Row],[Data de Pagamento]])</f>
        <v>2023</v>
      </c>
      <c r="K865" s="36">
        <v>143</v>
      </c>
    </row>
    <row r="866" spans="1:11">
      <c r="A866" s="37" t="s">
        <v>8</v>
      </c>
      <c r="B866" s="37" t="s">
        <v>73</v>
      </c>
      <c r="C866" s="37" t="s">
        <v>11</v>
      </c>
      <c r="D866" s="41" t="str" cm="1">
        <f t="array" ref="D866">INDEX(FONTE_CÓDIGOS[CÓDIGO],MATCH(1,(FONTE_CÓDIGOS[FONTE]=BASE[[#This Row],[Coluna1]])*(FONTE_CÓDIGOS[DESCRIÇÃO]=BASE[[#This Row],[Classificação]]),0))</f>
        <v>2.11</v>
      </c>
      <c r="E866" s="33" t="s">
        <v>31</v>
      </c>
      <c r="G866" s="39">
        <v>44986</v>
      </c>
      <c r="H866" s="35">
        <f>DAY(BASE[[#This Row],[Data de Pagamento]])</f>
        <v>1</v>
      </c>
      <c r="I866" s="35" t="str">
        <f>TEXT(BASE[[#This Row],[Data de Pagamento]],"mmmm")</f>
        <v>março</v>
      </c>
      <c r="J866" s="35">
        <f>YEAR(BASE[[#This Row],[Data de Pagamento]])</f>
        <v>2023</v>
      </c>
      <c r="K866" s="36">
        <v>-719</v>
      </c>
    </row>
    <row r="867" spans="1:11">
      <c r="A867" s="37" t="s">
        <v>8</v>
      </c>
      <c r="B867" s="37" t="s">
        <v>29</v>
      </c>
      <c r="C867" s="37" t="s">
        <v>11</v>
      </c>
      <c r="D867" s="38" t="str" cm="1">
        <f t="array" ref="D867">INDEX(FONTE_CÓDIGOS[CÓDIGO],MATCH(1,(FONTE_CÓDIGOS[FONTE]=BASE[[#This Row],[Coluna1]])*(FONTE_CÓDIGOS[DESCRIÇÃO]=BASE[[#This Row],[Classificação]]),0))</f>
        <v>2.3</v>
      </c>
      <c r="E867" s="33" t="s">
        <v>10</v>
      </c>
      <c r="G867" s="39">
        <v>44986</v>
      </c>
      <c r="H867" s="35">
        <f>DAY(BASE[[#This Row],[Data de Pagamento]])</f>
        <v>1</v>
      </c>
      <c r="I867" s="35" t="str">
        <f>TEXT(BASE[[#This Row],[Data de Pagamento]],"mmmm")</f>
        <v>março</v>
      </c>
      <c r="J867" s="35">
        <f>YEAR(BASE[[#This Row],[Data de Pagamento]])</f>
        <v>2023</v>
      </c>
      <c r="K867" s="36">
        <v>-720</v>
      </c>
    </row>
    <row r="868" spans="1:11">
      <c r="A868" s="37" t="s">
        <v>8</v>
      </c>
      <c r="B868" s="37" t="s">
        <v>73</v>
      </c>
      <c r="C868" s="37" t="s">
        <v>11</v>
      </c>
      <c r="D868" s="41" t="str" cm="1">
        <f t="array" ref="D868">INDEX(FONTE_CÓDIGOS[CÓDIGO],MATCH(1,(FONTE_CÓDIGOS[FONTE]=BASE[[#This Row],[Coluna1]])*(FONTE_CÓDIGOS[DESCRIÇÃO]=BASE[[#This Row],[Classificação]]),0))</f>
        <v>2.11</v>
      </c>
      <c r="E868" s="33" t="s">
        <v>37</v>
      </c>
      <c r="G868" s="39">
        <v>44986</v>
      </c>
      <c r="H868" s="35">
        <f>DAY(BASE[[#This Row],[Data de Pagamento]])</f>
        <v>1</v>
      </c>
      <c r="I868" s="35" t="str">
        <f>TEXT(BASE[[#This Row],[Data de Pagamento]],"mmmm")</f>
        <v>março</v>
      </c>
      <c r="J868" s="35">
        <f>YEAR(BASE[[#This Row],[Data de Pagamento]])</f>
        <v>2023</v>
      </c>
      <c r="K868" s="36">
        <v>-721</v>
      </c>
    </row>
    <row r="869" spans="1:11">
      <c r="A869" s="37" t="s">
        <v>8</v>
      </c>
      <c r="B869" s="37" t="s">
        <v>73</v>
      </c>
      <c r="C869" s="37" t="s">
        <v>11</v>
      </c>
      <c r="D869" s="38" t="str" cm="1">
        <f t="array" ref="D869">INDEX(FONTE_CÓDIGOS[CÓDIGO],MATCH(1,(FONTE_CÓDIGOS[FONTE]=BASE[[#This Row],[Coluna1]])*(FONTE_CÓDIGOS[DESCRIÇÃO]=BASE[[#This Row],[Classificação]]),0))</f>
        <v>2.11</v>
      </c>
      <c r="E869" s="33" t="s">
        <v>31</v>
      </c>
      <c r="G869" s="39">
        <v>44986</v>
      </c>
      <c r="H869" s="35">
        <f>DAY(BASE[[#This Row],[Data de Pagamento]])</f>
        <v>1</v>
      </c>
      <c r="I869" s="35" t="str">
        <f>TEXT(BASE[[#This Row],[Data de Pagamento]],"mmmm")</f>
        <v>março</v>
      </c>
      <c r="J869" s="35">
        <f>YEAR(BASE[[#This Row],[Data de Pagamento]])</f>
        <v>2023</v>
      </c>
      <c r="K869" s="36">
        <v>-722</v>
      </c>
    </row>
    <row r="870" spans="1:11">
      <c r="A870" s="37" t="s">
        <v>8</v>
      </c>
      <c r="B870" s="37" t="s">
        <v>73</v>
      </c>
      <c r="C870" s="37" t="s">
        <v>11</v>
      </c>
      <c r="D870" s="41" t="str" cm="1">
        <f t="array" ref="D870">INDEX(FONTE_CÓDIGOS[CÓDIGO],MATCH(1,(FONTE_CÓDIGOS[FONTE]=BASE[[#This Row],[Coluna1]])*(FONTE_CÓDIGOS[DESCRIÇÃO]=BASE[[#This Row],[Classificação]]),0))</f>
        <v>2.11</v>
      </c>
      <c r="E870" s="33" t="s">
        <v>37</v>
      </c>
      <c r="G870" s="39">
        <v>44986</v>
      </c>
      <c r="H870" s="35">
        <f>DAY(BASE[[#This Row],[Data de Pagamento]])</f>
        <v>1</v>
      </c>
      <c r="I870" s="35" t="str">
        <f>TEXT(BASE[[#This Row],[Data de Pagamento]],"mmmm")</f>
        <v>março</v>
      </c>
      <c r="J870" s="35">
        <f>YEAR(BASE[[#This Row],[Data de Pagamento]])</f>
        <v>2023</v>
      </c>
      <c r="K870" s="36">
        <v>-723</v>
      </c>
    </row>
    <row r="871" spans="1:11">
      <c r="A871" s="37" t="s">
        <v>8</v>
      </c>
      <c r="B871" s="37" t="s">
        <v>53</v>
      </c>
      <c r="C871" s="37" t="s">
        <v>11</v>
      </c>
      <c r="D871" s="38" t="str" cm="1">
        <f t="array" ref="D871">INDEX(FONTE_CÓDIGOS[CÓDIGO],MATCH(1,(FONTE_CÓDIGOS[FONTE]=BASE[[#This Row],[Coluna1]])*(FONTE_CÓDIGOS[DESCRIÇÃO]=BASE[[#This Row],[Classificação]]),0))</f>
        <v>2.7</v>
      </c>
      <c r="E871" s="33" t="s">
        <v>10</v>
      </c>
      <c r="G871" s="39">
        <v>44987</v>
      </c>
      <c r="H871" s="35">
        <f>DAY(BASE[[#This Row],[Data de Pagamento]])</f>
        <v>2</v>
      </c>
      <c r="I871" s="35" t="str">
        <f>TEXT(BASE[[#This Row],[Data de Pagamento]],"mmmm")</f>
        <v>março</v>
      </c>
      <c r="J871" s="35">
        <f>YEAR(BASE[[#This Row],[Data de Pagamento]])</f>
        <v>2023</v>
      </c>
      <c r="K871" s="36">
        <v>-724</v>
      </c>
    </row>
    <row r="872" spans="1:11">
      <c r="A872" s="37" t="s">
        <v>8</v>
      </c>
      <c r="B872" s="37" t="s">
        <v>63</v>
      </c>
      <c r="C872" s="37" t="s">
        <v>11</v>
      </c>
      <c r="D872" s="40" t="str" cm="1">
        <f t="array" ref="D872">INDEX(FONTE_CÓDIGOS[CÓDIGO],MATCH(1,(FONTE_CÓDIGOS[FONTE]=BASE[[#This Row],[Coluna1]])*(FONTE_CÓDIGOS[DESCRIÇÃO]=BASE[[#This Row],[Classificação]]),0))</f>
        <v>2.9</v>
      </c>
      <c r="E872" s="33" t="s">
        <v>10</v>
      </c>
      <c r="G872" s="39">
        <v>44987</v>
      </c>
      <c r="H872" s="35">
        <f>DAY(BASE[[#This Row],[Data de Pagamento]])</f>
        <v>2</v>
      </c>
      <c r="I872" s="35" t="str">
        <f>TEXT(BASE[[#This Row],[Data de Pagamento]],"mmmm")</f>
        <v>março</v>
      </c>
      <c r="J872" s="35">
        <f>YEAR(BASE[[#This Row],[Data de Pagamento]])</f>
        <v>2023</v>
      </c>
      <c r="K872" s="36">
        <v>-725</v>
      </c>
    </row>
    <row r="873" spans="1:11">
      <c r="A873" s="37" t="s">
        <v>8</v>
      </c>
      <c r="B873" s="37" t="s">
        <v>63</v>
      </c>
      <c r="C873" s="37" t="s">
        <v>11</v>
      </c>
      <c r="D873" s="40" t="str" cm="1">
        <f t="array" ref="D873">INDEX(FONTE_CÓDIGOS[CÓDIGO],MATCH(1,(FONTE_CÓDIGOS[FONTE]=BASE[[#This Row],[Coluna1]])*(FONTE_CÓDIGOS[DESCRIÇÃO]=BASE[[#This Row],[Classificação]]),0))</f>
        <v>2.9</v>
      </c>
      <c r="E873" s="33" t="s">
        <v>10</v>
      </c>
      <c r="G873" s="39">
        <v>44987</v>
      </c>
      <c r="H873" s="35">
        <f>DAY(BASE[[#This Row],[Data de Pagamento]])</f>
        <v>2</v>
      </c>
      <c r="I873" s="35" t="str">
        <f>TEXT(BASE[[#This Row],[Data de Pagamento]],"mmmm")</f>
        <v>março</v>
      </c>
      <c r="J873" s="35">
        <f>YEAR(BASE[[#This Row],[Data de Pagamento]])</f>
        <v>2023</v>
      </c>
      <c r="K873" s="36">
        <v>-726</v>
      </c>
    </row>
    <row r="874" spans="1:11">
      <c r="A874" s="37" t="s">
        <v>6</v>
      </c>
      <c r="B874" s="37" t="s">
        <v>27</v>
      </c>
      <c r="C874" s="37" t="s">
        <v>11</v>
      </c>
      <c r="D874" s="40" t="str" cm="1">
        <f t="array" ref="D874">INDEX(FONTE_CÓDIGOS[CÓDIGO],MATCH(1,(FONTE_CÓDIGOS[FONTE]=BASE[[#This Row],[Coluna1]])*(FONTE_CÓDIGOS[DESCRIÇÃO]=BASE[[#This Row],[Classificação]]),0))</f>
        <v>1.3</v>
      </c>
      <c r="E874" s="33" t="s">
        <v>43</v>
      </c>
      <c r="G874" s="39">
        <v>44991</v>
      </c>
      <c r="H874" s="35">
        <f>DAY(BASE[[#This Row],[Data de Pagamento]])</f>
        <v>6</v>
      </c>
      <c r="I874" s="35" t="str">
        <f>TEXT(BASE[[#This Row],[Data de Pagamento]],"mmmm")</f>
        <v>março</v>
      </c>
      <c r="J874" s="35">
        <f>YEAR(BASE[[#This Row],[Data de Pagamento]])</f>
        <v>2023</v>
      </c>
      <c r="K874" s="36">
        <v>144</v>
      </c>
    </row>
    <row r="875" spans="1:11">
      <c r="A875" s="37" t="s">
        <v>8</v>
      </c>
      <c r="B875" s="37" t="s">
        <v>86</v>
      </c>
      <c r="C875" s="37" t="s">
        <v>11</v>
      </c>
      <c r="D875" s="38" t="str" cm="1">
        <f t="array" ref="D875">INDEX(FONTE_CÓDIGOS[CÓDIGO],MATCH(1,(FONTE_CÓDIGOS[FONTE]=BASE[[#This Row],[Coluna1]])*(FONTE_CÓDIGOS[DESCRIÇÃO]=BASE[[#This Row],[Classificação]]),0))</f>
        <v>2.17</v>
      </c>
      <c r="E875" s="33" t="s">
        <v>10</v>
      </c>
      <c r="G875" s="39">
        <v>44991</v>
      </c>
      <c r="H875" s="35">
        <f>DAY(BASE[[#This Row],[Data de Pagamento]])</f>
        <v>6</v>
      </c>
      <c r="I875" s="35" t="str">
        <f>TEXT(BASE[[#This Row],[Data de Pagamento]],"mmmm")</f>
        <v>março</v>
      </c>
      <c r="J875" s="35">
        <f>YEAR(BASE[[#This Row],[Data de Pagamento]])</f>
        <v>2023</v>
      </c>
      <c r="K875" s="36">
        <v>-727</v>
      </c>
    </row>
    <row r="876" spans="1:11">
      <c r="A876" s="37" t="s">
        <v>8</v>
      </c>
      <c r="B876" s="37" t="s">
        <v>63</v>
      </c>
      <c r="C876" s="37" t="s">
        <v>11</v>
      </c>
      <c r="D876" s="40" t="str" cm="1">
        <f t="array" ref="D876">INDEX(FONTE_CÓDIGOS[CÓDIGO],MATCH(1,(FONTE_CÓDIGOS[FONTE]=BASE[[#This Row],[Coluna1]])*(FONTE_CÓDIGOS[DESCRIÇÃO]=BASE[[#This Row],[Classificação]]),0))</f>
        <v>2.9</v>
      </c>
      <c r="E876" s="33" t="s">
        <v>10</v>
      </c>
      <c r="G876" s="39">
        <v>44991</v>
      </c>
      <c r="H876" s="35">
        <f>DAY(BASE[[#This Row],[Data de Pagamento]])</f>
        <v>6</v>
      </c>
      <c r="I876" s="35" t="str">
        <f>TEXT(BASE[[#This Row],[Data de Pagamento]],"mmmm")</f>
        <v>março</v>
      </c>
      <c r="J876" s="35">
        <f>YEAR(BASE[[#This Row],[Data de Pagamento]])</f>
        <v>2023</v>
      </c>
      <c r="K876" s="36">
        <v>-728</v>
      </c>
    </row>
    <row r="877" spans="1:11">
      <c r="A877" s="37" t="s">
        <v>8</v>
      </c>
      <c r="B877" s="37" t="s">
        <v>84</v>
      </c>
      <c r="C877" s="37" t="s">
        <v>11</v>
      </c>
      <c r="D877" s="40" t="str" cm="1">
        <f t="array" ref="D877">INDEX(FONTE_CÓDIGOS[CÓDIGO],MATCH(1,(FONTE_CÓDIGOS[FONTE]=BASE[[#This Row],[Coluna1]])*(FONTE_CÓDIGOS[DESCRIÇÃO]=BASE[[#This Row],[Classificação]]),0))</f>
        <v>2.16</v>
      </c>
      <c r="E877" s="33" t="s">
        <v>10</v>
      </c>
      <c r="G877" s="39">
        <v>44992</v>
      </c>
      <c r="H877" s="35">
        <f>DAY(BASE[[#This Row],[Data de Pagamento]])</f>
        <v>7</v>
      </c>
      <c r="I877" s="35" t="str">
        <f>TEXT(BASE[[#This Row],[Data de Pagamento]],"mmmm")</f>
        <v>março</v>
      </c>
      <c r="J877" s="35">
        <f>YEAR(BASE[[#This Row],[Data de Pagamento]])</f>
        <v>2023</v>
      </c>
      <c r="K877" s="36">
        <v>-729</v>
      </c>
    </row>
    <row r="878" spans="1:11">
      <c r="A878" s="37" t="s">
        <v>8</v>
      </c>
      <c r="B878" s="37" t="s">
        <v>29</v>
      </c>
      <c r="C878" s="37" t="s">
        <v>11</v>
      </c>
      <c r="D878" s="38" t="str" cm="1">
        <f t="array" ref="D878">INDEX(FONTE_CÓDIGOS[CÓDIGO],MATCH(1,(FONTE_CÓDIGOS[FONTE]=BASE[[#This Row],[Coluna1]])*(FONTE_CÓDIGOS[DESCRIÇÃO]=BASE[[#This Row],[Classificação]]),0))</f>
        <v>2.3</v>
      </c>
      <c r="E878" s="33" t="s">
        <v>10</v>
      </c>
      <c r="G878" s="39">
        <v>44992</v>
      </c>
      <c r="H878" s="35">
        <f>DAY(BASE[[#This Row],[Data de Pagamento]])</f>
        <v>7</v>
      </c>
      <c r="I878" s="35" t="str">
        <f>TEXT(BASE[[#This Row],[Data de Pagamento]],"mmmm")</f>
        <v>março</v>
      </c>
      <c r="J878" s="35">
        <f>YEAR(BASE[[#This Row],[Data de Pagamento]])</f>
        <v>2023</v>
      </c>
      <c r="K878" s="36">
        <v>-730</v>
      </c>
    </row>
    <row r="879" spans="1:11">
      <c r="A879" s="37" t="s">
        <v>8</v>
      </c>
      <c r="B879" s="37" t="s">
        <v>78</v>
      </c>
      <c r="C879" s="37" t="s">
        <v>11</v>
      </c>
      <c r="D879" s="38" t="str" cm="1">
        <f t="array" ref="D879">INDEX(FONTE_CÓDIGOS[CÓDIGO],MATCH(1,(FONTE_CÓDIGOS[FONTE]=BASE[[#This Row],[Coluna1]])*(FONTE_CÓDIGOS[DESCRIÇÃO]=BASE[[#This Row],[Classificação]]),0))</f>
        <v>2.13</v>
      </c>
      <c r="E879" s="33" t="s">
        <v>37</v>
      </c>
      <c r="G879" s="39">
        <v>44993</v>
      </c>
      <c r="H879" s="35">
        <f>DAY(BASE[[#This Row],[Data de Pagamento]])</f>
        <v>8</v>
      </c>
      <c r="I879" s="35" t="str">
        <f>TEXT(BASE[[#This Row],[Data de Pagamento]],"mmmm")</f>
        <v>março</v>
      </c>
      <c r="J879" s="35">
        <f>YEAR(BASE[[#This Row],[Data de Pagamento]])</f>
        <v>2023</v>
      </c>
      <c r="K879" s="36">
        <v>-731</v>
      </c>
    </row>
    <row r="880" spans="1:11">
      <c r="A880" s="37" t="s">
        <v>8</v>
      </c>
      <c r="B880" s="37" t="s">
        <v>53</v>
      </c>
      <c r="C880" s="37" t="s">
        <v>11</v>
      </c>
      <c r="D880" s="38" t="str" cm="1">
        <f t="array" ref="D880">INDEX(FONTE_CÓDIGOS[CÓDIGO],MATCH(1,(FONTE_CÓDIGOS[FONTE]=BASE[[#This Row],[Coluna1]])*(FONTE_CÓDIGOS[DESCRIÇÃO]=BASE[[#This Row],[Classificação]]),0))</f>
        <v>2.7</v>
      </c>
      <c r="E880" s="33" t="s">
        <v>10</v>
      </c>
      <c r="G880" s="39">
        <v>44993</v>
      </c>
      <c r="H880" s="35">
        <f>DAY(BASE[[#This Row],[Data de Pagamento]])</f>
        <v>8</v>
      </c>
      <c r="I880" s="35" t="str">
        <f>TEXT(BASE[[#This Row],[Data de Pagamento]],"mmmm")</f>
        <v>março</v>
      </c>
      <c r="J880" s="35">
        <f>YEAR(BASE[[#This Row],[Data de Pagamento]])</f>
        <v>2023</v>
      </c>
      <c r="K880" s="36">
        <v>-732</v>
      </c>
    </row>
    <row r="881" spans="1:11">
      <c r="A881" s="37" t="s">
        <v>8</v>
      </c>
      <c r="B881" s="37" t="s">
        <v>63</v>
      </c>
      <c r="C881" s="37" t="s">
        <v>11</v>
      </c>
      <c r="D881" s="40" t="str" cm="1">
        <f t="array" ref="D881">INDEX(FONTE_CÓDIGOS[CÓDIGO],MATCH(1,(FONTE_CÓDIGOS[FONTE]=BASE[[#This Row],[Coluna1]])*(FONTE_CÓDIGOS[DESCRIÇÃO]=BASE[[#This Row],[Classificação]]),0))</f>
        <v>2.9</v>
      </c>
      <c r="E881" s="33" t="s">
        <v>10</v>
      </c>
      <c r="G881" s="39">
        <v>44994</v>
      </c>
      <c r="H881" s="35">
        <f>DAY(BASE[[#This Row],[Data de Pagamento]])</f>
        <v>9</v>
      </c>
      <c r="I881" s="35" t="str">
        <f>TEXT(BASE[[#This Row],[Data de Pagamento]],"mmmm")</f>
        <v>março</v>
      </c>
      <c r="J881" s="35">
        <f>YEAR(BASE[[#This Row],[Data de Pagamento]])</f>
        <v>2023</v>
      </c>
      <c r="K881" s="36">
        <v>-733</v>
      </c>
    </row>
    <row r="882" spans="1:11">
      <c r="A882" s="37" t="s">
        <v>8</v>
      </c>
      <c r="B882" s="37" t="s">
        <v>47</v>
      </c>
      <c r="C882" s="37" t="s">
        <v>11</v>
      </c>
      <c r="D882" s="40" t="str" cm="1">
        <f t="array" ref="D882">INDEX(FONTE_CÓDIGOS[CÓDIGO],MATCH(1,(FONTE_CÓDIGOS[FONTE]=BASE[[#This Row],[Coluna1]])*(FONTE_CÓDIGOS[DESCRIÇÃO]=BASE[[#This Row],[Classificação]]),0))</f>
        <v>2.6</v>
      </c>
      <c r="E882" s="33" t="s">
        <v>10</v>
      </c>
      <c r="G882" s="39">
        <v>44995</v>
      </c>
      <c r="H882" s="35">
        <f>DAY(BASE[[#This Row],[Data de Pagamento]])</f>
        <v>10</v>
      </c>
      <c r="I882" s="35" t="str">
        <f>TEXT(BASE[[#This Row],[Data de Pagamento]],"mmmm")</f>
        <v>março</v>
      </c>
      <c r="J882" s="35">
        <f>YEAR(BASE[[#This Row],[Data de Pagamento]])</f>
        <v>2023</v>
      </c>
      <c r="K882" s="36">
        <v>-734</v>
      </c>
    </row>
    <row r="883" spans="1:11">
      <c r="A883" s="37" t="s">
        <v>8</v>
      </c>
      <c r="B883" s="37" t="s">
        <v>92</v>
      </c>
      <c r="C883" s="37" t="s">
        <v>11</v>
      </c>
      <c r="D883" s="38" t="str" cm="1">
        <f t="array" ref="D883">INDEX(FONTE_CÓDIGOS[CÓDIGO],MATCH(1,(FONTE_CÓDIGOS[FONTE]=BASE[[#This Row],[Coluna1]])*(FONTE_CÓDIGOS[DESCRIÇÃO]=BASE[[#This Row],[Classificação]]),0))</f>
        <v>2.20</v>
      </c>
      <c r="E883" s="33" t="s">
        <v>24</v>
      </c>
      <c r="G883" s="39">
        <v>44995</v>
      </c>
      <c r="H883" s="35">
        <f>DAY(BASE[[#This Row],[Data de Pagamento]])</f>
        <v>10</v>
      </c>
      <c r="I883" s="35" t="str">
        <f>TEXT(BASE[[#This Row],[Data de Pagamento]],"mmmm")</f>
        <v>março</v>
      </c>
      <c r="J883" s="35">
        <f>YEAR(BASE[[#This Row],[Data de Pagamento]])</f>
        <v>2023</v>
      </c>
      <c r="K883" s="36">
        <v>-735</v>
      </c>
    </row>
    <row r="884" spans="1:11">
      <c r="A884" s="37" t="s">
        <v>8</v>
      </c>
      <c r="B884" s="37" t="s">
        <v>92</v>
      </c>
      <c r="C884" s="37" t="s">
        <v>11</v>
      </c>
      <c r="D884" s="38" t="str" cm="1">
        <f t="array" ref="D884">INDEX(FONTE_CÓDIGOS[CÓDIGO],MATCH(1,(FONTE_CÓDIGOS[FONTE]=BASE[[#This Row],[Coluna1]])*(FONTE_CÓDIGOS[DESCRIÇÃO]=BASE[[#This Row],[Classificação]]),0))</f>
        <v>2.20</v>
      </c>
      <c r="E884" s="33" t="s">
        <v>17</v>
      </c>
      <c r="G884" s="39">
        <v>44995</v>
      </c>
      <c r="H884" s="35">
        <f>DAY(BASE[[#This Row],[Data de Pagamento]])</f>
        <v>10</v>
      </c>
      <c r="I884" s="35" t="str">
        <f>TEXT(BASE[[#This Row],[Data de Pagamento]],"mmmm")</f>
        <v>março</v>
      </c>
      <c r="J884" s="35">
        <f>YEAR(BASE[[#This Row],[Data de Pagamento]])</f>
        <v>2023</v>
      </c>
      <c r="K884" s="36">
        <v>-736</v>
      </c>
    </row>
    <row r="885" spans="1:11">
      <c r="A885" s="37" t="s">
        <v>8</v>
      </c>
      <c r="B885" s="37" t="s">
        <v>53</v>
      </c>
      <c r="C885" s="37" t="s">
        <v>11</v>
      </c>
      <c r="D885" s="38" t="str" cm="1">
        <f t="array" ref="D885">INDEX(FONTE_CÓDIGOS[CÓDIGO],MATCH(1,(FONTE_CÓDIGOS[FONTE]=BASE[[#This Row],[Coluna1]])*(FONTE_CÓDIGOS[DESCRIÇÃO]=BASE[[#This Row],[Classificação]]),0))</f>
        <v>2.7</v>
      </c>
      <c r="E885" s="33" t="s">
        <v>10</v>
      </c>
      <c r="G885" s="39">
        <v>44995</v>
      </c>
      <c r="H885" s="35">
        <f>DAY(BASE[[#This Row],[Data de Pagamento]])</f>
        <v>10</v>
      </c>
      <c r="I885" s="35" t="str">
        <f>TEXT(BASE[[#This Row],[Data de Pagamento]],"mmmm")</f>
        <v>março</v>
      </c>
      <c r="J885" s="35">
        <f>YEAR(BASE[[#This Row],[Data de Pagamento]])</f>
        <v>2023</v>
      </c>
      <c r="K885" s="36">
        <v>-737</v>
      </c>
    </row>
    <row r="886" spans="1:11">
      <c r="A886" s="37" t="s">
        <v>8</v>
      </c>
      <c r="B886" s="37" t="s">
        <v>73</v>
      </c>
      <c r="C886" s="37" t="s">
        <v>11</v>
      </c>
      <c r="D886" s="41" t="str" cm="1">
        <f t="array" ref="D886">INDEX(FONTE_CÓDIGOS[CÓDIGO],MATCH(1,(FONTE_CÓDIGOS[FONTE]=BASE[[#This Row],[Coluna1]])*(FONTE_CÓDIGOS[DESCRIÇÃO]=BASE[[#This Row],[Classificação]]),0))</f>
        <v>2.11</v>
      </c>
      <c r="E886" s="33" t="s">
        <v>31</v>
      </c>
      <c r="G886" s="39">
        <v>44995</v>
      </c>
      <c r="H886" s="35">
        <f>DAY(BASE[[#This Row],[Data de Pagamento]])</f>
        <v>10</v>
      </c>
      <c r="I886" s="35" t="str">
        <f>TEXT(BASE[[#This Row],[Data de Pagamento]],"mmmm")</f>
        <v>março</v>
      </c>
      <c r="J886" s="35">
        <f>YEAR(BASE[[#This Row],[Data de Pagamento]])</f>
        <v>2023</v>
      </c>
      <c r="K886" s="36">
        <v>-738</v>
      </c>
    </row>
    <row r="887" spans="1:11">
      <c r="A887" s="37" t="s">
        <v>8</v>
      </c>
      <c r="B887" s="37" t="s">
        <v>63</v>
      </c>
      <c r="C887" s="37" t="s">
        <v>11</v>
      </c>
      <c r="D887" s="40" t="str" cm="1">
        <f t="array" ref="D887">INDEX(FONTE_CÓDIGOS[CÓDIGO],MATCH(1,(FONTE_CÓDIGOS[FONTE]=BASE[[#This Row],[Coluna1]])*(FONTE_CÓDIGOS[DESCRIÇÃO]=BASE[[#This Row],[Classificação]]),0))</f>
        <v>2.9</v>
      </c>
      <c r="E887" s="33" t="s">
        <v>10</v>
      </c>
      <c r="G887" s="39">
        <v>44995</v>
      </c>
      <c r="H887" s="35">
        <f>DAY(BASE[[#This Row],[Data de Pagamento]])</f>
        <v>10</v>
      </c>
      <c r="I887" s="35" t="str">
        <f>TEXT(BASE[[#This Row],[Data de Pagamento]],"mmmm")</f>
        <v>março</v>
      </c>
      <c r="J887" s="35">
        <f>YEAR(BASE[[#This Row],[Data de Pagamento]])</f>
        <v>2023</v>
      </c>
      <c r="K887" s="36">
        <v>-739</v>
      </c>
    </row>
    <row r="888" spans="1:11">
      <c r="A888" s="37" t="s">
        <v>8</v>
      </c>
      <c r="B888" s="37" t="s">
        <v>92</v>
      </c>
      <c r="C888" s="37" t="s">
        <v>11</v>
      </c>
      <c r="D888" s="38" t="str" cm="1">
        <f t="array" ref="D888">INDEX(FONTE_CÓDIGOS[CÓDIGO],MATCH(1,(FONTE_CÓDIGOS[FONTE]=BASE[[#This Row],[Coluna1]])*(FONTE_CÓDIGOS[DESCRIÇÃO]=BASE[[#This Row],[Classificação]]),0))</f>
        <v>2.20</v>
      </c>
      <c r="E888" s="33" t="s">
        <v>31</v>
      </c>
      <c r="G888" s="39">
        <v>44995</v>
      </c>
      <c r="H888" s="35">
        <f>DAY(BASE[[#This Row],[Data de Pagamento]])</f>
        <v>10</v>
      </c>
      <c r="I888" s="35" t="str">
        <f>TEXT(BASE[[#This Row],[Data de Pagamento]],"mmmm")</f>
        <v>março</v>
      </c>
      <c r="J888" s="35">
        <f>YEAR(BASE[[#This Row],[Data de Pagamento]])</f>
        <v>2023</v>
      </c>
      <c r="K888" s="36">
        <v>-740</v>
      </c>
    </row>
    <row r="889" spans="1:11">
      <c r="A889" s="37" t="s">
        <v>8</v>
      </c>
      <c r="B889" s="37" t="s">
        <v>29</v>
      </c>
      <c r="C889" s="37" t="s">
        <v>11</v>
      </c>
      <c r="D889" s="38" t="str" cm="1">
        <f t="array" ref="D889">INDEX(FONTE_CÓDIGOS[CÓDIGO],MATCH(1,(FONTE_CÓDIGOS[FONTE]=BASE[[#This Row],[Coluna1]])*(FONTE_CÓDIGOS[DESCRIÇÃO]=BASE[[#This Row],[Classificação]]),0))</f>
        <v>2.3</v>
      </c>
      <c r="E889" s="33" t="s">
        <v>10</v>
      </c>
      <c r="G889" s="39">
        <v>44996</v>
      </c>
      <c r="H889" s="35">
        <f>DAY(BASE[[#This Row],[Data de Pagamento]])</f>
        <v>11</v>
      </c>
      <c r="I889" s="35" t="str">
        <f>TEXT(BASE[[#This Row],[Data de Pagamento]],"mmmm")</f>
        <v>março</v>
      </c>
      <c r="J889" s="35">
        <f>YEAR(BASE[[#This Row],[Data de Pagamento]])</f>
        <v>2023</v>
      </c>
      <c r="K889" s="36">
        <v>-741</v>
      </c>
    </row>
    <row r="890" spans="1:11">
      <c r="A890" s="37" t="s">
        <v>8</v>
      </c>
      <c r="B890" s="37" t="s">
        <v>78</v>
      </c>
      <c r="C890" s="37" t="s">
        <v>11</v>
      </c>
      <c r="D890" s="38" t="str" cm="1">
        <f t="array" ref="D890">INDEX(FONTE_CÓDIGOS[CÓDIGO],MATCH(1,(FONTE_CÓDIGOS[FONTE]=BASE[[#This Row],[Coluna1]])*(FONTE_CÓDIGOS[DESCRIÇÃO]=BASE[[#This Row],[Classificação]]),0))</f>
        <v>2.13</v>
      </c>
      <c r="E890" s="33" t="s">
        <v>37</v>
      </c>
      <c r="G890" s="39">
        <v>44996</v>
      </c>
      <c r="H890" s="35">
        <f>DAY(BASE[[#This Row],[Data de Pagamento]])</f>
        <v>11</v>
      </c>
      <c r="I890" s="35" t="str">
        <f>TEXT(BASE[[#This Row],[Data de Pagamento]],"mmmm")</f>
        <v>março</v>
      </c>
      <c r="J890" s="35">
        <f>YEAR(BASE[[#This Row],[Data de Pagamento]])</f>
        <v>2023</v>
      </c>
      <c r="K890" s="36">
        <v>-742</v>
      </c>
    </row>
    <row r="891" spans="1:11">
      <c r="A891" s="37" t="s">
        <v>8</v>
      </c>
      <c r="B891" s="37" t="s">
        <v>78</v>
      </c>
      <c r="C891" s="37" t="s">
        <v>11</v>
      </c>
      <c r="D891" s="38" t="str" cm="1">
        <f t="array" ref="D891">INDEX(FONTE_CÓDIGOS[CÓDIGO],MATCH(1,(FONTE_CÓDIGOS[FONTE]=BASE[[#This Row],[Coluna1]])*(FONTE_CÓDIGOS[DESCRIÇÃO]=BASE[[#This Row],[Classificação]]),0))</f>
        <v>2.13</v>
      </c>
      <c r="E891" s="33" t="s">
        <v>37</v>
      </c>
      <c r="G891" s="39">
        <v>44997</v>
      </c>
      <c r="H891" s="35">
        <f>DAY(BASE[[#This Row],[Data de Pagamento]])</f>
        <v>12</v>
      </c>
      <c r="I891" s="35" t="str">
        <f>TEXT(BASE[[#This Row],[Data de Pagamento]],"mmmm")</f>
        <v>março</v>
      </c>
      <c r="J891" s="35">
        <f>YEAR(BASE[[#This Row],[Data de Pagamento]])</f>
        <v>2023</v>
      </c>
      <c r="K891" s="36">
        <v>-743</v>
      </c>
    </row>
    <row r="892" spans="1:11">
      <c r="A892" s="37" t="s">
        <v>8</v>
      </c>
      <c r="B892" s="37" t="s">
        <v>78</v>
      </c>
      <c r="C892" s="37" t="s">
        <v>11</v>
      </c>
      <c r="D892" s="38" t="str" cm="1">
        <f t="array" ref="D892">INDEX(FONTE_CÓDIGOS[CÓDIGO],MATCH(1,(FONTE_CÓDIGOS[FONTE]=BASE[[#This Row],[Coluna1]])*(FONTE_CÓDIGOS[DESCRIÇÃO]=BASE[[#This Row],[Classificação]]),0))</f>
        <v>2.13</v>
      </c>
      <c r="E892" s="33" t="s">
        <v>37</v>
      </c>
      <c r="G892" s="39">
        <v>44997</v>
      </c>
      <c r="H892" s="35">
        <f>DAY(BASE[[#This Row],[Data de Pagamento]])</f>
        <v>12</v>
      </c>
      <c r="I892" s="35" t="str">
        <f>TEXT(BASE[[#This Row],[Data de Pagamento]],"mmmm")</f>
        <v>março</v>
      </c>
      <c r="J892" s="35">
        <f>YEAR(BASE[[#This Row],[Data de Pagamento]])</f>
        <v>2023</v>
      </c>
      <c r="K892" s="36">
        <v>-744</v>
      </c>
    </row>
    <row r="893" spans="1:11">
      <c r="A893" s="37" t="s">
        <v>8</v>
      </c>
      <c r="B893" s="37" t="s">
        <v>78</v>
      </c>
      <c r="C893" s="37" t="s">
        <v>11</v>
      </c>
      <c r="D893" s="38" t="str" cm="1">
        <f t="array" ref="D893">INDEX(FONTE_CÓDIGOS[CÓDIGO],MATCH(1,(FONTE_CÓDIGOS[FONTE]=BASE[[#This Row],[Coluna1]])*(FONTE_CÓDIGOS[DESCRIÇÃO]=BASE[[#This Row],[Classificação]]),0))</f>
        <v>2.13</v>
      </c>
      <c r="E893" s="33" t="s">
        <v>37</v>
      </c>
      <c r="G893" s="39">
        <v>44998</v>
      </c>
      <c r="H893" s="35">
        <f>DAY(BASE[[#This Row],[Data de Pagamento]])</f>
        <v>13</v>
      </c>
      <c r="I893" s="35" t="str">
        <f>TEXT(BASE[[#This Row],[Data de Pagamento]],"mmmm")</f>
        <v>março</v>
      </c>
      <c r="J893" s="35">
        <f>YEAR(BASE[[#This Row],[Data de Pagamento]])</f>
        <v>2023</v>
      </c>
      <c r="K893" s="36">
        <v>-745</v>
      </c>
    </row>
    <row r="894" spans="1:11">
      <c r="A894" s="37" t="s">
        <v>8</v>
      </c>
      <c r="B894" s="37" t="s">
        <v>63</v>
      </c>
      <c r="C894" s="37" t="s">
        <v>11</v>
      </c>
      <c r="D894" s="40" t="str" cm="1">
        <f t="array" ref="D894">INDEX(FONTE_CÓDIGOS[CÓDIGO],MATCH(1,(FONTE_CÓDIGOS[FONTE]=BASE[[#This Row],[Coluna1]])*(FONTE_CÓDIGOS[DESCRIÇÃO]=BASE[[#This Row],[Classificação]]),0))</f>
        <v>2.9</v>
      </c>
      <c r="E894" s="33" t="s">
        <v>10</v>
      </c>
      <c r="G894" s="39">
        <v>44998</v>
      </c>
      <c r="H894" s="35">
        <f>DAY(BASE[[#This Row],[Data de Pagamento]])</f>
        <v>13</v>
      </c>
      <c r="I894" s="35" t="str">
        <f>TEXT(BASE[[#This Row],[Data de Pagamento]],"mmmm")</f>
        <v>março</v>
      </c>
      <c r="J894" s="35">
        <f>YEAR(BASE[[#This Row],[Data de Pagamento]])</f>
        <v>2023</v>
      </c>
      <c r="K894" s="36">
        <v>-746</v>
      </c>
    </row>
    <row r="895" spans="1:11">
      <c r="A895" s="37" t="s">
        <v>8</v>
      </c>
      <c r="B895" s="37" t="s">
        <v>88</v>
      </c>
      <c r="C895" s="37" t="s">
        <v>11</v>
      </c>
      <c r="D895" s="38" t="str" cm="1">
        <f t="array" ref="D895">INDEX(FONTE_CÓDIGOS[CÓDIGO],MATCH(1,(FONTE_CÓDIGOS[FONTE]=BASE[[#This Row],[Coluna1]])*(FONTE_CÓDIGOS[DESCRIÇÃO]=BASE[[#This Row],[Classificação]]),0))</f>
        <v>2.18</v>
      </c>
      <c r="E895" s="33" t="s">
        <v>10</v>
      </c>
      <c r="G895" s="39">
        <v>44999</v>
      </c>
      <c r="H895" s="35">
        <f>DAY(BASE[[#This Row],[Data de Pagamento]])</f>
        <v>14</v>
      </c>
      <c r="I895" s="35" t="str">
        <f>TEXT(BASE[[#This Row],[Data de Pagamento]],"mmmm")</f>
        <v>março</v>
      </c>
      <c r="J895" s="35">
        <f>YEAR(BASE[[#This Row],[Data de Pagamento]])</f>
        <v>2023</v>
      </c>
      <c r="K895" s="36">
        <v>-747</v>
      </c>
    </row>
    <row r="896" spans="1:11">
      <c r="A896" s="37" t="s">
        <v>8</v>
      </c>
      <c r="B896" s="37" t="s">
        <v>80</v>
      </c>
      <c r="C896" s="37" t="s">
        <v>11</v>
      </c>
      <c r="D896" s="38" t="str" cm="1">
        <f t="array" ref="D896">INDEX(FONTE_CÓDIGOS[CÓDIGO],MATCH(1,(FONTE_CÓDIGOS[FONTE]=BASE[[#This Row],[Coluna1]])*(FONTE_CÓDIGOS[DESCRIÇÃO]=BASE[[#This Row],[Classificação]]),0))</f>
        <v>2.14</v>
      </c>
      <c r="E896" s="33" t="s">
        <v>10</v>
      </c>
      <c r="G896" s="39">
        <v>45000</v>
      </c>
      <c r="H896" s="35">
        <f>DAY(BASE[[#This Row],[Data de Pagamento]])</f>
        <v>15</v>
      </c>
      <c r="I896" s="35" t="str">
        <f>TEXT(BASE[[#This Row],[Data de Pagamento]],"mmmm")</f>
        <v>março</v>
      </c>
      <c r="J896" s="35">
        <f>YEAR(BASE[[#This Row],[Data de Pagamento]])</f>
        <v>2023</v>
      </c>
      <c r="K896" s="36">
        <v>-748</v>
      </c>
    </row>
    <row r="897" spans="1:11">
      <c r="A897" s="37" t="s">
        <v>8</v>
      </c>
      <c r="B897" s="37" t="s">
        <v>58</v>
      </c>
      <c r="C897" s="37" t="s">
        <v>11</v>
      </c>
      <c r="D897" s="40" t="str" cm="1">
        <f t="array" ref="D897">INDEX(FONTE_CÓDIGOS[CÓDIGO],MATCH(1,(FONTE_CÓDIGOS[FONTE]=BASE[[#This Row],[Coluna1]])*(FONTE_CÓDIGOS[DESCRIÇÃO]=BASE[[#This Row],[Classificação]]),0))</f>
        <v>2.8</v>
      </c>
      <c r="E897" s="33" t="s">
        <v>24</v>
      </c>
      <c r="G897" s="39">
        <v>45000</v>
      </c>
      <c r="H897" s="35">
        <f>DAY(BASE[[#This Row],[Data de Pagamento]])</f>
        <v>15</v>
      </c>
      <c r="I897" s="35" t="str">
        <f>TEXT(BASE[[#This Row],[Data de Pagamento]],"mmmm")</f>
        <v>março</v>
      </c>
      <c r="J897" s="35">
        <f>YEAR(BASE[[#This Row],[Data de Pagamento]])</f>
        <v>2023</v>
      </c>
      <c r="K897" s="36">
        <v>-749</v>
      </c>
    </row>
    <row r="898" spans="1:11">
      <c r="A898" s="37" t="s">
        <v>8</v>
      </c>
      <c r="B898" s="37" t="s">
        <v>63</v>
      </c>
      <c r="C898" s="37" t="s">
        <v>11</v>
      </c>
      <c r="D898" s="40" t="str" cm="1">
        <f t="array" ref="D898">INDEX(FONTE_CÓDIGOS[CÓDIGO],MATCH(1,(FONTE_CÓDIGOS[FONTE]=BASE[[#This Row],[Coluna1]])*(FONTE_CÓDIGOS[DESCRIÇÃO]=BASE[[#This Row],[Classificação]]),0))</f>
        <v>2.9</v>
      </c>
      <c r="E898" s="33" t="s">
        <v>10</v>
      </c>
      <c r="G898" s="39">
        <v>45001</v>
      </c>
      <c r="H898" s="35">
        <f>DAY(BASE[[#This Row],[Data de Pagamento]])</f>
        <v>16</v>
      </c>
      <c r="I898" s="35" t="str">
        <f>TEXT(BASE[[#This Row],[Data de Pagamento]],"mmmm")</f>
        <v>março</v>
      </c>
      <c r="J898" s="35">
        <f>YEAR(BASE[[#This Row],[Data de Pagamento]])</f>
        <v>2023</v>
      </c>
      <c r="K898" s="36">
        <v>-750</v>
      </c>
    </row>
    <row r="899" spans="1:11">
      <c r="A899" s="37" t="s">
        <v>8</v>
      </c>
      <c r="B899" s="37" t="s">
        <v>63</v>
      </c>
      <c r="C899" s="37" t="s">
        <v>11</v>
      </c>
      <c r="D899" s="40" t="str" cm="1">
        <f t="array" ref="D899">INDEX(FONTE_CÓDIGOS[CÓDIGO],MATCH(1,(FONTE_CÓDIGOS[FONTE]=BASE[[#This Row],[Coluna1]])*(FONTE_CÓDIGOS[DESCRIÇÃO]=BASE[[#This Row],[Classificação]]),0))</f>
        <v>2.9</v>
      </c>
      <c r="E899" s="33" t="s">
        <v>10</v>
      </c>
      <c r="G899" s="39">
        <v>45003</v>
      </c>
      <c r="H899" s="35">
        <f>DAY(BASE[[#This Row],[Data de Pagamento]])</f>
        <v>18</v>
      </c>
      <c r="I899" s="35" t="str">
        <f>TEXT(BASE[[#This Row],[Data de Pagamento]],"mmmm")</f>
        <v>março</v>
      </c>
      <c r="J899" s="35">
        <f>YEAR(BASE[[#This Row],[Data de Pagamento]])</f>
        <v>2023</v>
      </c>
      <c r="K899" s="36">
        <v>-751</v>
      </c>
    </row>
    <row r="900" spans="1:11">
      <c r="A900" s="37" t="s">
        <v>8</v>
      </c>
      <c r="B900" s="37" t="s">
        <v>78</v>
      </c>
      <c r="C900" s="37" t="s">
        <v>11</v>
      </c>
      <c r="D900" s="40" t="str" cm="1">
        <f t="array" ref="D900">INDEX(FONTE_CÓDIGOS[CÓDIGO],MATCH(1,(FONTE_CÓDIGOS[FONTE]=BASE[[#This Row],[Coluna1]])*(FONTE_CÓDIGOS[DESCRIÇÃO]=BASE[[#This Row],[Classificação]]),0))</f>
        <v>2.13</v>
      </c>
      <c r="E900" s="33" t="s">
        <v>37</v>
      </c>
      <c r="G900" s="39">
        <v>45005</v>
      </c>
      <c r="H900" s="35">
        <f>DAY(BASE[[#This Row],[Data de Pagamento]])</f>
        <v>20</v>
      </c>
      <c r="I900" s="35" t="str">
        <f>TEXT(BASE[[#This Row],[Data de Pagamento]],"mmmm")</f>
        <v>março</v>
      </c>
      <c r="J900" s="35">
        <f>YEAR(BASE[[#This Row],[Data de Pagamento]])</f>
        <v>2023</v>
      </c>
      <c r="K900" s="36">
        <v>-752</v>
      </c>
    </row>
    <row r="901" spans="1:11">
      <c r="A901" s="37" t="s">
        <v>8</v>
      </c>
      <c r="B901" s="37" t="s">
        <v>63</v>
      </c>
      <c r="C901" s="37" t="s">
        <v>11</v>
      </c>
      <c r="D901" s="40" t="str" cm="1">
        <f t="array" ref="D901">INDEX(FONTE_CÓDIGOS[CÓDIGO],MATCH(1,(FONTE_CÓDIGOS[FONTE]=BASE[[#This Row],[Coluna1]])*(FONTE_CÓDIGOS[DESCRIÇÃO]=BASE[[#This Row],[Classificação]]),0))</f>
        <v>2.9</v>
      </c>
      <c r="E901" s="33" t="s">
        <v>10</v>
      </c>
      <c r="G901" s="39">
        <v>45005</v>
      </c>
      <c r="H901" s="35">
        <f>DAY(BASE[[#This Row],[Data de Pagamento]])</f>
        <v>20</v>
      </c>
      <c r="I901" s="35" t="str">
        <f>TEXT(BASE[[#This Row],[Data de Pagamento]],"mmmm")</f>
        <v>março</v>
      </c>
      <c r="J901" s="35">
        <f>YEAR(BASE[[#This Row],[Data de Pagamento]])</f>
        <v>2023</v>
      </c>
      <c r="K901" s="36">
        <v>-753</v>
      </c>
    </row>
    <row r="902" spans="1:11">
      <c r="A902" s="37" t="s">
        <v>8</v>
      </c>
      <c r="B902" s="37" t="s">
        <v>82</v>
      </c>
      <c r="C902" s="37" t="s">
        <v>11</v>
      </c>
      <c r="D902" s="38" t="str" cm="1">
        <f t="array" ref="D902">INDEX(FONTE_CÓDIGOS[CÓDIGO],MATCH(1,(FONTE_CÓDIGOS[FONTE]=BASE[[#This Row],[Coluna1]])*(FONTE_CÓDIGOS[DESCRIÇÃO]=BASE[[#This Row],[Classificação]]),0))</f>
        <v>2.15</v>
      </c>
      <c r="E902" s="33" t="s">
        <v>10</v>
      </c>
      <c r="G902" s="39">
        <v>45005</v>
      </c>
      <c r="H902" s="35">
        <f>DAY(BASE[[#This Row],[Data de Pagamento]])</f>
        <v>20</v>
      </c>
      <c r="I902" s="35" t="str">
        <f>TEXT(BASE[[#This Row],[Data de Pagamento]],"mmmm")</f>
        <v>março</v>
      </c>
      <c r="J902" s="35">
        <f>YEAR(BASE[[#This Row],[Data de Pagamento]])</f>
        <v>2023</v>
      </c>
      <c r="K902" s="36">
        <v>-754</v>
      </c>
    </row>
    <row r="903" spans="1:11">
      <c r="A903" s="37" t="s">
        <v>6</v>
      </c>
      <c r="B903" s="37" t="s">
        <v>71</v>
      </c>
      <c r="C903" s="37" t="s">
        <v>11</v>
      </c>
      <c r="D903" s="40" t="str" cm="1">
        <f t="array" ref="D903">INDEX(FONTE_CÓDIGOS[CÓDIGO],MATCH(1,(FONTE_CÓDIGOS[FONTE]=BASE[[#This Row],[Coluna1]])*(FONTE_CÓDIGOS[DESCRIÇÃO]=BASE[[#This Row],[Classificação]]),0))</f>
        <v>1.11</v>
      </c>
      <c r="E903" s="33" t="s">
        <v>24</v>
      </c>
      <c r="G903" s="39">
        <v>45008</v>
      </c>
      <c r="H903" s="35">
        <f>DAY(BASE[[#This Row],[Data de Pagamento]])</f>
        <v>23</v>
      </c>
      <c r="I903" s="35" t="str">
        <f>TEXT(BASE[[#This Row],[Data de Pagamento]],"mmmm")</f>
        <v>março</v>
      </c>
      <c r="J903" s="35">
        <f>YEAR(BASE[[#This Row],[Data de Pagamento]])</f>
        <v>2023</v>
      </c>
      <c r="K903" s="36">
        <v>145</v>
      </c>
    </row>
    <row r="904" spans="1:11">
      <c r="A904" s="37" t="s">
        <v>8</v>
      </c>
      <c r="B904" s="37" t="s">
        <v>63</v>
      </c>
      <c r="C904" s="37" t="s">
        <v>11</v>
      </c>
      <c r="D904" s="40" t="str" cm="1">
        <f t="array" ref="D904">INDEX(FONTE_CÓDIGOS[CÓDIGO],MATCH(1,(FONTE_CÓDIGOS[FONTE]=BASE[[#This Row],[Coluna1]])*(FONTE_CÓDIGOS[DESCRIÇÃO]=BASE[[#This Row],[Classificação]]),0))</f>
        <v>2.9</v>
      </c>
      <c r="E904" s="33" t="s">
        <v>10</v>
      </c>
      <c r="G904" s="39">
        <v>45008</v>
      </c>
      <c r="H904" s="35">
        <f>DAY(BASE[[#This Row],[Data de Pagamento]])</f>
        <v>23</v>
      </c>
      <c r="I904" s="35" t="str">
        <f>TEXT(BASE[[#This Row],[Data de Pagamento]],"mmmm")</f>
        <v>março</v>
      </c>
      <c r="J904" s="35">
        <f>YEAR(BASE[[#This Row],[Data de Pagamento]])</f>
        <v>2023</v>
      </c>
      <c r="K904" s="36">
        <v>-755</v>
      </c>
    </row>
    <row r="905" spans="1:11">
      <c r="A905" s="37" t="s">
        <v>8</v>
      </c>
      <c r="B905" s="37" t="s">
        <v>15</v>
      </c>
      <c r="C905" s="37" t="s">
        <v>11</v>
      </c>
      <c r="D905" s="40" t="str" cm="1">
        <f t="array" ref="D905">INDEX(FONTE_CÓDIGOS[CÓDIGO],MATCH(1,(FONTE_CÓDIGOS[FONTE]=BASE[[#This Row],[Coluna1]])*(FONTE_CÓDIGOS[DESCRIÇÃO]=BASE[[#This Row],[Classificação]]),0))</f>
        <v>2.1</v>
      </c>
      <c r="E905" s="33" t="s">
        <v>31</v>
      </c>
      <c r="G905" s="39">
        <v>45008</v>
      </c>
      <c r="H905" s="35">
        <f>DAY(BASE[[#This Row],[Data de Pagamento]])</f>
        <v>23</v>
      </c>
      <c r="I905" s="35" t="str">
        <f>TEXT(BASE[[#This Row],[Data de Pagamento]],"mmmm")</f>
        <v>março</v>
      </c>
      <c r="J905" s="35">
        <f>YEAR(BASE[[#This Row],[Data de Pagamento]])</f>
        <v>2023</v>
      </c>
      <c r="K905" s="36">
        <v>-756</v>
      </c>
    </row>
    <row r="906" spans="1:11">
      <c r="A906" s="37" t="s">
        <v>8</v>
      </c>
      <c r="B906" s="37" t="s">
        <v>63</v>
      </c>
      <c r="C906" s="37" t="s">
        <v>11</v>
      </c>
      <c r="D906" s="40" t="str" cm="1">
        <f t="array" ref="D906">INDEX(FONTE_CÓDIGOS[CÓDIGO],MATCH(1,(FONTE_CÓDIGOS[FONTE]=BASE[[#This Row],[Coluna1]])*(FONTE_CÓDIGOS[DESCRIÇÃO]=BASE[[#This Row],[Classificação]]),0))</f>
        <v>2.9</v>
      </c>
      <c r="E906" s="33" t="s">
        <v>10</v>
      </c>
      <c r="G906" s="39">
        <v>45009</v>
      </c>
      <c r="H906" s="35">
        <f>DAY(BASE[[#This Row],[Data de Pagamento]])</f>
        <v>24</v>
      </c>
      <c r="I906" s="35" t="str">
        <f>TEXT(BASE[[#This Row],[Data de Pagamento]],"mmmm")</f>
        <v>março</v>
      </c>
      <c r="J906" s="35">
        <f>YEAR(BASE[[#This Row],[Data de Pagamento]])</f>
        <v>2023</v>
      </c>
      <c r="K906" s="36">
        <v>-757</v>
      </c>
    </row>
    <row r="907" spans="1:11">
      <c r="A907" s="37" t="s">
        <v>8</v>
      </c>
      <c r="B907" s="37" t="s">
        <v>98</v>
      </c>
      <c r="C907" s="37" t="s">
        <v>11</v>
      </c>
      <c r="D907" s="38" t="str" cm="1">
        <f t="array" ref="D907">INDEX(FONTE_CÓDIGOS[CÓDIGO],MATCH(1,(FONTE_CÓDIGOS[FONTE]=BASE[[#This Row],[Coluna1]])*(FONTE_CÓDIGOS[DESCRIÇÃO]=BASE[[#This Row],[Classificação]]),0))</f>
        <v>2.23</v>
      </c>
      <c r="E907" s="33" t="s">
        <v>17</v>
      </c>
      <c r="G907" s="39">
        <v>45009</v>
      </c>
      <c r="H907" s="35">
        <f>DAY(BASE[[#This Row],[Data de Pagamento]])</f>
        <v>24</v>
      </c>
      <c r="I907" s="35" t="str">
        <f>TEXT(BASE[[#This Row],[Data de Pagamento]],"mmmm")</f>
        <v>março</v>
      </c>
      <c r="J907" s="35">
        <f>YEAR(BASE[[#This Row],[Data de Pagamento]])</f>
        <v>2023</v>
      </c>
      <c r="K907" s="36">
        <v>-758</v>
      </c>
    </row>
    <row r="908" spans="1:11">
      <c r="A908" s="37" t="s">
        <v>8</v>
      </c>
      <c r="B908" s="37" t="s">
        <v>29</v>
      </c>
      <c r="C908" s="37" t="s">
        <v>11</v>
      </c>
      <c r="D908" s="38" t="str" cm="1">
        <f t="array" ref="D908">INDEX(FONTE_CÓDIGOS[CÓDIGO],MATCH(1,(FONTE_CÓDIGOS[FONTE]=BASE[[#This Row],[Coluna1]])*(FONTE_CÓDIGOS[DESCRIÇÃO]=BASE[[#This Row],[Classificação]]),0))</f>
        <v>2.3</v>
      </c>
      <c r="E908" s="33" t="s">
        <v>10</v>
      </c>
      <c r="G908" s="39">
        <v>45010</v>
      </c>
      <c r="H908" s="35">
        <f>DAY(BASE[[#This Row],[Data de Pagamento]])</f>
        <v>25</v>
      </c>
      <c r="I908" s="35" t="str">
        <f>TEXT(BASE[[#This Row],[Data de Pagamento]],"mmmm")</f>
        <v>março</v>
      </c>
      <c r="J908" s="35">
        <f>YEAR(BASE[[#This Row],[Data de Pagamento]])</f>
        <v>2023</v>
      </c>
      <c r="K908" s="36">
        <v>-759</v>
      </c>
    </row>
    <row r="909" spans="1:11">
      <c r="A909" s="37" t="s">
        <v>8</v>
      </c>
      <c r="B909" s="37" t="s">
        <v>63</v>
      </c>
      <c r="C909" s="37" t="s">
        <v>11</v>
      </c>
      <c r="D909" s="40" t="str" cm="1">
        <f t="array" ref="D909">INDEX(FONTE_CÓDIGOS[CÓDIGO],MATCH(1,(FONTE_CÓDIGOS[FONTE]=BASE[[#This Row],[Coluna1]])*(FONTE_CÓDIGOS[DESCRIÇÃO]=BASE[[#This Row],[Classificação]]),0))</f>
        <v>2.9</v>
      </c>
      <c r="E909" s="33" t="s">
        <v>10</v>
      </c>
      <c r="G909" s="39">
        <v>45012</v>
      </c>
      <c r="H909" s="35">
        <f>DAY(BASE[[#This Row],[Data de Pagamento]])</f>
        <v>27</v>
      </c>
      <c r="I909" s="35" t="str">
        <f>TEXT(BASE[[#This Row],[Data de Pagamento]],"mmmm")</f>
        <v>março</v>
      </c>
      <c r="J909" s="35">
        <f>YEAR(BASE[[#This Row],[Data de Pagamento]])</f>
        <v>2023</v>
      </c>
      <c r="K909" s="36">
        <v>-760</v>
      </c>
    </row>
    <row r="910" spans="1:11">
      <c r="A910" s="37" t="s">
        <v>8</v>
      </c>
      <c r="B910" s="37" t="s">
        <v>63</v>
      </c>
      <c r="C910" s="37" t="s">
        <v>11</v>
      </c>
      <c r="D910" s="40" t="str" cm="1">
        <f t="array" ref="D910">INDEX(FONTE_CÓDIGOS[CÓDIGO],MATCH(1,(FONTE_CÓDIGOS[FONTE]=BASE[[#This Row],[Coluna1]])*(FONTE_CÓDIGOS[DESCRIÇÃO]=BASE[[#This Row],[Classificação]]),0))</f>
        <v>2.9</v>
      </c>
      <c r="E910" s="33" t="s">
        <v>10</v>
      </c>
      <c r="G910" s="39">
        <v>45015</v>
      </c>
      <c r="H910" s="35">
        <f>DAY(BASE[[#This Row],[Data de Pagamento]])</f>
        <v>30</v>
      </c>
      <c r="I910" s="35" t="str">
        <f>TEXT(BASE[[#This Row],[Data de Pagamento]],"mmmm")</f>
        <v>março</v>
      </c>
      <c r="J910" s="35">
        <f>YEAR(BASE[[#This Row],[Data de Pagamento]])</f>
        <v>2023</v>
      </c>
      <c r="K910" s="36">
        <v>-761</v>
      </c>
    </row>
    <row r="911" spans="1:11">
      <c r="A911" s="37" t="s">
        <v>6</v>
      </c>
      <c r="B911" s="37" t="s">
        <v>27</v>
      </c>
      <c r="C911" s="37" t="s">
        <v>11</v>
      </c>
      <c r="D911" s="40" t="str" cm="1">
        <f t="array" ref="D911">INDEX(FONTE_CÓDIGOS[CÓDIGO],MATCH(1,(FONTE_CÓDIGOS[FONTE]=BASE[[#This Row],[Coluna1]])*(FONTE_CÓDIGOS[DESCRIÇÃO]=BASE[[#This Row],[Classificação]]),0))</f>
        <v>1.3</v>
      </c>
      <c r="E911" s="33" t="s">
        <v>43</v>
      </c>
      <c r="G911" s="39">
        <v>45016</v>
      </c>
      <c r="H911" s="35">
        <f>DAY(BASE[[#This Row],[Data de Pagamento]])</f>
        <v>31</v>
      </c>
      <c r="I911" s="35" t="str">
        <f>TEXT(BASE[[#This Row],[Data de Pagamento]],"mmmm")</f>
        <v>março</v>
      </c>
      <c r="J911" s="35">
        <f>YEAR(BASE[[#This Row],[Data de Pagamento]])</f>
        <v>2023</v>
      </c>
      <c r="K911" s="36">
        <v>146</v>
      </c>
    </row>
    <row r="912" spans="1:11">
      <c r="A912" s="37" t="s">
        <v>8</v>
      </c>
      <c r="B912" s="37" t="s">
        <v>29</v>
      </c>
      <c r="C912" s="37" t="s">
        <v>11</v>
      </c>
      <c r="D912" s="38" t="str" cm="1">
        <f t="array" ref="D912">INDEX(FONTE_CÓDIGOS[CÓDIGO],MATCH(1,(FONTE_CÓDIGOS[FONTE]=BASE[[#This Row],[Coluna1]])*(FONTE_CÓDIGOS[DESCRIÇÃO]=BASE[[#This Row],[Classificação]]),0))</f>
        <v>2.3</v>
      </c>
      <c r="E912" s="33" t="s">
        <v>10</v>
      </c>
      <c r="G912" s="39">
        <v>45016</v>
      </c>
      <c r="H912" s="35">
        <f>DAY(BASE[[#This Row],[Data de Pagamento]])</f>
        <v>31</v>
      </c>
      <c r="I912" s="35" t="str">
        <f>TEXT(BASE[[#This Row],[Data de Pagamento]],"mmmm")</f>
        <v>março</v>
      </c>
      <c r="J912" s="35">
        <f>YEAR(BASE[[#This Row],[Data de Pagamento]])</f>
        <v>2023</v>
      </c>
      <c r="K912" s="36">
        <v>-762</v>
      </c>
    </row>
    <row r="913" spans="1:11">
      <c r="A913" s="37" t="s">
        <v>8</v>
      </c>
      <c r="B913" s="37" t="s">
        <v>63</v>
      </c>
      <c r="C913" s="37" t="s">
        <v>11</v>
      </c>
      <c r="D913" s="40" t="str" cm="1">
        <f t="array" ref="D913">INDEX(FONTE_CÓDIGOS[CÓDIGO],MATCH(1,(FONTE_CÓDIGOS[FONTE]=BASE[[#This Row],[Coluna1]])*(FONTE_CÓDIGOS[DESCRIÇÃO]=BASE[[#This Row],[Classificação]]),0))</f>
        <v>2.9</v>
      </c>
      <c r="E913" s="33" t="s">
        <v>10</v>
      </c>
      <c r="G913" s="39">
        <v>45016</v>
      </c>
      <c r="H913" s="35">
        <f>DAY(BASE[[#This Row],[Data de Pagamento]])</f>
        <v>31</v>
      </c>
      <c r="I913" s="35" t="str">
        <f>TEXT(BASE[[#This Row],[Data de Pagamento]],"mmmm")</f>
        <v>março</v>
      </c>
      <c r="J913" s="35">
        <f>YEAR(BASE[[#This Row],[Data de Pagamento]])</f>
        <v>2023</v>
      </c>
      <c r="K913" s="36">
        <v>-763</v>
      </c>
    </row>
    <row r="914" spans="1:11">
      <c r="A914" s="37" t="s">
        <v>8</v>
      </c>
      <c r="B914" s="37" t="s">
        <v>73</v>
      </c>
      <c r="C914" s="37" t="s">
        <v>11</v>
      </c>
      <c r="D914" s="41" t="str" cm="1">
        <f t="array" ref="D914">INDEX(FONTE_CÓDIGOS[CÓDIGO],MATCH(1,(FONTE_CÓDIGOS[FONTE]=BASE[[#This Row],[Coluna1]])*(FONTE_CÓDIGOS[DESCRIÇÃO]=BASE[[#This Row],[Classificação]]),0))</f>
        <v>2.11</v>
      </c>
      <c r="E914" s="33" t="s">
        <v>31</v>
      </c>
      <c r="G914" s="39">
        <v>45019</v>
      </c>
      <c r="H914" s="35">
        <f>DAY(BASE[[#This Row],[Data de Pagamento]])</f>
        <v>3</v>
      </c>
      <c r="I914" s="35" t="str">
        <f>TEXT(BASE[[#This Row],[Data de Pagamento]],"mmmm")</f>
        <v>abril</v>
      </c>
      <c r="J914" s="35">
        <f>YEAR(BASE[[#This Row],[Data de Pagamento]])</f>
        <v>2023</v>
      </c>
      <c r="K914" s="36">
        <v>-764</v>
      </c>
    </row>
    <row r="915" spans="1:11">
      <c r="A915" s="37" t="s">
        <v>8</v>
      </c>
      <c r="B915" s="37" t="s">
        <v>73</v>
      </c>
      <c r="C915" s="37" t="s">
        <v>11</v>
      </c>
      <c r="D915" s="41" t="str" cm="1">
        <f t="array" ref="D915">INDEX(FONTE_CÓDIGOS[CÓDIGO],MATCH(1,(FONTE_CÓDIGOS[FONTE]=BASE[[#This Row],[Coluna1]])*(FONTE_CÓDIGOS[DESCRIÇÃO]=BASE[[#This Row],[Classificação]]),0))</f>
        <v>2.11</v>
      </c>
      <c r="E915" s="33" t="s">
        <v>37</v>
      </c>
      <c r="G915" s="39">
        <v>45019</v>
      </c>
      <c r="H915" s="35">
        <f>DAY(BASE[[#This Row],[Data de Pagamento]])</f>
        <v>3</v>
      </c>
      <c r="I915" s="35" t="str">
        <f>TEXT(BASE[[#This Row],[Data de Pagamento]],"mmmm")</f>
        <v>abril</v>
      </c>
      <c r="J915" s="35">
        <f>YEAR(BASE[[#This Row],[Data de Pagamento]])</f>
        <v>2023</v>
      </c>
      <c r="K915" s="36">
        <v>-765</v>
      </c>
    </row>
    <row r="916" spans="1:11">
      <c r="A916" s="37" t="s">
        <v>8</v>
      </c>
      <c r="B916" s="37" t="s">
        <v>73</v>
      </c>
      <c r="C916" s="37" t="s">
        <v>11</v>
      </c>
      <c r="D916" s="38" t="str" cm="1">
        <f t="array" ref="D916">INDEX(FONTE_CÓDIGOS[CÓDIGO],MATCH(1,(FONTE_CÓDIGOS[FONTE]=BASE[[#This Row],[Coluna1]])*(FONTE_CÓDIGOS[DESCRIÇÃO]=BASE[[#This Row],[Classificação]]),0))</f>
        <v>2.11</v>
      </c>
      <c r="E916" s="33" t="s">
        <v>31</v>
      </c>
      <c r="G916" s="39">
        <v>45019</v>
      </c>
      <c r="H916" s="35">
        <f>DAY(BASE[[#This Row],[Data de Pagamento]])</f>
        <v>3</v>
      </c>
      <c r="I916" s="35" t="str">
        <f>TEXT(BASE[[#This Row],[Data de Pagamento]],"mmmm")</f>
        <v>abril</v>
      </c>
      <c r="J916" s="35">
        <f>YEAR(BASE[[#This Row],[Data de Pagamento]])</f>
        <v>2023</v>
      </c>
      <c r="K916" s="36">
        <v>-766</v>
      </c>
    </row>
    <row r="917" spans="1:11">
      <c r="A917" s="37" t="s">
        <v>8</v>
      </c>
      <c r="B917" s="37" t="s">
        <v>63</v>
      </c>
      <c r="C917" s="37" t="s">
        <v>11</v>
      </c>
      <c r="D917" s="40" t="str" cm="1">
        <f t="array" ref="D917">INDEX(FONTE_CÓDIGOS[CÓDIGO],MATCH(1,(FONTE_CÓDIGOS[FONTE]=BASE[[#This Row],[Coluna1]])*(FONTE_CÓDIGOS[DESCRIÇÃO]=BASE[[#This Row],[Classificação]]),0))</f>
        <v>2.9</v>
      </c>
      <c r="E917" s="33" t="s">
        <v>10</v>
      </c>
      <c r="G917" s="39">
        <v>45019</v>
      </c>
      <c r="H917" s="35">
        <f>DAY(BASE[[#This Row],[Data de Pagamento]])</f>
        <v>3</v>
      </c>
      <c r="I917" s="35" t="str">
        <f>TEXT(BASE[[#This Row],[Data de Pagamento]],"mmmm")</f>
        <v>abril</v>
      </c>
      <c r="J917" s="35">
        <f>YEAR(BASE[[#This Row],[Data de Pagamento]])</f>
        <v>2023</v>
      </c>
      <c r="K917" s="36">
        <v>-767</v>
      </c>
    </row>
    <row r="918" spans="1:11">
      <c r="A918" s="37" t="s">
        <v>8</v>
      </c>
      <c r="B918" s="37" t="s">
        <v>73</v>
      </c>
      <c r="C918" s="37" t="s">
        <v>11</v>
      </c>
      <c r="D918" s="41" t="str" cm="1">
        <f t="array" ref="D918">INDEX(FONTE_CÓDIGOS[CÓDIGO],MATCH(1,(FONTE_CÓDIGOS[FONTE]=BASE[[#This Row],[Coluna1]])*(FONTE_CÓDIGOS[DESCRIÇÃO]=BASE[[#This Row],[Classificação]]),0))</f>
        <v>2.11</v>
      </c>
      <c r="E918" s="33" t="s">
        <v>37</v>
      </c>
      <c r="G918" s="39">
        <v>45019</v>
      </c>
      <c r="H918" s="35">
        <f>DAY(BASE[[#This Row],[Data de Pagamento]])</f>
        <v>3</v>
      </c>
      <c r="I918" s="35" t="str">
        <f>TEXT(BASE[[#This Row],[Data de Pagamento]],"mmmm")</f>
        <v>abril</v>
      </c>
      <c r="J918" s="35">
        <f>YEAR(BASE[[#This Row],[Data de Pagamento]])</f>
        <v>2023</v>
      </c>
      <c r="K918" s="36">
        <v>-768</v>
      </c>
    </row>
    <row r="919" spans="1:11">
      <c r="A919" s="37" t="s">
        <v>8</v>
      </c>
      <c r="B919" s="37" t="s">
        <v>73</v>
      </c>
      <c r="C919" s="37" t="s">
        <v>11</v>
      </c>
      <c r="D919" s="38" t="str" cm="1">
        <f t="array" ref="D919">INDEX(FONTE_CÓDIGOS[CÓDIGO],MATCH(1,(FONTE_CÓDIGOS[FONTE]=BASE[[#This Row],[Coluna1]])*(FONTE_CÓDIGOS[DESCRIÇÃO]=BASE[[#This Row],[Classificação]]),0))</f>
        <v>2.11</v>
      </c>
      <c r="E919" s="33" t="s">
        <v>31</v>
      </c>
      <c r="G919" s="39">
        <v>45019</v>
      </c>
      <c r="H919" s="35">
        <f>DAY(BASE[[#This Row],[Data de Pagamento]])</f>
        <v>3</v>
      </c>
      <c r="I919" s="35" t="str">
        <f>TEXT(BASE[[#This Row],[Data de Pagamento]],"mmmm")</f>
        <v>abril</v>
      </c>
      <c r="J919" s="35">
        <f>YEAR(BASE[[#This Row],[Data de Pagamento]])</f>
        <v>2023</v>
      </c>
      <c r="K919" s="36">
        <v>-769</v>
      </c>
    </row>
    <row r="920" spans="1:11">
      <c r="A920" s="37" t="s">
        <v>8</v>
      </c>
      <c r="B920" s="37" t="s">
        <v>98</v>
      </c>
      <c r="C920" s="37" t="s">
        <v>11</v>
      </c>
      <c r="D920" s="40" t="str" cm="1">
        <f t="array" ref="D920">INDEX(FONTE_CÓDIGOS[CÓDIGO],MATCH(1,(FONTE_CÓDIGOS[FONTE]=BASE[[#This Row],[Coluna1]])*(FONTE_CÓDIGOS[DESCRIÇÃO]=BASE[[#This Row],[Classificação]]),0))</f>
        <v>2.23</v>
      </c>
      <c r="E920" s="33" t="s">
        <v>24</v>
      </c>
      <c r="G920" s="39">
        <v>45020</v>
      </c>
      <c r="H920" s="35">
        <f>DAY(BASE[[#This Row],[Data de Pagamento]])</f>
        <v>4</v>
      </c>
      <c r="I920" s="35" t="str">
        <f>TEXT(BASE[[#This Row],[Data de Pagamento]],"mmmm")</f>
        <v>abril</v>
      </c>
      <c r="J920" s="35">
        <f>YEAR(BASE[[#This Row],[Data de Pagamento]])</f>
        <v>2023</v>
      </c>
      <c r="K920" s="36">
        <v>-770</v>
      </c>
    </row>
    <row r="921" spans="1:11">
      <c r="A921" s="37" t="s">
        <v>8</v>
      </c>
      <c r="B921" s="37" t="s">
        <v>29</v>
      </c>
      <c r="C921" s="37" t="s">
        <v>11</v>
      </c>
      <c r="D921" s="38" t="str" cm="1">
        <f t="array" ref="D921">INDEX(FONTE_CÓDIGOS[CÓDIGO],MATCH(1,(FONTE_CÓDIGOS[FONTE]=BASE[[#This Row],[Coluna1]])*(FONTE_CÓDIGOS[DESCRIÇÃO]=BASE[[#This Row],[Classificação]]),0))</f>
        <v>2.3</v>
      </c>
      <c r="E921" s="33" t="s">
        <v>10</v>
      </c>
      <c r="G921" s="39">
        <v>45022</v>
      </c>
      <c r="H921" s="35">
        <f>DAY(BASE[[#This Row],[Data de Pagamento]])</f>
        <v>6</v>
      </c>
      <c r="I921" s="35" t="str">
        <f>TEXT(BASE[[#This Row],[Data de Pagamento]],"mmmm")</f>
        <v>abril</v>
      </c>
      <c r="J921" s="35">
        <f>YEAR(BASE[[#This Row],[Data de Pagamento]])</f>
        <v>2023</v>
      </c>
      <c r="K921" s="36">
        <v>-771</v>
      </c>
    </row>
    <row r="922" spans="1:11">
      <c r="A922" s="37" t="s">
        <v>8</v>
      </c>
      <c r="B922" s="37" t="s">
        <v>63</v>
      </c>
      <c r="C922" s="37" t="s">
        <v>11</v>
      </c>
      <c r="D922" s="40" t="str" cm="1">
        <f t="array" ref="D922">INDEX(FONTE_CÓDIGOS[CÓDIGO],MATCH(1,(FONTE_CÓDIGOS[FONTE]=BASE[[#This Row],[Coluna1]])*(FONTE_CÓDIGOS[DESCRIÇÃO]=BASE[[#This Row],[Classificação]]),0))</f>
        <v>2.9</v>
      </c>
      <c r="E922" s="33" t="s">
        <v>10</v>
      </c>
      <c r="G922" s="39">
        <v>45022</v>
      </c>
      <c r="H922" s="35">
        <f>DAY(BASE[[#This Row],[Data de Pagamento]])</f>
        <v>6</v>
      </c>
      <c r="I922" s="35" t="str">
        <f>TEXT(BASE[[#This Row],[Data de Pagamento]],"mmmm")</f>
        <v>abril</v>
      </c>
      <c r="J922" s="35">
        <f>YEAR(BASE[[#This Row],[Data de Pagamento]])</f>
        <v>2023</v>
      </c>
      <c r="K922" s="36">
        <v>-772</v>
      </c>
    </row>
    <row r="923" spans="1:11">
      <c r="A923" s="37" t="s">
        <v>8</v>
      </c>
      <c r="B923" s="37" t="s">
        <v>63</v>
      </c>
      <c r="C923" s="37" t="s">
        <v>11</v>
      </c>
      <c r="D923" s="40" t="str" cm="1">
        <f t="array" ref="D923">INDEX(FONTE_CÓDIGOS[CÓDIGO],MATCH(1,(FONTE_CÓDIGOS[FONTE]=BASE[[#This Row],[Coluna1]])*(FONTE_CÓDIGOS[DESCRIÇÃO]=BASE[[#This Row],[Classificação]]),0))</f>
        <v>2.9</v>
      </c>
      <c r="E923" s="33" t="s">
        <v>10</v>
      </c>
      <c r="G923" s="39">
        <v>45022</v>
      </c>
      <c r="H923" s="35">
        <f>DAY(BASE[[#This Row],[Data de Pagamento]])</f>
        <v>6</v>
      </c>
      <c r="I923" s="35" t="str">
        <f>TEXT(BASE[[#This Row],[Data de Pagamento]],"mmmm")</f>
        <v>abril</v>
      </c>
      <c r="J923" s="35">
        <f>YEAR(BASE[[#This Row],[Data de Pagamento]])</f>
        <v>2023</v>
      </c>
      <c r="K923" s="36">
        <v>-773</v>
      </c>
    </row>
    <row r="924" spans="1:11">
      <c r="A924" s="37" t="s">
        <v>6</v>
      </c>
      <c r="B924" s="37" t="s">
        <v>71</v>
      </c>
      <c r="C924" s="37" t="s">
        <v>11</v>
      </c>
      <c r="D924" s="38" t="str" cm="1">
        <f t="array" ref="D924">INDEX(FONTE_CÓDIGOS[CÓDIGO],MATCH(1,(FONTE_CÓDIGOS[FONTE]=BASE[[#This Row],[Coluna1]])*(FONTE_CÓDIGOS[DESCRIÇÃO]=BASE[[#This Row],[Classificação]]),0))</f>
        <v>1.11</v>
      </c>
      <c r="E924" s="33" t="s">
        <v>24</v>
      </c>
      <c r="G924" s="39">
        <v>45026</v>
      </c>
      <c r="H924" s="35">
        <f>DAY(BASE[[#This Row],[Data de Pagamento]])</f>
        <v>10</v>
      </c>
      <c r="I924" s="35" t="str">
        <f>TEXT(BASE[[#This Row],[Data de Pagamento]],"mmmm")</f>
        <v>abril</v>
      </c>
      <c r="J924" s="35">
        <f>YEAR(BASE[[#This Row],[Data de Pagamento]])</f>
        <v>2023</v>
      </c>
      <c r="K924" s="36">
        <v>147</v>
      </c>
    </row>
    <row r="925" spans="1:11">
      <c r="A925" s="37" t="s">
        <v>6</v>
      </c>
      <c r="B925" s="37" t="s">
        <v>66</v>
      </c>
      <c r="C925" s="37" t="s">
        <v>11</v>
      </c>
      <c r="D925" s="38" t="str" cm="1">
        <f t="array" ref="D925">INDEX(FONTE_CÓDIGOS[CÓDIGO],MATCH(1,(FONTE_CÓDIGOS[FONTE]=BASE[[#This Row],[Coluna1]])*(FONTE_CÓDIGOS[DESCRIÇÃO]=BASE[[#This Row],[Classificação]]),0))</f>
        <v>1.10</v>
      </c>
      <c r="E925" s="33" t="s">
        <v>10</v>
      </c>
      <c r="G925" s="39">
        <v>45026</v>
      </c>
      <c r="H925" s="35">
        <f>DAY(BASE[[#This Row],[Data de Pagamento]])</f>
        <v>10</v>
      </c>
      <c r="I925" s="35" t="str">
        <f>TEXT(BASE[[#This Row],[Data de Pagamento]],"mmmm")</f>
        <v>abril</v>
      </c>
      <c r="J925" s="35">
        <f>YEAR(BASE[[#This Row],[Data de Pagamento]])</f>
        <v>2023</v>
      </c>
      <c r="K925" s="36">
        <v>148</v>
      </c>
    </row>
    <row r="926" spans="1:11">
      <c r="A926" s="37" t="s">
        <v>6</v>
      </c>
      <c r="B926" s="37" t="s">
        <v>27</v>
      </c>
      <c r="C926" s="37" t="s">
        <v>11</v>
      </c>
      <c r="D926" s="40" t="str" cm="1">
        <f t="array" ref="D926">INDEX(FONTE_CÓDIGOS[CÓDIGO],MATCH(1,(FONTE_CÓDIGOS[FONTE]=BASE[[#This Row],[Coluna1]])*(FONTE_CÓDIGOS[DESCRIÇÃO]=BASE[[#This Row],[Classificação]]),0))</f>
        <v>1.3</v>
      </c>
      <c r="E926" s="33" t="s">
        <v>43</v>
      </c>
      <c r="G926" s="39">
        <v>45026</v>
      </c>
      <c r="H926" s="35">
        <f>DAY(BASE[[#This Row],[Data de Pagamento]])</f>
        <v>10</v>
      </c>
      <c r="I926" s="35" t="str">
        <f>TEXT(BASE[[#This Row],[Data de Pagamento]],"mmmm")</f>
        <v>abril</v>
      </c>
      <c r="J926" s="35">
        <f>YEAR(BASE[[#This Row],[Data de Pagamento]])</f>
        <v>2023</v>
      </c>
      <c r="K926" s="36">
        <v>149</v>
      </c>
    </row>
    <row r="927" spans="1:11">
      <c r="A927" s="37" t="s">
        <v>8</v>
      </c>
      <c r="B927" s="37" t="s">
        <v>47</v>
      </c>
      <c r="C927" s="37" t="s">
        <v>11</v>
      </c>
      <c r="D927" s="38" t="str" cm="1">
        <f t="array" ref="D927">INDEX(FONTE_CÓDIGOS[CÓDIGO],MATCH(1,(FONTE_CÓDIGOS[FONTE]=BASE[[#This Row],[Coluna1]])*(FONTE_CÓDIGOS[DESCRIÇÃO]=BASE[[#This Row],[Classificação]]),0))</f>
        <v>2.6</v>
      </c>
      <c r="E927" s="33" t="s">
        <v>10</v>
      </c>
      <c r="G927" s="39">
        <v>45026</v>
      </c>
      <c r="H927" s="35">
        <f>DAY(BASE[[#This Row],[Data de Pagamento]])</f>
        <v>10</v>
      </c>
      <c r="I927" s="35" t="str">
        <f>TEXT(BASE[[#This Row],[Data de Pagamento]],"mmmm")</f>
        <v>abril</v>
      </c>
      <c r="J927" s="35">
        <f>YEAR(BASE[[#This Row],[Data de Pagamento]])</f>
        <v>2023</v>
      </c>
      <c r="K927" s="36">
        <v>-774</v>
      </c>
    </row>
    <row r="928" spans="1:11">
      <c r="A928" s="37" t="s">
        <v>8</v>
      </c>
      <c r="B928" s="37" t="s">
        <v>86</v>
      </c>
      <c r="C928" s="37" t="s">
        <v>11</v>
      </c>
      <c r="D928" s="38" t="str" cm="1">
        <f t="array" ref="D928">INDEX(FONTE_CÓDIGOS[CÓDIGO],MATCH(1,(FONTE_CÓDIGOS[FONTE]=BASE[[#This Row],[Coluna1]])*(FONTE_CÓDIGOS[DESCRIÇÃO]=BASE[[#This Row],[Classificação]]),0))</f>
        <v>2.17</v>
      </c>
      <c r="E928" s="33" t="s">
        <v>10</v>
      </c>
      <c r="G928" s="39">
        <v>45026</v>
      </c>
      <c r="H928" s="35">
        <f>DAY(BASE[[#This Row],[Data de Pagamento]])</f>
        <v>10</v>
      </c>
      <c r="I928" s="35" t="str">
        <f>TEXT(BASE[[#This Row],[Data de Pagamento]],"mmmm")</f>
        <v>abril</v>
      </c>
      <c r="J928" s="35">
        <f>YEAR(BASE[[#This Row],[Data de Pagamento]])</f>
        <v>2023</v>
      </c>
      <c r="K928" s="36">
        <v>-775</v>
      </c>
    </row>
    <row r="929" spans="1:11">
      <c r="A929" s="37" t="s">
        <v>8</v>
      </c>
      <c r="B929" s="37" t="s">
        <v>84</v>
      </c>
      <c r="C929" s="37" t="s">
        <v>11</v>
      </c>
      <c r="D929" s="40" t="str" cm="1">
        <f t="array" ref="D929">INDEX(FONTE_CÓDIGOS[CÓDIGO],MATCH(1,(FONTE_CÓDIGOS[FONTE]=BASE[[#This Row],[Coluna1]])*(FONTE_CÓDIGOS[DESCRIÇÃO]=BASE[[#This Row],[Classificação]]),0))</f>
        <v>2.16</v>
      </c>
      <c r="E929" s="33" t="s">
        <v>10</v>
      </c>
      <c r="G929" s="39">
        <v>45026</v>
      </c>
      <c r="H929" s="35">
        <f>DAY(BASE[[#This Row],[Data de Pagamento]])</f>
        <v>10</v>
      </c>
      <c r="I929" s="35" t="str">
        <f>TEXT(BASE[[#This Row],[Data de Pagamento]],"mmmm")</f>
        <v>abril</v>
      </c>
      <c r="J929" s="35">
        <f>YEAR(BASE[[#This Row],[Data de Pagamento]])</f>
        <v>2023</v>
      </c>
      <c r="K929" s="36">
        <v>-776</v>
      </c>
    </row>
    <row r="930" spans="1:11">
      <c r="A930" s="37" t="s">
        <v>8</v>
      </c>
      <c r="B930" s="37" t="s">
        <v>92</v>
      </c>
      <c r="C930" s="37" t="s">
        <v>11</v>
      </c>
      <c r="D930" s="38" t="str" cm="1">
        <f t="array" ref="D930">INDEX(FONTE_CÓDIGOS[CÓDIGO],MATCH(1,(FONTE_CÓDIGOS[FONTE]=BASE[[#This Row],[Coluna1]])*(FONTE_CÓDIGOS[DESCRIÇÃO]=BASE[[#This Row],[Classificação]]),0))</f>
        <v>2.20</v>
      </c>
      <c r="E930" s="33" t="s">
        <v>24</v>
      </c>
      <c r="G930" s="39">
        <v>45026</v>
      </c>
      <c r="H930" s="35">
        <f>DAY(BASE[[#This Row],[Data de Pagamento]])</f>
        <v>10</v>
      </c>
      <c r="I930" s="35" t="str">
        <f>TEXT(BASE[[#This Row],[Data de Pagamento]],"mmmm")</f>
        <v>abril</v>
      </c>
      <c r="J930" s="35">
        <f>YEAR(BASE[[#This Row],[Data de Pagamento]])</f>
        <v>2023</v>
      </c>
      <c r="K930" s="36">
        <v>-777</v>
      </c>
    </row>
    <row r="931" spans="1:11">
      <c r="A931" s="37" t="s">
        <v>8</v>
      </c>
      <c r="B931" s="37" t="s">
        <v>92</v>
      </c>
      <c r="C931" s="37" t="s">
        <v>11</v>
      </c>
      <c r="D931" s="38" t="str" cm="1">
        <f t="array" ref="D931">INDEX(FONTE_CÓDIGOS[CÓDIGO],MATCH(1,(FONTE_CÓDIGOS[FONTE]=BASE[[#This Row],[Coluna1]])*(FONTE_CÓDIGOS[DESCRIÇÃO]=BASE[[#This Row],[Classificação]]),0))</f>
        <v>2.20</v>
      </c>
      <c r="E931" s="33" t="s">
        <v>17</v>
      </c>
      <c r="G931" s="39">
        <v>45026</v>
      </c>
      <c r="H931" s="35">
        <f>DAY(BASE[[#This Row],[Data de Pagamento]])</f>
        <v>10</v>
      </c>
      <c r="I931" s="35" t="str">
        <f>TEXT(BASE[[#This Row],[Data de Pagamento]],"mmmm")</f>
        <v>abril</v>
      </c>
      <c r="J931" s="35">
        <f>YEAR(BASE[[#This Row],[Data de Pagamento]])</f>
        <v>2023</v>
      </c>
      <c r="K931" s="36">
        <v>-778</v>
      </c>
    </row>
    <row r="932" spans="1:11">
      <c r="A932" s="37" t="s">
        <v>8</v>
      </c>
      <c r="B932" s="37" t="s">
        <v>73</v>
      </c>
      <c r="C932" s="37" t="s">
        <v>11</v>
      </c>
      <c r="D932" s="41" t="str" cm="1">
        <f t="array" ref="D932">INDEX(FONTE_CÓDIGOS[CÓDIGO],MATCH(1,(FONTE_CÓDIGOS[FONTE]=BASE[[#This Row],[Coluna1]])*(FONTE_CÓDIGOS[DESCRIÇÃO]=BASE[[#This Row],[Classificação]]),0))</f>
        <v>2.11</v>
      </c>
      <c r="E932" s="33" t="s">
        <v>31</v>
      </c>
      <c r="G932" s="39">
        <v>45026</v>
      </c>
      <c r="H932" s="35">
        <f>DAY(BASE[[#This Row],[Data de Pagamento]])</f>
        <v>10</v>
      </c>
      <c r="I932" s="35" t="str">
        <f>TEXT(BASE[[#This Row],[Data de Pagamento]],"mmmm")</f>
        <v>abril</v>
      </c>
      <c r="J932" s="35">
        <f>YEAR(BASE[[#This Row],[Data de Pagamento]])</f>
        <v>2023</v>
      </c>
      <c r="K932" s="36">
        <v>-779</v>
      </c>
    </row>
    <row r="933" spans="1:11">
      <c r="A933" s="37" t="s">
        <v>8</v>
      </c>
      <c r="B933" s="37" t="s">
        <v>63</v>
      </c>
      <c r="C933" s="37" t="s">
        <v>11</v>
      </c>
      <c r="D933" s="40" t="str" cm="1">
        <f t="array" ref="D933">INDEX(FONTE_CÓDIGOS[CÓDIGO],MATCH(1,(FONTE_CÓDIGOS[FONTE]=BASE[[#This Row],[Coluna1]])*(FONTE_CÓDIGOS[DESCRIÇÃO]=BASE[[#This Row],[Classificação]]),0))</f>
        <v>2.9</v>
      </c>
      <c r="E933" s="33" t="s">
        <v>10</v>
      </c>
      <c r="G933" s="39">
        <v>45026</v>
      </c>
      <c r="H933" s="35">
        <f>DAY(BASE[[#This Row],[Data de Pagamento]])</f>
        <v>10</v>
      </c>
      <c r="I933" s="35" t="str">
        <f>TEXT(BASE[[#This Row],[Data de Pagamento]],"mmmm")</f>
        <v>abril</v>
      </c>
      <c r="J933" s="35">
        <f>YEAR(BASE[[#This Row],[Data de Pagamento]])</f>
        <v>2023</v>
      </c>
      <c r="K933" s="36">
        <v>-780</v>
      </c>
    </row>
    <row r="934" spans="1:11">
      <c r="A934" s="37" t="s">
        <v>8</v>
      </c>
      <c r="B934" s="37" t="s">
        <v>92</v>
      </c>
      <c r="C934" s="37" t="s">
        <v>11</v>
      </c>
      <c r="D934" s="38" t="str" cm="1">
        <f t="array" ref="D934">INDEX(FONTE_CÓDIGOS[CÓDIGO],MATCH(1,(FONTE_CÓDIGOS[FONTE]=BASE[[#This Row],[Coluna1]])*(FONTE_CÓDIGOS[DESCRIÇÃO]=BASE[[#This Row],[Classificação]]),0))</f>
        <v>2.20</v>
      </c>
      <c r="E934" s="33" t="s">
        <v>31</v>
      </c>
      <c r="G934" s="39">
        <v>45026</v>
      </c>
      <c r="H934" s="35">
        <f>DAY(BASE[[#This Row],[Data de Pagamento]])</f>
        <v>10</v>
      </c>
      <c r="I934" s="35" t="str">
        <f>TEXT(BASE[[#This Row],[Data de Pagamento]],"mmmm")</f>
        <v>abril</v>
      </c>
      <c r="J934" s="35">
        <f>YEAR(BASE[[#This Row],[Data de Pagamento]])</f>
        <v>2023</v>
      </c>
      <c r="K934" s="36">
        <v>-781</v>
      </c>
    </row>
    <row r="935" spans="1:11">
      <c r="A935" s="37" t="s">
        <v>8</v>
      </c>
      <c r="B935" s="37" t="s">
        <v>53</v>
      </c>
      <c r="C935" s="37" t="s">
        <v>11</v>
      </c>
      <c r="D935" s="38" t="str" cm="1">
        <f t="array" ref="D935">INDEX(FONTE_CÓDIGOS[CÓDIGO],MATCH(1,(FONTE_CÓDIGOS[FONTE]=BASE[[#This Row],[Coluna1]])*(FONTE_CÓDIGOS[DESCRIÇÃO]=BASE[[#This Row],[Classificação]]),0))</f>
        <v>2.7</v>
      </c>
      <c r="E935" s="33" t="s">
        <v>10</v>
      </c>
      <c r="G935" s="39">
        <v>45027</v>
      </c>
      <c r="H935" s="35">
        <f>DAY(BASE[[#This Row],[Data de Pagamento]])</f>
        <v>11</v>
      </c>
      <c r="I935" s="35" t="str">
        <f>TEXT(BASE[[#This Row],[Data de Pagamento]],"mmmm")</f>
        <v>abril</v>
      </c>
      <c r="J935" s="35">
        <f>YEAR(BASE[[#This Row],[Data de Pagamento]])</f>
        <v>2023</v>
      </c>
      <c r="K935" s="36">
        <v>-782</v>
      </c>
    </row>
    <row r="936" spans="1:11">
      <c r="A936" s="37" t="s">
        <v>8</v>
      </c>
      <c r="B936" s="37" t="s">
        <v>90</v>
      </c>
      <c r="C936" s="37" t="s">
        <v>11</v>
      </c>
      <c r="D936" s="38" t="str" cm="1">
        <f t="array" ref="D936">INDEX(FONTE_CÓDIGOS[CÓDIGO],MATCH(1,(FONTE_CÓDIGOS[FONTE]=BASE[[#This Row],[Coluna1]])*(FONTE_CÓDIGOS[DESCRIÇÃO]=BASE[[#This Row],[Classificação]]),0))</f>
        <v>2.19</v>
      </c>
      <c r="E936" s="33" t="s">
        <v>17</v>
      </c>
      <c r="G936" s="39">
        <v>45028</v>
      </c>
      <c r="H936" s="35">
        <f>DAY(BASE[[#This Row],[Data de Pagamento]])</f>
        <v>12</v>
      </c>
      <c r="I936" s="35" t="str">
        <f>TEXT(BASE[[#This Row],[Data de Pagamento]],"mmmm")</f>
        <v>abril</v>
      </c>
      <c r="J936" s="35">
        <f>YEAR(BASE[[#This Row],[Data de Pagamento]])</f>
        <v>2023</v>
      </c>
      <c r="K936" s="36">
        <v>-783</v>
      </c>
    </row>
    <row r="937" spans="1:11">
      <c r="A937" s="37" t="s">
        <v>8</v>
      </c>
      <c r="B937" s="37" t="s">
        <v>80</v>
      </c>
      <c r="C937" s="37" t="s">
        <v>11</v>
      </c>
      <c r="D937" s="38" t="str" cm="1">
        <f t="array" ref="D937">INDEX(FONTE_CÓDIGOS[CÓDIGO],MATCH(1,(FONTE_CÓDIGOS[FONTE]=BASE[[#This Row],[Coluna1]])*(FONTE_CÓDIGOS[DESCRIÇÃO]=BASE[[#This Row],[Classificação]]),0))</f>
        <v>2.14</v>
      </c>
      <c r="E937" s="33" t="s">
        <v>10</v>
      </c>
      <c r="G937" s="39">
        <v>45028</v>
      </c>
      <c r="H937" s="35">
        <f>DAY(BASE[[#This Row],[Data de Pagamento]])</f>
        <v>12</v>
      </c>
      <c r="I937" s="35" t="str">
        <f>TEXT(BASE[[#This Row],[Data de Pagamento]],"mmmm")</f>
        <v>abril</v>
      </c>
      <c r="J937" s="35">
        <f>YEAR(BASE[[#This Row],[Data de Pagamento]])</f>
        <v>2023</v>
      </c>
      <c r="K937" s="36">
        <v>-784</v>
      </c>
    </row>
    <row r="938" spans="1:11">
      <c r="A938" s="37" t="s">
        <v>8</v>
      </c>
      <c r="B938" s="37" t="s">
        <v>88</v>
      </c>
      <c r="C938" s="37" t="s">
        <v>11</v>
      </c>
      <c r="D938" s="38" t="str" cm="1">
        <f t="array" ref="D938">INDEX(FONTE_CÓDIGOS[CÓDIGO],MATCH(1,(FONTE_CÓDIGOS[FONTE]=BASE[[#This Row],[Coluna1]])*(FONTE_CÓDIGOS[DESCRIÇÃO]=BASE[[#This Row],[Classificação]]),0))</f>
        <v>2.18</v>
      </c>
      <c r="E938" s="33" t="s">
        <v>10</v>
      </c>
      <c r="G938" s="39">
        <v>45030</v>
      </c>
      <c r="H938" s="35">
        <f>DAY(BASE[[#This Row],[Data de Pagamento]])</f>
        <v>14</v>
      </c>
      <c r="I938" s="35" t="str">
        <f>TEXT(BASE[[#This Row],[Data de Pagamento]],"mmmm")</f>
        <v>abril</v>
      </c>
      <c r="J938" s="35">
        <f>YEAR(BASE[[#This Row],[Data de Pagamento]])</f>
        <v>2023</v>
      </c>
      <c r="K938" s="36">
        <v>-785</v>
      </c>
    </row>
    <row r="939" spans="1:11">
      <c r="A939" s="37" t="s">
        <v>8</v>
      </c>
      <c r="B939" s="37" t="s">
        <v>63</v>
      </c>
      <c r="C939" s="37" t="s">
        <v>11</v>
      </c>
      <c r="D939" s="40" t="str" cm="1">
        <f t="array" ref="D939">INDEX(FONTE_CÓDIGOS[CÓDIGO],MATCH(1,(FONTE_CÓDIGOS[FONTE]=BASE[[#This Row],[Coluna1]])*(FONTE_CÓDIGOS[DESCRIÇÃO]=BASE[[#This Row],[Classificação]]),0))</f>
        <v>2.9</v>
      </c>
      <c r="E939" s="33" t="s">
        <v>10</v>
      </c>
      <c r="G939" s="39">
        <v>45030</v>
      </c>
      <c r="H939" s="35">
        <f>DAY(BASE[[#This Row],[Data de Pagamento]])</f>
        <v>14</v>
      </c>
      <c r="I939" s="35" t="str">
        <f>TEXT(BASE[[#This Row],[Data de Pagamento]],"mmmm")</f>
        <v>abril</v>
      </c>
      <c r="J939" s="35">
        <f>YEAR(BASE[[#This Row],[Data de Pagamento]])</f>
        <v>2023</v>
      </c>
      <c r="K939" s="36">
        <v>-786</v>
      </c>
    </row>
    <row r="940" spans="1:11">
      <c r="A940" s="37" t="s">
        <v>8</v>
      </c>
      <c r="B940" s="37" t="s">
        <v>63</v>
      </c>
      <c r="C940" s="37" t="s">
        <v>11</v>
      </c>
      <c r="D940" s="40" t="str" cm="1">
        <f t="array" ref="D940">INDEX(FONTE_CÓDIGOS[CÓDIGO],MATCH(1,(FONTE_CÓDIGOS[FONTE]=BASE[[#This Row],[Coluna1]])*(FONTE_CÓDIGOS[DESCRIÇÃO]=BASE[[#This Row],[Classificação]]),0))</f>
        <v>2.9</v>
      </c>
      <c r="E940" s="33" t="s">
        <v>10</v>
      </c>
      <c r="G940" s="39">
        <v>45030</v>
      </c>
      <c r="H940" s="35">
        <f>DAY(BASE[[#This Row],[Data de Pagamento]])</f>
        <v>14</v>
      </c>
      <c r="I940" s="35" t="str">
        <f>TEXT(BASE[[#This Row],[Data de Pagamento]],"mmmm")</f>
        <v>abril</v>
      </c>
      <c r="J940" s="35">
        <f>YEAR(BASE[[#This Row],[Data de Pagamento]])</f>
        <v>2023</v>
      </c>
      <c r="K940" s="36">
        <v>-787</v>
      </c>
    </row>
    <row r="941" spans="1:11">
      <c r="A941" s="37" t="s">
        <v>6</v>
      </c>
      <c r="B941" s="37" t="s">
        <v>71</v>
      </c>
      <c r="C941" s="37" t="s">
        <v>11</v>
      </c>
      <c r="D941" s="38" t="str" cm="1">
        <f t="array" ref="D941">INDEX(FONTE_CÓDIGOS[CÓDIGO],MATCH(1,(FONTE_CÓDIGOS[FONTE]=BASE[[#This Row],[Coluna1]])*(FONTE_CÓDIGOS[DESCRIÇÃO]=BASE[[#This Row],[Classificação]]),0))</f>
        <v>1.11</v>
      </c>
      <c r="E941" s="33" t="s">
        <v>24</v>
      </c>
      <c r="G941" s="39">
        <v>45033</v>
      </c>
      <c r="H941" s="35">
        <f>DAY(BASE[[#This Row],[Data de Pagamento]])</f>
        <v>17</v>
      </c>
      <c r="I941" s="35" t="str">
        <f>TEXT(BASE[[#This Row],[Data de Pagamento]],"mmmm")</f>
        <v>abril</v>
      </c>
      <c r="J941" s="35">
        <f>YEAR(BASE[[#This Row],[Data de Pagamento]])</f>
        <v>2023</v>
      </c>
      <c r="K941" s="36">
        <v>150</v>
      </c>
    </row>
    <row r="942" spans="1:11">
      <c r="A942" s="37" t="s">
        <v>8</v>
      </c>
      <c r="B942" s="37" t="s">
        <v>63</v>
      </c>
      <c r="C942" s="37" t="s">
        <v>11</v>
      </c>
      <c r="D942" s="40" t="str" cm="1">
        <f t="array" ref="D942">INDEX(FONTE_CÓDIGOS[CÓDIGO],MATCH(1,(FONTE_CÓDIGOS[FONTE]=BASE[[#This Row],[Coluna1]])*(FONTE_CÓDIGOS[DESCRIÇÃO]=BASE[[#This Row],[Classificação]]),0))</f>
        <v>2.9</v>
      </c>
      <c r="E942" s="33" t="s">
        <v>10</v>
      </c>
      <c r="G942" s="39">
        <v>45033</v>
      </c>
      <c r="H942" s="35">
        <f>DAY(BASE[[#This Row],[Data de Pagamento]])</f>
        <v>17</v>
      </c>
      <c r="I942" s="35" t="str">
        <f>TEXT(BASE[[#This Row],[Data de Pagamento]],"mmmm")</f>
        <v>abril</v>
      </c>
      <c r="J942" s="35">
        <f>YEAR(BASE[[#This Row],[Data de Pagamento]])</f>
        <v>2023</v>
      </c>
      <c r="K942" s="36">
        <v>-788</v>
      </c>
    </row>
    <row r="943" spans="1:11">
      <c r="A943" s="37" t="s">
        <v>8</v>
      </c>
      <c r="B943" s="37" t="s">
        <v>98</v>
      </c>
      <c r="C943" s="37" t="s">
        <v>11</v>
      </c>
      <c r="D943" s="38" t="str" cm="1">
        <f t="array" ref="D943">INDEX(FONTE_CÓDIGOS[CÓDIGO],MATCH(1,(FONTE_CÓDIGOS[FONTE]=BASE[[#This Row],[Coluna1]])*(FONTE_CÓDIGOS[DESCRIÇÃO]=BASE[[#This Row],[Classificação]]),0))</f>
        <v>2.23</v>
      </c>
      <c r="E943" s="33" t="s">
        <v>37</v>
      </c>
      <c r="G943" s="39">
        <v>45034</v>
      </c>
      <c r="H943" s="35">
        <f>DAY(BASE[[#This Row],[Data de Pagamento]])</f>
        <v>18</v>
      </c>
      <c r="I943" s="35" t="str">
        <f>TEXT(BASE[[#This Row],[Data de Pagamento]],"mmmm")</f>
        <v>abril</v>
      </c>
      <c r="J943" s="35">
        <f>YEAR(BASE[[#This Row],[Data de Pagamento]])</f>
        <v>2023</v>
      </c>
      <c r="K943" s="36">
        <v>-789</v>
      </c>
    </row>
    <row r="944" spans="1:11">
      <c r="A944" s="37" t="s">
        <v>8</v>
      </c>
      <c r="B944" s="37" t="s">
        <v>63</v>
      </c>
      <c r="C944" s="37" t="s">
        <v>11</v>
      </c>
      <c r="D944" s="40" t="str" cm="1">
        <f t="array" ref="D944">INDEX(FONTE_CÓDIGOS[CÓDIGO],MATCH(1,(FONTE_CÓDIGOS[FONTE]=BASE[[#This Row],[Coluna1]])*(FONTE_CÓDIGOS[DESCRIÇÃO]=BASE[[#This Row],[Classificação]]),0))</f>
        <v>2.9</v>
      </c>
      <c r="E944" s="33" t="s">
        <v>10</v>
      </c>
      <c r="G944" s="39">
        <v>45036</v>
      </c>
      <c r="H944" s="35">
        <f>DAY(BASE[[#This Row],[Data de Pagamento]])</f>
        <v>20</v>
      </c>
      <c r="I944" s="35" t="str">
        <f>TEXT(BASE[[#This Row],[Data de Pagamento]],"mmmm")</f>
        <v>abril</v>
      </c>
      <c r="J944" s="35">
        <f>YEAR(BASE[[#This Row],[Data de Pagamento]])</f>
        <v>2023</v>
      </c>
      <c r="K944" s="36">
        <v>-790</v>
      </c>
    </row>
    <row r="945" spans="1:11">
      <c r="A945" s="37" t="s">
        <v>8</v>
      </c>
      <c r="B945" s="37" t="s">
        <v>63</v>
      </c>
      <c r="C945" s="37" t="s">
        <v>11</v>
      </c>
      <c r="D945" s="40" t="str" cm="1">
        <f t="array" ref="D945">INDEX(FONTE_CÓDIGOS[CÓDIGO],MATCH(1,(FONTE_CÓDIGOS[FONTE]=BASE[[#This Row],[Coluna1]])*(FONTE_CÓDIGOS[DESCRIÇÃO]=BASE[[#This Row],[Classificação]]),0))</f>
        <v>2.9</v>
      </c>
      <c r="E945" s="33" t="s">
        <v>10</v>
      </c>
      <c r="G945" s="39">
        <v>45036</v>
      </c>
      <c r="H945" s="35">
        <f>DAY(BASE[[#This Row],[Data de Pagamento]])</f>
        <v>20</v>
      </c>
      <c r="I945" s="35" t="str">
        <f>TEXT(BASE[[#This Row],[Data de Pagamento]],"mmmm")</f>
        <v>abril</v>
      </c>
      <c r="J945" s="35">
        <f>YEAR(BASE[[#This Row],[Data de Pagamento]])</f>
        <v>2023</v>
      </c>
      <c r="K945" s="36">
        <v>-791</v>
      </c>
    </row>
    <row r="946" spans="1:11">
      <c r="A946" s="37" t="s">
        <v>8</v>
      </c>
      <c r="B946" s="37" t="s">
        <v>82</v>
      </c>
      <c r="C946" s="37" t="s">
        <v>11</v>
      </c>
      <c r="D946" s="38" t="str" cm="1">
        <f t="array" ref="D946">INDEX(FONTE_CÓDIGOS[CÓDIGO],MATCH(1,(FONTE_CÓDIGOS[FONTE]=BASE[[#This Row],[Coluna1]])*(FONTE_CÓDIGOS[DESCRIÇÃO]=BASE[[#This Row],[Classificação]]),0))</f>
        <v>2.15</v>
      </c>
      <c r="E946" s="33" t="s">
        <v>10</v>
      </c>
      <c r="G946" s="39">
        <v>45036</v>
      </c>
      <c r="H946" s="35">
        <f>DAY(BASE[[#This Row],[Data de Pagamento]])</f>
        <v>20</v>
      </c>
      <c r="I946" s="35" t="str">
        <f>TEXT(BASE[[#This Row],[Data de Pagamento]],"mmmm")</f>
        <v>abril</v>
      </c>
      <c r="J946" s="35">
        <f>YEAR(BASE[[#This Row],[Data de Pagamento]])</f>
        <v>2023</v>
      </c>
      <c r="K946" s="36">
        <v>-792</v>
      </c>
    </row>
    <row r="947" spans="1:11">
      <c r="A947" s="37" t="s">
        <v>8</v>
      </c>
      <c r="B947" s="37" t="s">
        <v>29</v>
      </c>
      <c r="C947" s="37" t="s">
        <v>11</v>
      </c>
      <c r="D947" s="38" t="str" cm="1">
        <f t="array" ref="D947">INDEX(FONTE_CÓDIGOS[CÓDIGO],MATCH(1,(FONTE_CÓDIGOS[FONTE]=BASE[[#This Row],[Coluna1]])*(FONTE_CÓDIGOS[DESCRIÇÃO]=BASE[[#This Row],[Classificação]]),0))</f>
        <v>2.3</v>
      </c>
      <c r="E947" s="33" t="s">
        <v>10</v>
      </c>
      <c r="G947" s="39">
        <v>45037</v>
      </c>
      <c r="H947" s="35">
        <f>DAY(BASE[[#This Row],[Data de Pagamento]])</f>
        <v>21</v>
      </c>
      <c r="I947" s="35" t="str">
        <f>TEXT(BASE[[#This Row],[Data de Pagamento]],"mmmm")</f>
        <v>abril</v>
      </c>
      <c r="J947" s="35">
        <f>YEAR(BASE[[#This Row],[Data de Pagamento]])</f>
        <v>2023</v>
      </c>
      <c r="K947" s="36">
        <v>-793</v>
      </c>
    </row>
    <row r="948" spans="1:11">
      <c r="A948" s="37" t="s">
        <v>8</v>
      </c>
      <c r="B948" s="37" t="s">
        <v>90</v>
      </c>
      <c r="C948" s="37" t="s">
        <v>11</v>
      </c>
      <c r="D948" s="38" t="str" cm="1">
        <f t="array" ref="D948">INDEX(FONTE_CÓDIGOS[CÓDIGO],MATCH(1,(FONTE_CÓDIGOS[FONTE]=BASE[[#This Row],[Coluna1]])*(FONTE_CÓDIGOS[DESCRIÇÃO]=BASE[[#This Row],[Classificação]]),0))</f>
        <v>2.19</v>
      </c>
      <c r="E948" s="33" t="s">
        <v>24</v>
      </c>
      <c r="G948" s="39">
        <v>45040</v>
      </c>
      <c r="H948" s="35">
        <f>DAY(BASE[[#This Row],[Data de Pagamento]])</f>
        <v>24</v>
      </c>
      <c r="I948" s="35" t="str">
        <f>TEXT(BASE[[#This Row],[Data de Pagamento]],"mmmm")</f>
        <v>abril</v>
      </c>
      <c r="J948" s="35">
        <f>YEAR(BASE[[#This Row],[Data de Pagamento]])</f>
        <v>2023</v>
      </c>
      <c r="K948" s="36">
        <v>-794</v>
      </c>
    </row>
    <row r="949" spans="1:11">
      <c r="A949" s="37" t="s">
        <v>8</v>
      </c>
      <c r="B949" s="37" t="s">
        <v>63</v>
      </c>
      <c r="C949" s="37" t="s">
        <v>11</v>
      </c>
      <c r="D949" s="40" t="str" cm="1">
        <f t="array" ref="D949">INDEX(FONTE_CÓDIGOS[CÓDIGO],MATCH(1,(FONTE_CÓDIGOS[FONTE]=BASE[[#This Row],[Coluna1]])*(FONTE_CÓDIGOS[DESCRIÇÃO]=BASE[[#This Row],[Classificação]]),0))</f>
        <v>2.9</v>
      </c>
      <c r="E949" s="33" t="s">
        <v>10</v>
      </c>
      <c r="G949" s="39">
        <v>45040</v>
      </c>
      <c r="H949" s="35">
        <f>DAY(BASE[[#This Row],[Data de Pagamento]])</f>
        <v>24</v>
      </c>
      <c r="I949" s="35" t="str">
        <f>TEXT(BASE[[#This Row],[Data de Pagamento]],"mmmm")</f>
        <v>abril</v>
      </c>
      <c r="J949" s="35">
        <f>YEAR(BASE[[#This Row],[Data de Pagamento]])</f>
        <v>2023</v>
      </c>
      <c r="K949" s="36">
        <v>-795</v>
      </c>
    </row>
    <row r="950" spans="1:11">
      <c r="A950" s="37" t="s">
        <v>8</v>
      </c>
      <c r="B950" s="37" t="s">
        <v>15</v>
      </c>
      <c r="C950" s="37" t="s">
        <v>11</v>
      </c>
      <c r="D950" s="38" t="str" cm="1">
        <f t="array" ref="D950">INDEX(FONTE_CÓDIGOS[CÓDIGO],MATCH(1,(FONTE_CÓDIGOS[FONTE]=BASE[[#This Row],[Coluna1]])*(FONTE_CÓDIGOS[DESCRIÇÃO]=BASE[[#This Row],[Classificação]]),0))</f>
        <v>2.1</v>
      </c>
      <c r="E950" s="33" t="s">
        <v>10</v>
      </c>
      <c r="G950" s="39">
        <v>45040</v>
      </c>
      <c r="H950" s="35">
        <f>DAY(BASE[[#This Row],[Data de Pagamento]])</f>
        <v>24</v>
      </c>
      <c r="I950" s="35" t="str">
        <f>TEXT(BASE[[#This Row],[Data de Pagamento]],"mmmm")</f>
        <v>abril</v>
      </c>
      <c r="J950" s="35">
        <f>YEAR(BASE[[#This Row],[Data de Pagamento]])</f>
        <v>2023</v>
      </c>
      <c r="K950" s="36">
        <v>-796</v>
      </c>
    </row>
    <row r="951" spans="1:11">
      <c r="A951" s="37" t="s">
        <v>6</v>
      </c>
      <c r="B951" s="37" t="s">
        <v>71</v>
      </c>
      <c r="C951" s="37" t="s">
        <v>11</v>
      </c>
      <c r="D951" s="38" t="str" cm="1">
        <f t="array" ref="D951">INDEX(FONTE_CÓDIGOS[CÓDIGO],MATCH(1,(FONTE_CÓDIGOS[FONTE]=BASE[[#This Row],[Coluna1]])*(FONTE_CÓDIGOS[DESCRIÇÃO]=BASE[[#This Row],[Classificação]]),0))</f>
        <v>1.11</v>
      </c>
      <c r="E951" s="33" t="s">
        <v>24</v>
      </c>
      <c r="G951" s="39">
        <v>45043</v>
      </c>
      <c r="H951" s="35">
        <f>DAY(BASE[[#This Row],[Data de Pagamento]])</f>
        <v>27</v>
      </c>
      <c r="I951" s="35" t="str">
        <f>TEXT(BASE[[#This Row],[Data de Pagamento]],"mmmm")</f>
        <v>abril</v>
      </c>
      <c r="J951" s="35">
        <f>YEAR(BASE[[#This Row],[Data de Pagamento]])</f>
        <v>2023</v>
      </c>
      <c r="K951" s="36">
        <v>151</v>
      </c>
    </row>
    <row r="952" spans="1:11">
      <c r="A952" s="37" t="s">
        <v>8</v>
      </c>
      <c r="B952" s="37" t="s">
        <v>63</v>
      </c>
      <c r="C952" s="37" t="s">
        <v>11</v>
      </c>
      <c r="D952" s="40" t="str" cm="1">
        <f t="array" ref="D952">INDEX(FONTE_CÓDIGOS[CÓDIGO],MATCH(1,(FONTE_CÓDIGOS[FONTE]=BASE[[#This Row],[Coluna1]])*(FONTE_CÓDIGOS[DESCRIÇÃO]=BASE[[#This Row],[Classificação]]),0))</f>
        <v>2.9</v>
      </c>
      <c r="E952" s="33" t="s">
        <v>10</v>
      </c>
      <c r="G952" s="39">
        <v>45043</v>
      </c>
      <c r="H952" s="35">
        <f>DAY(BASE[[#This Row],[Data de Pagamento]])</f>
        <v>27</v>
      </c>
      <c r="I952" s="35" t="str">
        <f>TEXT(BASE[[#This Row],[Data de Pagamento]],"mmmm")</f>
        <v>abril</v>
      </c>
      <c r="J952" s="35">
        <f>YEAR(BASE[[#This Row],[Data de Pagamento]])</f>
        <v>2023</v>
      </c>
      <c r="K952" s="36">
        <v>-797</v>
      </c>
    </row>
    <row r="953" spans="1:11">
      <c r="A953" s="37" t="s">
        <v>8</v>
      </c>
      <c r="B953" s="37" t="s">
        <v>63</v>
      </c>
      <c r="C953" s="37" t="s">
        <v>11</v>
      </c>
      <c r="D953" s="40" t="str" cm="1">
        <f t="array" ref="D953">INDEX(FONTE_CÓDIGOS[CÓDIGO],MATCH(1,(FONTE_CÓDIGOS[FONTE]=BASE[[#This Row],[Coluna1]])*(FONTE_CÓDIGOS[DESCRIÇÃO]=BASE[[#This Row],[Classificação]]),0))</f>
        <v>2.9</v>
      </c>
      <c r="E953" s="33" t="s">
        <v>10</v>
      </c>
      <c r="G953" s="39">
        <v>45044</v>
      </c>
      <c r="H953" s="35">
        <f>DAY(BASE[[#This Row],[Data de Pagamento]])</f>
        <v>28</v>
      </c>
      <c r="I953" s="35" t="str">
        <f>TEXT(BASE[[#This Row],[Data de Pagamento]],"mmmm")</f>
        <v>abril</v>
      </c>
      <c r="J953" s="35">
        <f>YEAR(BASE[[#This Row],[Data de Pagamento]])</f>
        <v>2023</v>
      </c>
      <c r="K953" s="36">
        <v>-798</v>
      </c>
    </row>
    <row r="954" spans="1:11">
      <c r="A954" s="37" t="s">
        <v>8</v>
      </c>
      <c r="B954" s="37" t="s">
        <v>15</v>
      </c>
      <c r="C954" s="37" t="s">
        <v>11</v>
      </c>
      <c r="D954" s="38" t="str" cm="1">
        <f t="array" ref="D954">INDEX(FONTE_CÓDIGOS[CÓDIGO],MATCH(1,(FONTE_CÓDIGOS[FONTE]=BASE[[#This Row],[Coluna1]])*(FONTE_CÓDIGOS[DESCRIÇÃO]=BASE[[#This Row],[Classificação]]),0))</f>
        <v>2.1</v>
      </c>
      <c r="E954" s="33" t="s">
        <v>10</v>
      </c>
      <c r="G954" s="39">
        <v>45044</v>
      </c>
      <c r="H954" s="35">
        <f>DAY(BASE[[#This Row],[Data de Pagamento]])</f>
        <v>28</v>
      </c>
      <c r="I954" s="35" t="str">
        <f>TEXT(BASE[[#This Row],[Data de Pagamento]],"mmmm")</f>
        <v>abril</v>
      </c>
      <c r="J954" s="35">
        <f>YEAR(BASE[[#This Row],[Data de Pagamento]])</f>
        <v>2023</v>
      </c>
      <c r="K954" s="36">
        <v>-799</v>
      </c>
    </row>
    <row r="955" spans="1:11">
      <c r="A955" s="37" t="s">
        <v>6</v>
      </c>
      <c r="B955" s="37" t="s">
        <v>27</v>
      </c>
      <c r="C955" s="37" t="s">
        <v>11</v>
      </c>
      <c r="D955" s="40" t="str" cm="1">
        <f t="array" ref="D955">INDEX(FONTE_CÓDIGOS[CÓDIGO],MATCH(1,(FONTE_CÓDIGOS[FONTE]=BASE[[#This Row],[Coluna1]])*(FONTE_CÓDIGOS[DESCRIÇÃO]=BASE[[#This Row],[Classificação]]),0))</f>
        <v>1.3</v>
      </c>
      <c r="E955" s="33" t="s">
        <v>43</v>
      </c>
      <c r="G955" s="39">
        <v>45047</v>
      </c>
      <c r="H955" s="35">
        <f>DAY(BASE[[#This Row],[Data de Pagamento]])</f>
        <v>1</v>
      </c>
      <c r="I955" s="35" t="str">
        <f>TEXT(BASE[[#This Row],[Data de Pagamento]],"mmmm")</f>
        <v>maio</v>
      </c>
      <c r="J955" s="35">
        <f>YEAR(BASE[[#This Row],[Data de Pagamento]])</f>
        <v>2023</v>
      </c>
      <c r="K955" s="36">
        <v>152</v>
      </c>
    </row>
    <row r="956" spans="1:11">
      <c r="A956" s="37" t="s">
        <v>8</v>
      </c>
      <c r="B956" s="37" t="s">
        <v>29</v>
      </c>
      <c r="C956" s="37" t="s">
        <v>11</v>
      </c>
      <c r="D956" s="38" t="str" cm="1">
        <f t="array" ref="D956">INDEX(FONTE_CÓDIGOS[CÓDIGO],MATCH(1,(FONTE_CÓDIGOS[FONTE]=BASE[[#This Row],[Coluna1]])*(FONTE_CÓDIGOS[DESCRIÇÃO]=BASE[[#This Row],[Classificação]]),0))</f>
        <v>2.3</v>
      </c>
      <c r="E956" s="33" t="s">
        <v>10</v>
      </c>
      <c r="G956" s="39">
        <v>45047</v>
      </c>
      <c r="H956" s="35">
        <f>DAY(BASE[[#This Row],[Data de Pagamento]])</f>
        <v>1</v>
      </c>
      <c r="I956" s="35" t="str">
        <f>TEXT(BASE[[#This Row],[Data de Pagamento]],"mmmm")</f>
        <v>maio</v>
      </c>
      <c r="J956" s="35">
        <f>YEAR(BASE[[#This Row],[Data de Pagamento]])</f>
        <v>2023</v>
      </c>
      <c r="K956" s="36">
        <v>-800</v>
      </c>
    </row>
    <row r="957" spans="1:11">
      <c r="A957" s="37" t="s">
        <v>8</v>
      </c>
      <c r="B957" s="37" t="s">
        <v>63</v>
      </c>
      <c r="C957" s="37" t="s">
        <v>11</v>
      </c>
      <c r="D957" s="40" t="str" cm="1">
        <f t="array" ref="D957">INDEX(FONTE_CÓDIGOS[CÓDIGO],MATCH(1,(FONTE_CÓDIGOS[FONTE]=BASE[[#This Row],[Coluna1]])*(FONTE_CÓDIGOS[DESCRIÇÃO]=BASE[[#This Row],[Classificação]]),0))</f>
        <v>2.9</v>
      </c>
      <c r="E957" s="33" t="s">
        <v>10</v>
      </c>
      <c r="G957" s="39">
        <v>45047</v>
      </c>
      <c r="H957" s="35">
        <f>DAY(BASE[[#This Row],[Data de Pagamento]])</f>
        <v>1</v>
      </c>
      <c r="I957" s="35" t="str">
        <f>TEXT(BASE[[#This Row],[Data de Pagamento]],"mmmm")</f>
        <v>maio</v>
      </c>
      <c r="J957" s="35">
        <f>YEAR(BASE[[#This Row],[Data de Pagamento]])</f>
        <v>2023</v>
      </c>
      <c r="K957" s="36">
        <v>-801</v>
      </c>
    </row>
    <row r="958" spans="1:11">
      <c r="A958" s="37" t="s">
        <v>8</v>
      </c>
      <c r="B958" s="37" t="s">
        <v>73</v>
      </c>
      <c r="C958" s="37" t="s">
        <v>11</v>
      </c>
      <c r="D958" s="41" t="str" cm="1">
        <f t="array" ref="D958">INDEX(FONTE_CÓDIGOS[CÓDIGO],MATCH(1,(FONTE_CÓDIGOS[FONTE]=BASE[[#This Row],[Coluna1]])*(FONTE_CÓDIGOS[DESCRIÇÃO]=BASE[[#This Row],[Classificação]]),0))</f>
        <v>2.11</v>
      </c>
      <c r="E958" s="33" t="s">
        <v>37</v>
      </c>
      <c r="G958" s="39">
        <v>45047</v>
      </c>
      <c r="H958" s="35">
        <f>DAY(BASE[[#This Row],[Data de Pagamento]])</f>
        <v>1</v>
      </c>
      <c r="I958" s="35" t="str">
        <f>TEXT(BASE[[#This Row],[Data de Pagamento]],"mmmm")</f>
        <v>maio</v>
      </c>
      <c r="J958" s="35">
        <f>YEAR(BASE[[#This Row],[Data de Pagamento]])</f>
        <v>2023</v>
      </c>
      <c r="K958" s="36">
        <v>-802</v>
      </c>
    </row>
    <row r="959" spans="1:11">
      <c r="A959" s="37" t="s">
        <v>8</v>
      </c>
      <c r="B959" s="37" t="s">
        <v>73</v>
      </c>
      <c r="C959" s="37" t="s">
        <v>11</v>
      </c>
      <c r="D959" s="41" t="str" cm="1">
        <f t="array" ref="D959">INDEX(FONTE_CÓDIGOS[CÓDIGO],MATCH(1,(FONTE_CÓDIGOS[FONTE]=BASE[[#This Row],[Coluna1]])*(FONTE_CÓDIGOS[DESCRIÇÃO]=BASE[[#This Row],[Classificação]]),0))</f>
        <v>2.11</v>
      </c>
      <c r="E959" s="33" t="s">
        <v>31</v>
      </c>
      <c r="G959" s="39">
        <v>45048</v>
      </c>
      <c r="H959" s="35">
        <f>DAY(BASE[[#This Row],[Data de Pagamento]])</f>
        <v>2</v>
      </c>
      <c r="I959" s="35" t="str">
        <f>TEXT(BASE[[#This Row],[Data de Pagamento]],"mmmm")</f>
        <v>maio</v>
      </c>
      <c r="J959" s="35">
        <f>YEAR(BASE[[#This Row],[Data de Pagamento]])</f>
        <v>2023</v>
      </c>
      <c r="K959" s="36">
        <v>-803</v>
      </c>
    </row>
    <row r="960" spans="1:11">
      <c r="A960" s="37" t="s">
        <v>8</v>
      </c>
      <c r="B960" s="37" t="s">
        <v>73</v>
      </c>
      <c r="C960" s="37" t="s">
        <v>11</v>
      </c>
      <c r="D960" s="41" t="str" cm="1">
        <f t="array" ref="D960">INDEX(FONTE_CÓDIGOS[CÓDIGO],MATCH(1,(FONTE_CÓDIGOS[FONTE]=BASE[[#This Row],[Coluna1]])*(FONTE_CÓDIGOS[DESCRIÇÃO]=BASE[[#This Row],[Classificação]]),0))</f>
        <v>2.11</v>
      </c>
      <c r="E960" s="33" t="s">
        <v>37</v>
      </c>
      <c r="G960" s="39">
        <v>45048</v>
      </c>
      <c r="H960" s="35">
        <f>DAY(BASE[[#This Row],[Data de Pagamento]])</f>
        <v>2</v>
      </c>
      <c r="I960" s="35" t="str">
        <f>TEXT(BASE[[#This Row],[Data de Pagamento]],"mmmm")</f>
        <v>maio</v>
      </c>
      <c r="J960" s="35">
        <f>YEAR(BASE[[#This Row],[Data de Pagamento]])</f>
        <v>2023</v>
      </c>
      <c r="K960" s="36">
        <v>-804</v>
      </c>
    </row>
    <row r="961" spans="1:11">
      <c r="A961" s="37" t="s">
        <v>8</v>
      </c>
      <c r="B961" s="37" t="s">
        <v>73</v>
      </c>
      <c r="C961" s="37" t="s">
        <v>11</v>
      </c>
      <c r="D961" s="38" t="str" cm="1">
        <f t="array" ref="D961">INDEX(FONTE_CÓDIGOS[CÓDIGO],MATCH(1,(FONTE_CÓDIGOS[FONTE]=BASE[[#This Row],[Coluna1]])*(FONTE_CÓDIGOS[DESCRIÇÃO]=BASE[[#This Row],[Classificação]]),0))</f>
        <v>2.11</v>
      </c>
      <c r="E961" s="33" t="s">
        <v>31</v>
      </c>
      <c r="G961" s="39">
        <v>45048</v>
      </c>
      <c r="H961" s="35">
        <f>DAY(BASE[[#This Row],[Data de Pagamento]])</f>
        <v>2</v>
      </c>
      <c r="I961" s="35" t="str">
        <f>TEXT(BASE[[#This Row],[Data de Pagamento]],"mmmm")</f>
        <v>maio</v>
      </c>
      <c r="J961" s="35">
        <f>YEAR(BASE[[#This Row],[Data de Pagamento]])</f>
        <v>2023</v>
      </c>
      <c r="K961" s="36">
        <v>-805</v>
      </c>
    </row>
    <row r="962" spans="1:11">
      <c r="A962" s="37" t="s">
        <v>8</v>
      </c>
      <c r="B962" s="37" t="s">
        <v>98</v>
      </c>
      <c r="C962" s="37" t="s">
        <v>11</v>
      </c>
      <c r="D962" s="38" t="str" cm="1">
        <f t="array" ref="D962">INDEX(FONTE_CÓDIGOS[CÓDIGO],MATCH(1,(FONTE_CÓDIGOS[FONTE]=BASE[[#This Row],[Coluna1]])*(FONTE_CÓDIGOS[DESCRIÇÃO]=BASE[[#This Row],[Classificação]]),0))</f>
        <v>2.23</v>
      </c>
      <c r="E962" s="33" t="s">
        <v>31</v>
      </c>
      <c r="G962" s="39">
        <v>45048</v>
      </c>
      <c r="H962" s="35">
        <f>DAY(BASE[[#This Row],[Data de Pagamento]])</f>
        <v>2</v>
      </c>
      <c r="I962" s="35" t="str">
        <f>TEXT(BASE[[#This Row],[Data de Pagamento]],"mmmm")</f>
        <v>maio</v>
      </c>
      <c r="J962" s="35">
        <f>YEAR(BASE[[#This Row],[Data de Pagamento]])</f>
        <v>2023</v>
      </c>
      <c r="K962" s="36">
        <v>-806</v>
      </c>
    </row>
    <row r="963" spans="1:11">
      <c r="A963" s="37" t="s">
        <v>8</v>
      </c>
      <c r="B963" s="37" t="s">
        <v>15</v>
      </c>
      <c r="C963" s="37" t="s">
        <v>11</v>
      </c>
      <c r="D963" s="38" t="str" cm="1">
        <f t="array" ref="D963">INDEX(FONTE_CÓDIGOS[CÓDIGO],MATCH(1,(FONTE_CÓDIGOS[FONTE]=BASE[[#This Row],[Coluna1]])*(FONTE_CÓDIGOS[DESCRIÇÃO]=BASE[[#This Row],[Classificação]]),0))</f>
        <v>2.1</v>
      </c>
      <c r="E963" s="33" t="s">
        <v>10</v>
      </c>
      <c r="G963" s="39">
        <v>45048</v>
      </c>
      <c r="H963" s="35">
        <f>DAY(BASE[[#This Row],[Data de Pagamento]])</f>
        <v>2</v>
      </c>
      <c r="I963" s="35" t="str">
        <f>TEXT(BASE[[#This Row],[Data de Pagamento]],"mmmm")</f>
        <v>maio</v>
      </c>
      <c r="J963" s="35">
        <f>YEAR(BASE[[#This Row],[Data de Pagamento]])</f>
        <v>2023</v>
      </c>
      <c r="K963" s="36">
        <v>-807</v>
      </c>
    </row>
    <row r="964" spans="1:11">
      <c r="A964" s="37" t="s">
        <v>8</v>
      </c>
      <c r="B964" s="37" t="s">
        <v>63</v>
      </c>
      <c r="C964" s="37" t="s">
        <v>11</v>
      </c>
      <c r="D964" s="40" t="str" cm="1">
        <f t="array" ref="D964">INDEX(FONTE_CÓDIGOS[CÓDIGO],MATCH(1,(FONTE_CÓDIGOS[FONTE]=BASE[[#This Row],[Coluna1]])*(FONTE_CÓDIGOS[DESCRIÇÃO]=BASE[[#This Row],[Classificação]]),0))</f>
        <v>2.9</v>
      </c>
      <c r="E964" s="33" t="s">
        <v>10</v>
      </c>
      <c r="G964" s="39">
        <v>45050</v>
      </c>
      <c r="H964" s="35">
        <f>DAY(BASE[[#This Row],[Data de Pagamento]])</f>
        <v>4</v>
      </c>
      <c r="I964" s="35" t="str">
        <f>TEXT(BASE[[#This Row],[Data de Pagamento]],"mmmm")</f>
        <v>maio</v>
      </c>
      <c r="J964" s="35">
        <f>YEAR(BASE[[#This Row],[Data de Pagamento]])</f>
        <v>2023</v>
      </c>
      <c r="K964" s="36">
        <v>-808</v>
      </c>
    </row>
    <row r="965" spans="1:11">
      <c r="A965" s="37" t="s">
        <v>8</v>
      </c>
      <c r="B965" s="37" t="s">
        <v>37</v>
      </c>
      <c r="C965" s="37" t="s">
        <v>11</v>
      </c>
      <c r="D965" s="40" t="str" cm="1">
        <f t="array" ref="D965">INDEX(FONTE_CÓDIGOS[CÓDIGO],MATCH(1,(FONTE_CÓDIGOS[FONTE]=BASE[[#This Row],[Coluna1]])*(FONTE_CÓDIGOS[DESCRIÇÃO]=BASE[[#This Row],[Classificação]]),0))</f>
        <v>2.25</v>
      </c>
      <c r="E965" s="33" t="s">
        <v>37</v>
      </c>
      <c r="G965" s="39">
        <v>45050</v>
      </c>
      <c r="H965" s="35">
        <f>DAY(BASE[[#This Row],[Data de Pagamento]])</f>
        <v>4</v>
      </c>
      <c r="I965" s="35" t="str">
        <f>TEXT(BASE[[#This Row],[Data de Pagamento]],"mmmm")</f>
        <v>maio</v>
      </c>
      <c r="J965" s="35">
        <f>YEAR(BASE[[#This Row],[Data de Pagamento]])</f>
        <v>2023</v>
      </c>
      <c r="K965" s="36">
        <v>-809</v>
      </c>
    </row>
    <row r="966" spans="1:11">
      <c r="A966" s="37" t="s">
        <v>8</v>
      </c>
      <c r="B966" s="37" t="s">
        <v>98</v>
      </c>
      <c r="C966" s="37" t="s">
        <v>11</v>
      </c>
      <c r="D966" s="40" t="str" cm="1">
        <f t="array" ref="D966">INDEX(FONTE_CÓDIGOS[CÓDIGO],MATCH(1,(FONTE_CÓDIGOS[FONTE]=BASE[[#This Row],[Coluna1]])*(FONTE_CÓDIGOS[DESCRIÇÃO]=BASE[[#This Row],[Classificação]]),0))</f>
        <v>2.23</v>
      </c>
      <c r="E966" s="33" t="s">
        <v>10</v>
      </c>
      <c r="G966" s="39">
        <v>45050</v>
      </c>
      <c r="H966" s="35">
        <f>DAY(BASE[[#This Row],[Data de Pagamento]])</f>
        <v>4</v>
      </c>
      <c r="I966" s="35" t="str">
        <f>TEXT(BASE[[#This Row],[Data de Pagamento]],"mmmm")</f>
        <v>maio</v>
      </c>
      <c r="J966" s="35">
        <f>YEAR(BASE[[#This Row],[Data de Pagamento]])</f>
        <v>2023</v>
      </c>
      <c r="K966" s="36">
        <v>-810</v>
      </c>
    </row>
    <row r="967" spans="1:11">
      <c r="A967" s="37" t="s">
        <v>8</v>
      </c>
      <c r="B967" s="37" t="s">
        <v>29</v>
      </c>
      <c r="C967" s="37" t="s">
        <v>11</v>
      </c>
      <c r="D967" s="38" t="str" cm="1">
        <f t="array" ref="D967">INDEX(FONTE_CÓDIGOS[CÓDIGO],MATCH(1,(FONTE_CÓDIGOS[FONTE]=BASE[[#This Row],[Coluna1]])*(FONTE_CÓDIGOS[DESCRIÇÃO]=BASE[[#This Row],[Classificação]]),0))</f>
        <v>2.3</v>
      </c>
      <c r="E967" s="33" t="s">
        <v>10</v>
      </c>
      <c r="G967" s="39">
        <v>45051</v>
      </c>
      <c r="H967" s="35">
        <f>DAY(BASE[[#This Row],[Data de Pagamento]])</f>
        <v>5</v>
      </c>
      <c r="I967" s="35" t="str">
        <f>TEXT(BASE[[#This Row],[Data de Pagamento]],"mmmm")</f>
        <v>maio</v>
      </c>
      <c r="J967" s="35">
        <f>YEAR(BASE[[#This Row],[Data de Pagamento]])</f>
        <v>2023</v>
      </c>
      <c r="K967" s="36">
        <v>-811</v>
      </c>
    </row>
    <row r="968" spans="1:11">
      <c r="A968" s="37" t="s">
        <v>8</v>
      </c>
      <c r="B968" s="37" t="s">
        <v>63</v>
      </c>
      <c r="C968" s="37" t="s">
        <v>11</v>
      </c>
      <c r="D968" s="40" t="str" cm="1">
        <f t="array" ref="D968">INDEX(FONTE_CÓDIGOS[CÓDIGO],MATCH(1,(FONTE_CÓDIGOS[FONTE]=BASE[[#This Row],[Coluna1]])*(FONTE_CÓDIGOS[DESCRIÇÃO]=BASE[[#This Row],[Classificação]]),0))</f>
        <v>2.9</v>
      </c>
      <c r="E968" s="33" t="s">
        <v>10</v>
      </c>
      <c r="G968" s="39">
        <v>45051</v>
      </c>
      <c r="H968" s="35">
        <f>DAY(BASE[[#This Row],[Data de Pagamento]])</f>
        <v>5</v>
      </c>
      <c r="I968" s="35" t="str">
        <f>TEXT(BASE[[#This Row],[Data de Pagamento]],"mmmm")</f>
        <v>maio</v>
      </c>
      <c r="J968" s="35">
        <f>YEAR(BASE[[#This Row],[Data de Pagamento]])</f>
        <v>2023</v>
      </c>
      <c r="K968" s="36">
        <v>-812</v>
      </c>
    </row>
    <row r="969" spans="1:11">
      <c r="A969" s="37" t="s">
        <v>6</v>
      </c>
      <c r="B969" s="37" t="s">
        <v>27</v>
      </c>
      <c r="C969" s="37" t="s">
        <v>11</v>
      </c>
      <c r="D969" s="40" t="str" cm="1">
        <f t="array" ref="D969">INDEX(FONTE_CÓDIGOS[CÓDIGO],MATCH(1,(FONTE_CÓDIGOS[FONTE]=BASE[[#This Row],[Coluna1]])*(FONTE_CÓDIGOS[DESCRIÇÃO]=BASE[[#This Row],[Classificação]]),0))</f>
        <v>1.3</v>
      </c>
      <c r="E969" s="33" t="s">
        <v>43</v>
      </c>
      <c r="G969" s="39">
        <v>45054</v>
      </c>
      <c r="H969" s="35">
        <f>DAY(BASE[[#This Row],[Data de Pagamento]])</f>
        <v>8</v>
      </c>
      <c r="I969" s="35" t="str">
        <f>TEXT(BASE[[#This Row],[Data de Pagamento]],"mmmm")</f>
        <v>maio</v>
      </c>
      <c r="J969" s="35">
        <f>YEAR(BASE[[#This Row],[Data de Pagamento]])</f>
        <v>2023</v>
      </c>
      <c r="K969" s="36">
        <v>153</v>
      </c>
    </row>
    <row r="970" spans="1:11">
      <c r="A970" s="37" t="s">
        <v>8</v>
      </c>
      <c r="B970" s="37" t="s">
        <v>84</v>
      </c>
      <c r="C970" s="37" t="s">
        <v>11</v>
      </c>
      <c r="D970" s="40" t="str" cm="1">
        <f t="array" ref="D970">INDEX(FONTE_CÓDIGOS[CÓDIGO],MATCH(1,(FONTE_CÓDIGOS[FONTE]=BASE[[#This Row],[Coluna1]])*(FONTE_CÓDIGOS[DESCRIÇÃO]=BASE[[#This Row],[Classificação]]),0))</f>
        <v>2.16</v>
      </c>
      <c r="E970" s="33" t="s">
        <v>10</v>
      </c>
      <c r="G970" s="39">
        <v>45054</v>
      </c>
      <c r="H970" s="35">
        <f>DAY(BASE[[#This Row],[Data de Pagamento]])</f>
        <v>8</v>
      </c>
      <c r="I970" s="35" t="str">
        <f>TEXT(BASE[[#This Row],[Data de Pagamento]],"mmmm")</f>
        <v>maio</v>
      </c>
      <c r="J970" s="35">
        <f>YEAR(BASE[[#This Row],[Data de Pagamento]])</f>
        <v>2023</v>
      </c>
      <c r="K970" s="36">
        <v>-813</v>
      </c>
    </row>
    <row r="971" spans="1:11">
      <c r="A971" s="37" t="s">
        <v>8</v>
      </c>
      <c r="B971" s="37" t="s">
        <v>98</v>
      </c>
      <c r="C971" s="37" t="s">
        <v>11</v>
      </c>
      <c r="D971" s="40" t="str" cm="1">
        <f t="array" ref="D971">INDEX(FONTE_CÓDIGOS[CÓDIGO],MATCH(1,(FONTE_CÓDIGOS[FONTE]=BASE[[#This Row],[Coluna1]])*(FONTE_CÓDIGOS[DESCRIÇÃO]=BASE[[#This Row],[Classificação]]),0))</f>
        <v>2.23</v>
      </c>
      <c r="E971" s="33" t="s">
        <v>31</v>
      </c>
      <c r="G971" s="39">
        <v>45054</v>
      </c>
      <c r="H971" s="35">
        <f>DAY(BASE[[#This Row],[Data de Pagamento]])</f>
        <v>8</v>
      </c>
      <c r="I971" s="35" t="str">
        <f>TEXT(BASE[[#This Row],[Data de Pagamento]],"mmmm")</f>
        <v>maio</v>
      </c>
      <c r="J971" s="35">
        <f>YEAR(BASE[[#This Row],[Data de Pagamento]])</f>
        <v>2023</v>
      </c>
      <c r="K971" s="36">
        <v>-814</v>
      </c>
    </row>
    <row r="972" spans="1:11">
      <c r="A972" s="37" t="s">
        <v>8</v>
      </c>
      <c r="B972" s="37" t="s">
        <v>92</v>
      </c>
      <c r="C972" s="37" t="s">
        <v>11</v>
      </c>
      <c r="D972" s="38" t="str" cm="1">
        <f t="array" ref="D972">INDEX(FONTE_CÓDIGOS[CÓDIGO],MATCH(1,(FONTE_CÓDIGOS[FONTE]=BASE[[#This Row],[Coluna1]])*(FONTE_CÓDIGOS[DESCRIÇÃO]=BASE[[#This Row],[Classificação]]),0))</f>
        <v>2.20</v>
      </c>
      <c r="E972" s="33" t="s">
        <v>17</v>
      </c>
      <c r="G972" s="39">
        <v>45054</v>
      </c>
      <c r="H972" s="35">
        <f>DAY(BASE[[#This Row],[Data de Pagamento]])</f>
        <v>8</v>
      </c>
      <c r="I972" s="35" t="str">
        <f>TEXT(BASE[[#This Row],[Data de Pagamento]],"mmmm")</f>
        <v>maio</v>
      </c>
      <c r="J972" s="35">
        <f>YEAR(BASE[[#This Row],[Data de Pagamento]])</f>
        <v>2023</v>
      </c>
      <c r="K972" s="36">
        <v>-815</v>
      </c>
    </row>
    <row r="973" spans="1:11">
      <c r="A973" s="37" t="s">
        <v>8</v>
      </c>
      <c r="B973" s="37" t="s">
        <v>63</v>
      </c>
      <c r="C973" s="37" t="s">
        <v>11</v>
      </c>
      <c r="D973" s="40" t="str" cm="1">
        <f t="array" ref="D973">INDEX(FONTE_CÓDIGOS[CÓDIGO],MATCH(1,(FONTE_CÓDIGOS[FONTE]=BASE[[#This Row],[Coluna1]])*(FONTE_CÓDIGOS[DESCRIÇÃO]=BASE[[#This Row],[Classificação]]),0))</f>
        <v>2.9</v>
      </c>
      <c r="E973" s="33" t="s">
        <v>10</v>
      </c>
      <c r="G973" s="39">
        <v>45054</v>
      </c>
      <c r="H973" s="35">
        <f>DAY(BASE[[#This Row],[Data de Pagamento]])</f>
        <v>8</v>
      </c>
      <c r="I973" s="35" t="str">
        <f>TEXT(BASE[[#This Row],[Data de Pagamento]],"mmmm")</f>
        <v>maio</v>
      </c>
      <c r="J973" s="35">
        <f>YEAR(BASE[[#This Row],[Data de Pagamento]])</f>
        <v>2023</v>
      </c>
      <c r="K973" s="36">
        <v>-816</v>
      </c>
    </row>
    <row r="974" spans="1:11">
      <c r="A974" s="37" t="s">
        <v>8</v>
      </c>
      <c r="B974" s="37" t="s">
        <v>92</v>
      </c>
      <c r="C974" s="37" t="s">
        <v>11</v>
      </c>
      <c r="D974" s="38" t="str" cm="1">
        <f t="array" ref="D974">INDEX(FONTE_CÓDIGOS[CÓDIGO],MATCH(1,(FONTE_CÓDIGOS[FONTE]=BASE[[#This Row],[Coluna1]])*(FONTE_CÓDIGOS[DESCRIÇÃO]=BASE[[#This Row],[Classificação]]),0))</f>
        <v>2.20</v>
      </c>
      <c r="E974" s="33" t="s">
        <v>31</v>
      </c>
      <c r="G974" s="39">
        <v>45054</v>
      </c>
      <c r="H974" s="35">
        <f>DAY(BASE[[#This Row],[Data de Pagamento]])</f>
        <v>8</v>
      </c>
      <c r="I974" s="35" t="str">
        <f>TEXT(BASE[[#This Row],[Data de Pagamento]],"mmmm")</f>
        <v>maio</v>
      </c>
      <c r="J974" s="35">
        <f>YEAR(BASE[[#This Row],[Data de Pagamento]])</f>
        <v>2023</v>
      </c>
      <c r="K974" s="36">
        <v>-817</v>
      </c>
    </row>
    <row r="975" spans="1:11">
      <c r="A975" s="37" t="s">
        <v>8</v>
      </c>
      <c r="B975" s="37" t="s">
        <v>47</v>
      </c>
      <c r="C975" s="37" t="s">
        <v>11</v>
      </c>
      <c r="D975" s="38" t="str" cm="1">
        <f t="array" ref="D975">INDEX(FONTE_CÓDIGOS[CÓDIGO],MATCH(1,(FONTE_CÓDIGOS[FONTE]=BASE[[#This Row],[Coluna1]])*(FONTE_CÓDIGOS[DESCRIÇÃO]=BASE[[#This Row],[Classificação]]),0))</f>
        <v>2.6</v>
      </c>
      <c r="E975" s="33" t="s">
        <v>10</v>
      </c>
      <c r="G975" s="39">
        <v>45056</v>
      </c>
      <c r="H975" s="35">
        <f>DAY(BASE[[#This Row],[Data de Pagamento]])</f>
        <v>10</v>
      </c>
      <c r="I975" s="35" t="str">
        <f>TEXT(BASE[[#This Row],[Data de Pagamento]],"mmmm")</f>
        <v>maio</v>
      </c>
      <c r="J975" s="35">
        <f>YEAR(BASE[[#This Row],[Data de Pagamento]])</f>
        <v>2023</v>
      </c>
      <c r="K975" s="36">
        <v>-818</v>
      </c>
    </row>
    <row r="976" spans="1:11">
      <c r="A976" s="37" t="s">
        <v>8</v>
      </c>
      <c r="B976" s="37" t="s">
        <v>80</v>
      </c>
      <c r="C976" s="37" t="s">
        <v>11</v>
      </c>
      <c r="D976" s="40" t="str" cm="1">
        <f t="array" ref="D976">INDEX(FONTE_CÓDIGOS[CÓDIGO],MATCH(1,(FONTE_CÓDIGOS[FONTE]=BASE[[#This Row],[Coluna1]])*(FONTE_CÓDIGOS[DESCRIÇÃO]=BASE[[#This Row],[Classificação]]),0))</f>
        <v>2.14</v>
      </c>
      <c r="E976" s="33" t="s">
        <v>10</v>
      </c>
      <c r="G976" s="39">
        <v>45056</v>
      </c>
      <c r="H976" s="35">
        <f>DAY(BASE[[#This Row],[Data de Pagamento]])</f>
        <v>10</v>
      </c>
      <c r="I976" s="35" t="str">
        <f>TEXT(BASE[[#This Row],[Data de Pagamento]],"mmmm")</f>
        <v>maio</v>
      </c>
      <c r="J976" s="35">
        <f>YEAR(BASE[[#This Row],[Data de Pagamento]])</f>
        <v>2023</v>
      </c>
      <c r="K976" s="36">
        <v>-819</v>
      </c>
    </row>
    <row r="977" spans="1:11">
      <c r="A977" s="37" t="s">
        <v>8</v>
      </c>
      <c r="B977" s="37" t="s">
        <v>92</v>
      </c>
      <c r="C977" s="37" t="s">
        <v>11</v>
      </c>
      <c r="D977" s="38" t="str" cm="1">
        <f t="array" ref="D977">INDEX(FONTE_CÓDIGOS[CÓDIGO],MATCH(1,(FONTE_CÓDIGOS[FONTE]=BASE[[#This Row],[Coluna1]])*(FONTE_CÓDIGOS[DESCRIÇÃO]=BASE[[#This Row],[Classificação]]),0))</f>
        <v>2.20</v>
      </c>
      <c r="E977" s="33" t="s">
        <v>24</v>
      </c>
      <c r="G977" s="39">
        <v>45056</v>
      </c>
      <c r="H977" s="35">
        <f>DAY(BASE[[#This Row],[Data de Pagamento]])</f>
        <v>10</v>
      </c>
      <c r="I977" s="35" t="str">
        <f>TEXT(BASE[[#This Row],[Data de Pagamento]],"mmmm")</f>
        <v>maio</v>
      </c>
      <c r="J977" s="35">
        <f>YEAR(BASE[[#This Row],[Data de Pagamento]])</f>
        <v>2023</v>
      </c>
      <c r="K977" s="36">
        <v>-820</v>
      </c>
    </row>
    <row r="978" spans="1:11">
      <c r="A978" s="37" t="s">
        <v>8</v>
      </c>
      <c r="B978" s="37" t="s">
        <v>73</v>
      </c>
      <c r="C978" s="37" t="s">
        <v>11</v>
      </c>
      <c r="D978" s="41" t="str" cm="1">
        <f t="array" ref="D978">INDEX(FONTE_CÓDIGOS[CÓDIGO],MATCH(1,(FONTE_CÓDIGOS[FONTE]=BASE[[#This Row],[Coluna1]])*(FONTE_CÓDIGOS[DESCRIÇÃO]=BASE[[#This Row],[Classificação]]),0))</f>
        <v>2.11</v>
      </c>
      <c r="E978" s="33" t="s">
        <v>31</v>
      </c>
      <c r="G978" s="39">
        <v>45056</v>
      </c>
      <c r="H978" s="35">
        <f>DAY(BASE[[#This Row],[Data de Pagamento]])</f>
        <v>10</v>
      </c>
      <c r="I978" s="35" t="str">
        <f>TEXT(BASE[[#This Row],[Data de Pagamento]],"mmmm")</f>
        <v>maio</v>
      </c>
      <c r="J978" s="35">
        <f>YEAR(BASE[[#This Row],[Data de Pagamento]])</f>
        <v>2023</v>
      </c>
      <c r="K978" s="36">
        <v>-821</v>
      </c>
    </row>
    <row r="979" spans="1:11">
      <c r="A979" s="37" t="s">
        <v>8</v>
      </c>
      <c r="B979" s="37" t="s">
        <v>98</v>
      </c>
      <c r="C979" s="37" t="s">
        <v>11</v>
      </c>
      <c r="D979" s="40" t="str" cm="1">
        <f t="array" ref="D979">INDEX(FONTE_CÓDIGOS[CÓDIGO],MATCH(1,(FONTE_CÓDIGOS[FONTE]=BASE[[#This Row],[Coluna1]])*(FONTE_CÓDIGOS[DESCRIÇÃO]=BASE[[#This Row],[Classificação]]),0))</f>
        <v>2.23</v>
      </c>
      <c r="E979" s="33" t="s">
        <v>24</v>
      </c>
      <c r="G979" s="39">
        <v>45057</v>
      </c>
      <c r="H979" s="35">
        <f>DAY(BASE[[#This Row],[Data de Pagamento]])</f>
        <v>11</v>
      </c>
      <c r="I979" s="35" t="str">
        <f>TEXT(BASE[[#This Row],[Data de Pagamento]],"mmmm")</f>
        <v>maio</v>
      </c>
      <c r="J979" s="35">
        <f>YEAR(BASE[[#This Row],[Data de Pagamento]])</f>
        <v>2023</v>
      </c>
      <c r="K979" s="36">
        <v>-822</v>
      </c>
    </row>
    <row r="980" spans="1:11">
      <c r="A980" s="37" t="s">
        <v>8</v>
      </c>
      <c r="B980" s="37" t="s">
        <v>63</v>
      </c>
      <c r="C980" s="37" t="s">
        <v>11</v>
      </c>
      <c r="D980" s="40" t="str" cm="1">
        <f t="array" ref="D980">INDEX(FONTE_CÓDIGOS[CÓDIGO],MATCH(1,(FONTE_CÓDIGOS[FONTE]=BASE[[#This Row],[Coluna1]])*(FONTE_CÓDIGOS[DESCRIÇÃO]=BASE[[#This Row],[Classificação]]),0))</f>
        <v>2.9</v>
      </c>
      <c r="E980" s="33" t="s">
        <v>10</v>
      </c>
      <c r="G980" s="39">
        <v>45057</v>
      </c>
      <c r="H980" s="35">
        <f>DAY(BASE[[#This Row],[Data de Pagamento]])</f>
        <v>11</v>
      </c>
      <c r="I980" s="35" t="str">
        <f>TEXT(BASE[[#This Row],[Data de Pagamento]],"mmmm")</f>
        <v>maio</v>
      </c>
      <c r="J980" s="35">
        <f>YEAR(BASE[[#This Row],[Data de Pagamento]])</f>
        <v>2023</v>
      </c>
      <c r="K980" s="36">
        <v>-823</v>
      </c>
    </row>
    <row r="981" spans="1:11">
      <c r="A981" s="37" t="s">
        <v>6</v>
      </c>
      <c r="B981" s="37" t="s">
        <v>27</v>
      </c>
      <c r="C981" s="37" t="s">
        <v>11</v>
      </c>
      <c r="D981" s="40" t="str" cm="1">
        <f t="array" ref="D981">INDEX(FONTE_CÓDIGOS[CÓDIGO],MATCH(1,(FONTE_CÓDIGOS[FONTE]=BASE[[#This Row],[Coluna1]])*(FONTE_CÓDIGOS[DESCRIÇÃO]=BASE[[#This Row],[Classificação]]),0))</f>
        <v>1.3</v>
      </c>
      <c r="E981" s="33" t="s">
        <v>43</v>
      </c>
      <c r="G981" s="39">
        <v>45058</v>
      </c>
      <c r="H981" s="35">
        <f>DAY(BASE[[#This Row],[Data de Pagamento]])</f>
        <v>12</v>
      </c>
      <c r="I981" s="35" t="str">
        <f>TEXT(BASE[[#This Row],[Data de Pagamento]],"mmmm")</f>
        <v>maio</v>
      </c>
      <c r="J981" s="35">
        <f>YEAR(BASE[[#This Row],[Data de Pagamento]])</f>
        <v>2023</v>
      </c>
      <c r="K981" s="36">
        <v>154</v>
      </c>
    </row>
    <row r="982" spans="1:11">
      <c r="A982" s="37" t="s">
        <v>8</v>
      </c>
      <c r="B982" s="37" t="s">
        <v>63</v>
      </c>
      <c r="C982" s="37" t="s">
        <v>11</v>
      </c>
      <c r="D982" s="40" t="str" cm="1">
        <f t="array" ref="D982">INDEX(FONTE_CÓDIGOS[CÓDIGO],MATCH(1,(FONTE_CÓDIGOS[FONTE]=BASE[[#This Row],[Coluna1]])*(FONTE_CÓDIGOS[DESCRIÇÃO]=BASE[[#This Row],[Classificação]]),0))</f>
        <v>2.9</v>
      </c>
      <c r="E982" s="33" t="s">
        <v>10</v>
      </c>
      <c r="G982" s="39">
        <v>45058</v>
      </c>
      <c r="H982" s="35">
        <f>DAY(BASE[[#This Row],[Data de Pagamento]])</f>
        <v>12</v>
      </c>
      <c r="I982" s="35" t="str">
        <f>TEXT(BASE[[#This Row],[Data de Pagamento]],"mmmm")</f>
        <v>maio</v>
      </c>
      <c r="J982" s="35">
        <f>YEAR(BASE[[#This Row],[Data de Pagamento]])</f>
        <v>2023</v>
      </c>
      <c r="K982" s="36">
        <v>-824</v>
      </c>
    </row>
    <row r="983" spans="1:11">
      <c r="A983" s="37" t="s">
        <v>8</v>
      </c>
      <c r="B983" s="37" t="s">
        <v>88</v>
      </c>
      <c r="C983" s="37" t="s">
        <v>11</v>
      </c>
      <c r="D983" s="38" t="str" cm="1">
        <f t="array" ref="D983">INDEX(FONTE_CÓDIGOS[CÓDIGO],MATCH(1,(FONTE_CÓDIGOS[FONTE]=BASE[[#This Row],[Coluna1]])*(FONTE_CÓDIGOS[DESCRIÇÃO]=BASE[[#This Row],[Classificação]]),0))</f>
        <v>2.18</v>
      </c>
      <c r="E983" s="33" t="s">
        <v>10</v>
      </c>
      <c r="G983" s="39">
        <v>45061</v>
      </c>
      <c r="H983" s="35">
        <f>DAY(BASE[[#This Row],[Data de Pagamento]])</f>
        <v>15</v>
      </c>
      <c r="I983" s="35" t="str">
        <f>TEXT(BASE[[#This Row],[Data de Pagamento]],"mmmm")</f>
        <v>maio</v>
      </c>
      <c r="J983" s="35">
        <f>YEAR(BASE[[#This Row],[Data de Pagamento]])</f>
        <v>2023</v>
      </c>
      <c r="K983" s="36">
        <v>-825</v>
      </c>
    </row>
    <row r="984" spans="1:11">
      <c r="A984" s="37" t="s">
        <v>8</v>
      </c>
      <c r="B984" s="37" t="s">
        <v>63</v>
      </c>
      <c r="C984" s="37" t="s">
        <v>11</v>
      </c>
      <c r="D984" s="40" t="str" cm="1">
        <f t="array" ref="D984">INDEX(FONTE_CÓDIGOS[CÓDIGO],MATCH(1,(FONTE_CÓDIGOS[FONTE]=BASE[[#This Row],[Coluna1]])*(FONTE_CÓDIGOS[DESCRIÇÃO]=BASE[[#This Row],[Classificação]]),0))</f>
        <v>2.9</v>
      </c>
      <c r="E984" s="33" t="s">
        <v>10</v>
      </c>
      <c r="G984" s="39">
        <v>45061</v>
      </c>
      <c r="H984" s="35">
        <f>DAY(BASE[[#This Row],[Data de Pagamento]])</f>
        <v>15</v>
      </c>
      <c r="I984" s="35" t="str">
        <f>TEXT(BASE[[#This Row],[Data de Pagamento]],"mmmm")</f>
        <v>maio</v>
      </c>
      <c r="J984" s="35">
        <f>YEAR(BASE[[#This Row],[Data de Pagamento]])</f>
        <v>2023</v>
      </c>
      <c r="K984" s="36">
        <v>-826</v>
      </c>
    </row>
    <row r="985" spans="1:11">
      <c r="A985" s="37" t="s">
        <v>8</v>
      </c>
      <c r="B985" s="37" t="s">
        <v>53</v>
      </c>
      <c r="C985" s="37" t="s">
        <v>11</v>
      </c>
      <c r="D985" s="40" t="str" cm="1">
        <f t="array" ref="D985">INDEX(FONTE_CÓDIGOS[CÓDIGO],MATCH(1,(FONTE_CÓDIGOS[FONTE]=BASE[[#This Row],[Coluna1]])*(FONTE_CÓDIGOS[DESCRIÇÃO]=BASE[[#This Row],[Classificação]]),0))</f>
        <v>2.7</v>
      </c>
      <c r="E985" s="33" t="s">
        <v>24</v>
      </c>
      <c r="G985" s="39">
        <v>45061</v>
      </c>
      <c r="H985" s="35">
        <f>DAY(BASE[[#This Row],[Data de Pagamento]])</f>
        <v>15</v>
      </c>
      <c r="I985" s="35" t="str">
        <f>TEXT(BASE[[#This Row],[Data de Pagamento]],"mmmm")</f>
        <v>maio</v>
      </c>
      <c r="J985" s="35">
        <f>YEAR(BASE[[#This Row],[Data de Pagamento]])</f>
        <v>2023</v>
      </c>
      <c r="K985" s="36">
        <v>-827</v>
      </c>
    </row>
    <row r="986" spans="1:11">
      <c r="A986" s="37" t="s">
        <v>6</v>
      </c>
      <c r="B986" s="37" t="s">
        <v>71</v>
      </c>
      <c r="C986" s="37" t="s">
        <v>11</v>
      </c>
      <c r="D986" s="38" t="str" cm="1">
        <f t="array" ref="D986">INDEX(FONTE_CÓDIGOS[CÓDIGO],MATCH(1,(FONTE_CÓDIGOS[FONTE]=BASE[[#This Row],[Coluna1]])*(FONTE_CÓDIGOS[DESCRIÇÃO]=BASE[[#This Row],[Classificação]]),0))</f>
        <v>1.11</v>
      </c>
      <c r="E986" s="33" t="s">
        <v>24</v>
      </c>
      <c r="G986" s="39">
        <v>45063</v>
      </c>
      <c r="H986" s="35">
        <f>DAY(BASE[[#This Row],[Data de Pagamento]])</f>
        <v>17</v>
      </c>
      <c r="I986" s="35" t="str">
        <f>TEXT(BASE[[#This Row],[Data de Pagamento]],"mmmm")</f>
        <v>maio</v>
      </c>
      <c r="J986" s="35">
        <f>YEAR(BASE[[#This Row],[Data de Pagamento]])</f>
        <v>2023</v>
      </c>
      <c r="K986" s="36">
        <v>155</v>
      </c>
    </row>
    <row r="987" spans="1:11">
      <c r="A987" s="37" t="s">
        <v>6</v>
      </c>
      <c r="B987" s="37" t="s">
        <v>71</v>
      </c>
      <c r="C987" s="37" t="s">
        <v>11</v>
      </c>
      <c r="D987" s="38" t="str" cm="1">
        <f t="array" ref="D987">INDEX(FONTE_CÓDIGOS[CÓDIGO],MATCH(1,(FONTE_CÓDIGOS[FONTE]=BASE[[#This Row],[Coluna1]])*(FONTE_CÓDIGOS[DESCRIÇÃO]=BASE[[#This Row],[Classificação]]),0))</f>
        <v>1.11</v>
      </c>
      <c r="E987" s="33" t="s">
        <v>24</v>
      </c>
      <c r="G987" s="39">
        <v>45063</v>
      </c>
      <c r="H987" s="35">
        <f>DAY(BASE[[#This Row],[Data de Pagamento]])</f>
        <v>17</v>
      </c>
      <c r="I987" s="35" t="str">
        <f>TEXT(BASE[[#This Row],[Data de Pagamento]],"mmmm")</f>
        <v>maio</v>
      </c>
      <c r="J987" s="35">
        <f>YEAR(BASE[[#This Row],[Data de Pagamento]])</f>
        <v>2023</v>
      </c>
      <c r="K987" s="36">
        <v>156</v>
      </c>
    </row>
    <row r="988" spans="1:11">
      <c r="A988" s="37" t="s">
        <v>8</v>
      </c>
      <c r="B988" s="37" t="s">
        <v>15</v>
      </c>
      <c r="C988" s="37" t="s">
        <v>11</v>
      </c>
      <c r="D988" s="40" t="str" cm="1">
        <f t="array" ref="D988">INDEX(FONTE_CÓDIGOS[CÓDIGO],MATCH(1,(FONTE_CÓDIGOS[FONTE]=BASE[[#This Row],[Coluna1]])*(FONTE_CÓDIGOS[DESCRIÇÃO]=BASE[[#This Row],[Classificação]]),0))</f>
        <v>2.1</v>
      </c>
      <c r="E988" s="33" t="s">
        <v>10</v>
      </c>
      <c r="G988" s="39">
        <v>45063</v>
      </c>
      <c r="H988" s="35">
        <f>DAY(BASE[[#This Row],[Data de Pagamento]])</f>
        <v>17</v>
      </c>
      <c r="I988" s="35" t="str">
        <f>TEXT(BASE[[#This Row],[Data de Pagamento]],"mmmm")</f>
        <v>maio</v>
      </c>
      <c r="J988" s="35">
        <f>YEAR(BASE[[#This Row],[Data de Pagamento]])</f>
        <v>2023</v>
      </c>
      <c r="K988" s="36">
        <v>-828</v>
      </c>
    </row>
    <row r="989" spans="1:11">
      <c r="A989" s="37" t="s">
        <v>8</v>
      </c>
      <c r="B989" s="37" t="s">
        <v>98</v>
      </c>
      <c r="C989" s="37" t="s">
        <v>11</v>
      </c>
      <c r="D989" s="40" t="str" cm="1">
        <f t="array" ref="D989">INDEX(FONTE_CÓDIGOS[CÓDIGO],MATCH(1,(FONTE_CÓDIGOS[FONTE]=BASE[[#This Row],[Coluna1]])*(FONTE_CÓDIGOS[DESCRIÇÃO]=BASE[[#This Row],[Classificação]]),0))</f>
        <v>2.23</v>
      </c>
      <c r="E989" s="33" t="s">
        <v>17</v>
      </c>
      <c r="G989" s="39">
        <v>45063</v>
      </c>
      <c r="H989" s="35">
        <f>DAY(BASE[[#This Row],[Data de Pagamento]])</f>
        <v>17</v>
      </c>
      <c r="I989" s="35" t="str">
        <f>TEXT(BASE[[#This Row],[Data de Pagamento]],"mmmm")</f>
        <v>maio</v>
      </c>
      <c r="J989" s="35">
        <f>YEAR(BASE[[#This Row],[Data de Pagamento]])</f>
        <v>2023</v>
      </c>
      <c r="K989" s="36">
        <v>-829</v>
      </c>
    </row>
    <row r="990" spans="1:11">
      <c r="A990" s="37" t="s">
        <v>8</v>
      </c>
      <c r="B990" s="37" t="s">
        <v>53</v>
      </c>
      <c r="C990" s="37" t="s">
        <v>11</v>
      </c>
      <c r="D990" s="40" t="str" cm="1">
        <f t="array" ref="D990">INDEX(FONTE_CÓDIGOS[CÓDIGO],MATCH(1,(FONTE_CÓDIGOS[FONTE]=BASE[[#This Row],[Coluna1]])*(FONTE_CÓDIGOS[DESCRIÇÃO]=BASE[[#This Row],[Classificação]]),0))</f>
        <v>2.7</v>
      </c>
      <c r="E990" s="33" t="s">
        <v>31</v>
      </c>
      <c r="G990" s="39">
        <v>45063</v>
      </c>
      <c r="H990" s="35">
        <f>DAY(BASE[[#This Row],[Data de Pagamento]])</f>
        <v>17</v>
      </c>
      <c r="I990" s="35" t="str">
        <f>TEXT(BASE[[#This Row],[Data de Pagamento]],"mmmm")</f>
        <v>maio</v>
      </c>
      <c r="J990" s="35">
        <f>YEAR(BASE[[#This Row],[Data de Pagamento]])</f>
        <v>2023</v>
      </c>
      <c r="K990" s="36">
        <v>-830</v>
      </c>
    </row>
    <row r="991" spans="1:11">
      <c r="A991" s="37" t="s">
        <v>8</v>
      </c>
      <c r="B991" s="37" t="s">
        <v>53</v>
      </c>
      <c r="C991" s="37" t="s">
        <v>11</v>
      </c>
      <c r="D991" s="40" t="str" cm="1">
        <f t="array" ref="D991">INDEX(FONTE_CÓDIGOS[CÓDIGO],MATCH(1,(FONTE_CÓDIGOS[FONTE]=BASE[[#This Row],[Coluna1]])*(FONTE_CÓDIGOS[DESCRIÇÃO]=BASE[[#This Row],[Classificação]]),0))</f>
        <v>2.7</v>
      </c>
      <c r="E991" s="33" t="s">
        <v>10</v>
      </c>
      <c r="G991" s="39">
        <v>45064</v>
      </c>
      <c r="H991" s="35">
        <f>DAY(BASE[[#This Row],[Data de Pagamento]])</f>
        <v>18</v>
      </c>
      <c r="I991" s="35" t="str">
        <f>TEXT(BASE[[#This Row],[Data de Pagamento]],"mmmm")</f>
        <v>maio</v>
      </c>
      <c r="J991" s="35">
        <f>YEAR(BASE[[#This Row],[Data de Pagamento]])</f>
        <v>2023</v>
      </c>
      <c r="K991" s="36">
        <v>-831</v>
      </c>
    </row>
    <row r="992" spans="1:11">
      <c r="A992" s="37" t="s">
        <v>8</v>
      </c>
      <c r="B992" s="37" t="s">
        <v>82</v>
      </c>
      <c r="C992" s="37" t="s">
        <v>11</v>
      </c>
      <c r="D992" s="38" t="str" cm="1">
        <f t="array" ref="D992">INDEX(FONTE_CÓDIGOS[CÓDIGO],MATCH(1,(FONTE_CÓDIGOS[FONTE]=BASE[[#This Row],[Coluna1]])*(FONTE_CÓDIGOS[DESCRIÇÃO]=BASE[[#This Row],[Classificação]]),0))</f>
        <v>2.15</v>
      </c>
      <c r="E992" s="33" t="s">
        <v>10</v>
      </c>
      <c r="G992" s="39">
        <v>45064</v>
      </c>
      <c r="H992" s="35">
        <f>DAY(BASE[[#This Row],[Data de Pagamento]])</f>
        <v>18</v>
      </c>
      <c r="I992" s="35" t="str">
        <f>TEXT(BASE[[#This Row],[Data de Pagamento]],"mmmm")</f>
        <v>maio</v>
      </c>
      <c r="J992" s="35">
        <f>YEAR(BASE[[#This Row],[Data de Pagamento]])</f>
        <v>2023</v>
      </c>
      <c r="K992" s="36">
        <v>-832</v>
      </c>
    </row>
    <row r="993" spans="1:11">
      <c r="A993" s="37" t="s">
        <v>8</v>
      </c>
      <c r="B993" s="37" t="s">
        <v>63</v>
      </c>
      <c r="C993" s="37" t="s">
        <v>11</v>
      </c>
      <c r="D993" s="40" t="str" cm="1">
        <f t="array" ref="D993">INDEX(FONTE_CÓDIGOS[CÓDIGO],MATCH(1,(FONTE_CÓDIGOS[FONTE]=BASE[[#This Row],[Coluna1]])*(FONTE_CÓDIGOS[DESCRIÇÃO]=BASE[[#This Row],[Classificação]]),0))</f>
        <v>2.9</v>
      </c>
      <c r="E993" s="33" t="s">
        <v>10</v>
      </c>
      <c r="G993" s="39">
        <v>45064</v>
      </c>
      <c r="H993" s="35">
        <f>DAY(BASE[[#This Row],[Data de Pagamento]])</f>
        <v>18</v>
      </c>
      <c r="I993" s="35" t="str">
        <f>TEXT(BASE[[#This Row],[Data de Pagamento]],"mmmm")</f>
        <v>maio</v>
      </c>
      <c r="J993" s="35">
        <f>YEAR(BASE[[#This Row],[Data de Pagamento]])</f>
        <v>2023</v>
      </c>
      <c r="K993" s="36">
        <v>-833</v>
      </c>
    </row>
    <row r="994" spans="1:11">
      <c r="A994" s="37" t="s">
        <v>8</v>
      </c>
      <c r="B994" s="37" t="s">
        <v>98</v>
      </c>
      <c r="C994" s="37" t="s">
        <v>11</v>
      </c>
      <c r="D994" s="40" t="str" cm="1">
        <f t="array" ref="D994">INDEX(FONTE_CÓDIGOS[CÓDIGO],MATCH(1,(FONTE_CÓDIGOS[FONTE]=BASE[[#This Row],[Coluna1]])*(FONTE_CÓDIGOS[DESCRIÇÃO]=BASE[[#This Row],[Classificação]]),0))</f>
        <v>2.23</v>
      </c>
      <c r="E994" s="33" t="s">
        <v>31</v>
      </c>
      <c r="G994" s="39">
        <v>45065</v>
      </c>
      <c r="H994" s="35">
        <f>DAY(BASE[[#This Row],[Data de Pagamento]])</f>
        <v>19</v>
      </c>
      <c r="I994" s="35" t="str">
        <f>TEXT(BASE[[#This Row],[Data de Pagamento]],"mmmm")</f>
        <v>maio</v>
      </c>
      <c r="J994" s="35">
        <f>YEAR(BASE[[#This Row],[Data de Pagamento]])</f>
        <v>2023</v>
      </c>
      <c r="K994" s="36">
        <v>-834</v>
      </c>
    </row>
    <row r="995" spans="1:11">
      <c r="A995" s="37" t="s">
        <v>8</v>
      </c>
      <c r="B995" s="37" t="s">
        <v>63</v>
      </c>
      <c r="C995" s="37" t="s">
        <v>11</v>
      </c>
      <c r="D995" s="40" t="str" cm="1">
        <f t="array" ref="D995">INDEX(FONTE_CÓDIGOS[CÓDIGO],MATCH(1,(FONTE_CÓDIGOS[FONTE]=BASE[[#This Row],[Coluna1]])*(FONTE_CÓDIGOS[DESCRIÇÃO]=BASE[[#This Row],[Classificação]]),0))</f>
        <v>2.9</v>
      </c>
      <c r="E995" s="33" t="s">
        <v>10</v>
      </c>
      <c r="G995" s="39">
        <v>45065</v>
      </c>
      <c r="H995" s="35">
        <f>DAY(BASE[[#This Row],[Data de Pagamento]])</f>
        <v>19</v>
      </c>
      <c r="I995" s="35" t="str">
        <f>TEXT(BASE[[#This Row],[Data de Pagamento]],"mmmm")</f>
        <v>maio</v>
      </c>
      <c r="J995" s="35">
        <f>YEAR(BASE[[#This Row],[Data de Pagamento]])</f>
        <v>2023</v>
      </c>
      <c r="K995" s="36">
        <v>-835</v>
      </c>
    </row>
    <row r="996" spans="1:11">
      <c r="A996" s="37" t="s">
        <v>8</v>
      </c>
      <c r="B996" s="37" t="s">
        <v>58</v>
      </c>
      <c r="C996" s="37" t="s">
        <v>11</v>
      </c>
      <c r="D996" s="40" t="str" cm="1">
        <f t="array" ref="D996">INDEX(FONTE_CÓDIGOS[CÓDIGO],MATCH(1,(FONTE_CÓDIGOS[FONTE]=BASE[[#This Row],[Coluna1]])*(FONTE_CÓDIGOS[DESCRIÇÃO]=BASE[[#This Row],[Classificação]]),0))</f>
        <v>2.8</v>
      </c>
      <c r="E996" s="33" t="s">
        <v>10</v>
      </c>
      <c r="G996" s="39">
        <v>45065</v>
      </c>
      <c r="H996" s="35">
        <f>DAY(BASE[[#This Row],[Data de Pagamento]])</f>
        <v>19</v>
      </c>
      <c r="I996" s="35" t="str">
        <f>TEXT(BASE[[#This Row],[Data de Pagamento]],"mmmm")</f>
        <v>maio</v>
      </c>
      <c r="J996" s="35">
        <f>YEAR(BASE[[#This Row],[Data de Pagamento]])</f>
        <v>2023</v>
      </c>
      <c r="K996" s="36">
        <v>-836</v>
      </c>
    </row>
    <row r="997" spans="1:11">
      <c r="A997" s="37" t="s">
        <v>8</v>
      </c>
      <c r="B997" s="37" t="s">
        <v>53</v>
      </c>
      <c r="C997" s="37" t="s">
        <v>11</v>
      </c>
      <c r="D997" s="38" t="str" cm="1">
        <f t="array" ref="D997">INDEX(FONTE_CÓDIGOS[CÓDIGO],MATCH(1,(FONTE_CÓDIGOS[FONTE]=BASE[[#This Row],[Coluna1]])*(FONTE_CÓDIGOS[DESCRIÇÃO]=BASE[[#This Row],[Classificação]]),0))</f>
        <v>2.7</v>
      </c>
      <c r="E997" s="33" t="s">
        <v>10</v>
      </c>
      <c r="G997" s="39">
        <v>45068</v>
      </c>
      <c r="H997" s="35">
        <f>DAY(BASE[[#This Row],[Data de Pagamento]])</f>
        <v>22</v>
      </c>
      <c r="I997" s="35" t="str">
        <f>TEXT(BASE[[#This Row],[Data de Pagamento]],"mmmm")</f>
        <v>maio</v>
      </c>
      <c r="J997" s="35">
        <f>YEAR(BASE[[#This Row],[Data de Pagamento]])</f>
        <v>2023</v>
      </c>
      <c r="K997" s="36">
        <v>-837</v>
      </c>
    </row>
    <row r="998" spans="1:11">
      <c r="A998" s="33" t="s">
        <v>8</v>
      </c>
      <c r="B998" s="37" t="s">
        <v>76</v>
      </c>
      <c r="C998" s="33" t="s">
        <v>11</v>
      </c>
      <c r="D998" s="34" t="str" cm="1">
        <f t="array" ref="D998">INDEX(FONTE_CÓDIGOS[CÓDIGO],MATCH(1,(FONTE_CÓDIGOS[FONTE]=BASE[[#This Row],[Coluna1]])*(FONTE_CÓDIGOS[DESCRIÇÃO]=BASE[[#This Row],[Classificação]]),0))</f>
        <v>2.12</v>
      </c>
      <c r="E998" s="33" t="s">
        <v>10</v>
      </c>
      <c r="G998" s="39">
        <v>45068</v>
      </c>
      <c r="H998" s="35">
        <f>DAY(BASE[[#This Row],[Data de Pagamento]])</f>
        <v>22</v>
      </c>
      <c r="I998" s="35" t="str">
        <f>TEXT(BASE[[#This Row],[Data de Pagamento]],"mmmm")</f>
        <v>maio</v>
      </c>
      <c r="J998" s="35">
        <f>YEAR(BASE[[#This Row],[Data de Pagamento]])</f>
        <v>2023</v>
      </c>
      <c r="K998" s="36">
        <v>-838</v>
      </c>
    </row>
    <row r="999" spans="1:11">
      <c r="A999" s="37" t="s">
        <v>6</v>
      </c>
      <c r="B999" s="37" t="s">
        <v>71</v>
      </c>
      <c r="C999" s="37" t="s">
        <v>11</v>
      </c>
      <c r="D999" s="38" t="str" cm="1">
        <f t="array" ref="D999">INDEX(FONTE_CÓDIGOS[CÓDIGO],MATCH(1,(FONTE_CÓDIGOS[FONTE]=BASE[[#This Row],[Coluna1]])*(FONTE_CÓDIGOS[DESCRIÇÃO]=BASE[[#This Row],[Classificação]]),0))</f>
        <v>1.11</v>
      </c>
      <c r="E999" s="33" t="s">
        <v>24</v>
      </c>
      <c r="G999" s="39">
        <v>45069</v>
      </c>
      <c r="H999" s="35">
        <f>DAY(BASE[[#This Row],[Data de Pagamento]])</f>
        <v>23</v>
      </c>
      <c r="I999" s="35" t="str">
        <f>TEXT(BASE[[#This Row],[Data de Pagamento]],"mmmm")</f>
        <v>maio</v>
      </c>
      <c r="J999" s="35">
        <f>YEAR(BASE[[#This Row],[Data de Pagamento]])</f>
        <v>2023</v>
      </c>
      <c r="K999" s="36">
        <v>157</v>
      </c>
    </row>
    <row r="1000" spans="1:11">
      <c r="A1000" s="37" t="s">
        <v>8</v>
      </c>
      <c r="B1000" s="37" t="s">
        <v>53</v>
      </c>
      <c r="C1000" s="37" t="s">
        <v>11</v>
      </c>
      <c r="D1000" s="38" t="str" cm="1">
        <f t="array" ref="D1000">INDEX(FONTE_CÓDIGOS[CÓDIGO],MATCH(1,(FONTE_CÓDIGOS[FONTE]=BASE[[#This Row],[Coluna1]])*(FONTE_CÓDIGOS[DESCRIÇÃO]=BASE[[#This Row],[Classificação]]),0))</f>
        <v>2.7</v>
      </c>
      <c r="E1000" s="33" t="s">
        <v>10</v>
      </c>
      <c r="G1000" s="39">
        <v>45069</v>
      </c>
      <c r="H1000" s="35">
        <f>DAY(BASE[[#This Row],[Data de Pagamento]])</f>
        <v>23</v>
      </c>
      <c r="I1000" s="35" t="str">
        <f>TEXT(BASE[[#This Row],[Data de Pagamento]],"mmmm")</f>
        <v>maio</v>
      </c>
      <c r="J1000" s="35">
        <f>YEAR(BASE[[#This Row],[Data de Pagamento]])</f>
        <v>2023</v>
      </c>
      <c r="K1000" s="36">
        <v>-839</v>
      </c>
    </row>
    <row r="1001" spans="1:11">
      <c r="A1001" s="33" t="s">
        <v>8</v>
      </c>
      <c r="B1001" s="37" t="s">
        <v>58</v>
      </c>
      <c r="C1001" s="33" t="s">
        <v>11</v>
      </c>
      <c r="D1001" s="34" t="str" cm="1">
        <f t="array" ref="D1001">INDEX(FONTE_CÓDIGOS[CÓDIGO],MATCH(1,(FONTE_CÓDIGOS[FONTE]=BASE[[#This Row],[Coluna1]])*(FONTE_CÓDIGOS[DESCRIÇÃO]=BASE[[#This Row],[Classificação]]),0))</f>
        <v>2.8</v>
      </c>
      <c r="E1001" s="33" t="s">
        <v>10</v>
      </c>
      <c r="G1001" s="39">
        <v>45071</v>
      </c>
      <c r="H1001" s="35">
        <f>DAY(BASE[[#This Row],[Data de Pagamento]])</f>
        <v>25</v>
      </c>
      <c r="I1001" s="35" t="str">
        <f>TEXT(BASE[[#This Row],[Data de Pagamento]],"mmmm")</f>
        <v>maio</v>
      </c>
      <c r="J1001" s="35">
        <f>YEAR(BASE[[#This Row],[Data de Pagamento]])</f>
        <v>2023</v>
      </c>
      <c r="K1001" s="36">
        <v>-840</v>
      </c>
    </row>
    <row r="1002" spans="1:11">
      <c r="A1002" s="33" t="s">
        <v>8</v>
      </c>
      <c r="B1002" s="37" t="s">
        <v>58</v>
      </c>
      <c r="C1002" s="33" t="s">
        <v>11</v>
      </c>
      <c r="D1002" s="34" t="str" cm="1">
        <f t="array" ref="D1002">INDEX(FONTE_CÓDIGOS[CÓDIGO],MATCH(1,(FONTE_CÓDIGOS[FONTE]=BASE[[#This Row],[Coluna1]])*(FONTE_CÓDIGOS[DESCRIÇÃO]=BASE[[#This Row],[Classificação]]),0))</f>
        <v>2.8</v>
      </c>
      <c r="E1002" s="33" t="s">
        <v>37</v>
      </c>
      <c r="G1002" s="39">
        <v>45071</v>
      </c>
      <c r="H1002" s="35">
        <f>DAY(BASE[[#This Row],[Data de Pagamento]])</f>
        <v>25</v>
      </c>
      <c r="I1002" s="35" t="str">
        <f>TEXT(BASE[[#This Row],[Data de Pagamento]],"mmmm")</f>
        <v>maio</v>
      </c>
      <c r="J1002" s="35">
        <f>YEAR(BASE[[#This Row],[Data de Pagamento]])</f>
        <v>2023</v>
      </c>
      <c r="K1002" s="36">
        <v>-841</v>
      </c>
    </row>
    <row r="1003" spans="1:11">
      <c r="A1003" s="37" t="s">
        <v>8</v>
      </c>
      <c r="B1003" s="37" t="s">
        <v>53</v>
      </c>
      <c r="C1003" s="37" t="s">
        <v>11</v>
      </c>
      <c r="D1003" s="38" t="str" cm="1">
        <f t="array" ref="D1003">INDEX(FONTE_CÓDIGOS[CÓDIGO],MATCH(1,(FONTE_CÓDIGOS[FONTE]=BASE[[#This Row],[Coluna1]])*(FONTE_CÓDIGOS[DESCRIÇÃO]=BASE[[#This Row],[Classificação]]),0))</f>
        <v>2.7</v>
      </c>
      <c r="E1003" s="33" t="s">
        <v>10</v>
      </c>
      <c r="G1003" s="39">
        <v>45072</v>
      </c>
      <c r="H1003" s="35">
        <f>DAY(BASE[[#This Row],[Data de Pagamento]])</f>
        <v>26</v>
      </c>
      <c r="I1003" s="35" t="str">
        <f>TEXT(BASE[[#This Row],[Data de Pagamento]],"mmmm")</f>
        <v>maio</v>
      </c>
      <c r="J1003" s="35">
        <f>YEAR(BASE[[#This Row],[Data de Pagamento]])</f>
        <v>2023</v>
      </c>
      <c r="K1003" s="36">
        <v>-842</v>
      </c>
    </row>
    <row r="1004" spans="1:11">
      <c r="A1004" s="33" t="s">
        <v>8</v>
      </c>
      <c r="B1004" s="37" t="s">
        <v>98</v>
      </c>
      <c r="C1004" s="33" t="s">
        <v>11</v>
      </c>
      <c r="D1004" s="34" t="str" cm="1">
        <f t="array" ref="D1004">INDEX(FONTE_CÓDIGOS[CÓDIGO],MATCH(1,(FONTE_CÓDIGOS[FONTE]=BASE[[#This Row],[Coluna1]])*(FONTE_CÓDIGOS[DESCRIÇÃO]=BASE[[#This Row],[Classificação]]),0))</f>
        <v>2.23</v>
      </c>
      <c r="E1004" s="33" t="s">
        <v>31</v>
      </c>
      <c r="G1004" s="39">
        <v>45072</v>
      </c>
      <c r="H1004" s="35">
        <f>DAY(BASE[[#This Row],[Data de Pagamento]])</f>
        <v>26</v>
      </c>
      <c r="I1004" s="35" t="str">
        <f>TEXT(BASE[[#This Row],[Data de Pagamento]],"mmmm")</f>
        <v>maio</v>
      </c>
      <c r="J1004" s="35">
        <f>YEAR(BASE[[#This Row],[Data de Pagamento]])</f>
        <v>2023</v>
      </c>
      <c r="K1004" s="36">
        <v>-843</v>
      </c>
    </row>
    <row r="1005" spans="1:11">
      <c r="A1005" s="37" t="s">
        <v>8</v>
      </c>
      <c r="B1005" s="37" t="s">
        <v>63</v>
      </c>
      <c r="C1005" s="37" t="s">
        <v>11</v>
      </c>
      <c r="D1005" s="40" t="str" cm="1">
        <f t="array" ref="D1005">INDEX(FONTE_CÓDIGOS[CÓDIGO],MATCH(1,(FONTE_CÓDIGOS[FONTE]=BASE[[#This Row],[Coluna1]])*(FONTE_CÓDIGOS[DESCRIÇÃO]=BASE[[#This Row],[Classificação]]),0))</f>
        <v>2.9</v>
      </c>
      <c r="E1005" s="33" t="s">
        <v>10</v>
      </c>
      <c r="G1005" s="39">
        <v>45072</v>
      </c>
      <c r="H1005" s="35">
        <f>DAY(BASE[[#This Row],[Data de Pagamento]])</f>
        <v>26</v>
      </c>
      <c r="I1005" s="35" t="str">
        <f>TEXT(BASE[[#This Row],[Data de Pagamento]],"mmmm")</f>
        <v>maio</v>
      </c>
      <c r="J1005" s="35">
        <f>YEAR(BASE[[#This Row],[Data de Pagamento]])</f>
        <v>2023</v>
      </c>
      <c r="K1005" s="36">
        <v>-844</v>
      </c>
    </row>
    <row r="1006" spans="1:11">
      <c r="A1006" s="33" t="s">
        <v>8</v>
      </c>
      <c r="B1006" s="37" t="s">
        <v>98</v>
      </c>
      <c r="C1006" s="33" t="s">
        <v>11</v>
      </c>
      <c r="D1006" s="34" t="str" cm="1">
        <f t="array" ref="D1006">INDEX(FONTE_CÓDIGOS[CÓDIGO],MATCH(1,(FONTE_CÓDIGOS[FONTE]=BASE[[#This Row],[Coluna1]])*(FONTE_CÓDIGOS[DESCRIÇÃO]=BASE[[#This Row],[Classificação]]),0))</f>
        <v>2.23</v>
      </c>
      <c r="E1006" s="33" t="s">
        <v>31</v>
      </c>
      <c r="G1006" s="39">
        <v>45073</v>
      </c>
      <c r="H1006" s="35">
        <f>DAY(BASE[[#This Row],[Data de Pagamento]])</f>
        <v>27</v>
      </c>
      <c r="I1006" s="35" t="str">
        <f>TEXT(BASE[[#This Row],[Data de Pagamento]],"mmmm")</f>
        <v>maio</v>
      </c>
      <c r="J1006" s="35">
        <f>YEAR(BASE[[#This Row],[Data de Pagamento]])</f>
        <v>2023</v>
      </c>
      <c r="K1006" s="36">
        <v>-845</v>
      </c>
    </row>
    <row r="1007" spans="1:11">
      <c r="A1007" s="37" t="s">
        <v>6</v>
      </c>
      <c r="B1007" s="37" t="s">
        <v>71</v>
      </c>
      <c r="C1007" s="37" t="s">
        <v>11</v>
      </c>
      <c r="D1007" s="38" t="str" cm="1">
        <f t="array" ref="D1007">INDEX(FONTE_CÓDIGOS[CÓDIGO],MATCH(1,(FONTE_CÓDIGOS[FONTE]=BASE[[#This Row],[Coluna1]])*(FONTE_CÓDIGOS[DESCRIÇÃO]=BASE[[#This Row],[Classificação]]),0))</f>
        <v>1.11</v>
      </c>
      <c r="E1007" s="33" t="s">
        <v>24</v>
      </c>
      <c r="G1007" s="39">
        <v>45074</v>
      </c>
      <c r="H1007" s="35">
        <f>DAY(BASE[[#This Row],[Data de Pagamento]])</f>
        <v>28</v>
      </c>
      <c r="I1007" s="35" t="str">
        <f>TEXT(BASE[[#This Row],[Data de Pagamento]],"mmmm")</f>
        <v>maio</v>
      </c>
      <c r="J1007" s="35">
        <f>YEAR(BASE[[#This Row],[Data de Pagamento]])</f>
        <v>2023</v>
      </c>
      <c r="K1007" s="36">
        <v>158</v>
      </c>
    </row>
    <row r="1008" spans="1:11">
      <c r="A1008" s="37" t="s">
        <v>8</v>
      </c>
      <c r="B1008" s="37" t="s">
        <v>53</v>
      </c>
      <c r="C1008" s="37" t="s">
        <v>11</v>
      </c>
      <c r="D1008" s="38" t="str" cm="1">
        <f t="array" ref="D1008">INDEX(FONTE_CÓDIGOS[CÓDIGO],MATCH(1,(FONTE_CÓDIGOS[FONTE]=BASE[[#This Row],[Coluna1]])*(FONTE_CÓDIGOS[DESCRIÇÃO]=BASE[[#This Row],[Classificação]]),0))</f>
        <v>2.7</v>
      </c>
      <c r="E1008" s="33" t="s">
        <v>10</v>
      </c>
      <c r="G1008" s="39">
        <v>45076</v>
      </c>
      <c r="H1008" s="35">
        <f>DAY(BASE[[#This Row],[Data de Pagamento]])</f>
        <v>30</v>
      </c>
      <c r="I1008" s="35" t="str">
        <f>TEXT(BASE[[#This Row],[Data de Pagamento]],"mmmm")</f>
        <v>maio</v>
      </c>
      <c r="J1008" s="35">
        <f>YEAR(BASE[[#This Row],[Data de Pagamento]])</f>
        <v>2023</v>
      </c>
      <c r="K1008" s="36">
        <v>-846</v>
      </c>
    </row>
    <row r="1009" spans="1:11">
      <c r="A1009" s="37" t="s">
        <v>6</v>
      </c>
      <c r="B1009" s="37" t="s">
        <v>71</v>
      </c>
      <c r="C1009" s="37" t="s">
        <v>11</v>
      </c>
      <c r="D1009" s="38" t="str" cm="1">
        <f t="array" ref="D1009">INDEX(FONTE_CÓDIGOS[CÓDIGO],MATCH(1,(FONTE_CÓDIGOS[FONTE]=BASE[[#This Row],[Coluna1]])*(FONTE_CÓDIGOS[DESCRIÇÃO]=BASE[[#This Row],[Classificação]]),0))</f>
        <v>1.11</v>
      </c>
      <c r="E1009" s="33" t="s">
        <v>24</v>
      </c>
      <c r="G1009" s="39">
        <v>45077</v>
      </c>
      <c r="H1009" s="35">
        <f>DAY(BASE[[#This Row],[Data de Pagamento]])</f>
        <v>31</v>
      </c>
      <c r="I1009" s="35" t="str">
        <f>TEXT(BASE[[#This Row],[Data de Pagamento]],"mmmm")</f>
        <v>maio</v>
      </c>
      <c r="J1009" s="35">
        <f>YEAR(BASE[[#This Row],[Data de Pagamento]])</f>
        <v>2023</v>
      </c>
      <c r="K1009" s="36">
        <v>159</v>
      </c>
    </row>
    <row r="1010" spans="1:11">
      <c r="A1010" s="33" t="s">
        <v>6</v>
      </c>
      <c r="B1010" s="37" t="s">
        <v>66</v>
      </c>
      <c r="C1010" s="33" t="s">
        <v>11</v>
      </c>
      <c r="D1010" s="34" t="str" cm="1">
        <f t="array" ref="D1010">INDEX(FONTE_CÓDIGOS[CÓDIGO],MATCH(1,(FONTE_CÓDIGOS[FONTE]=BASE[[#This Row],[Coluna1]])*(FONTE_CÓDIGOS[DESCRIÇÃO]=BASE[[#This Row],[Classificação]]),0))</f>
        <v>1.10</v>
      </c>
      <c r="E1010" s="33" t="s">
        <v>10</v>
      </c>
      <c r="G1010" s="39">
        <v>45077</v>
      </c>
      <c r="H1010" s="35">
        <f>DAY(BASE[[#This Row],[Data de Pagamento]])</f>
        <v>31</v>
      </c>
      <c r="I1010" s="35" t="str">
        <f>TEXT(BASE[[#This Row],[Data de Pagamento]],"mmmm")</f>
        <v>maio</v>
      </c>
      <c r="J1010" s="35">
        <f>YEAR(BASE[[#This Row],[Data de Pagamento]])</f>
        <v>2023</v>
      </c>
      <c r="K1010" s="36">
        <v>160</v>
      </c>
    </row>
    <row r="1011" spans="1:11">
      <c r="A1011" s="37" t="s">
        <v>8</v>
      </c>
      <c r="B1011" s="37" t="s">
        <v>29</v>
      </c>
      <c r="C1011" s="37" t="s">
        <v>11</v>
      </c>
      <c r="D1011" s="38" t="str" cm="1">
        <f t="array" ref="D1011">INDEX(FONTE_CÓDIGOS[CÓDIGO],MATCH(1,(FONTE_CÓDIGOS[FONTE]=BASE[[#This Row],[Coluna1]])*(FONTE_CÓDIGOS[DESCRIÇÃO]=BASE[[#This Row],[Classificação]]),0))</f>
        <v>2.3</v>
      </c>
      <c r="E1011" s="33" t="s">
        <v>10</v>
      </c>
      <c r="G1011" s="39">
        <v>45077</v>
      </c>
      <c r="H1011" s="35">
        <f>DAY(BASE[[#This Row],[Data de Pagamento]])</f>
        <v>31</v>
      </c>
      <c r="I1011" s="35" t="str">
        <f>TEXT(BASE[[#This Row],[Data de Pagamento]],"mmmm")</f>
        <v>maio</v>
      </c>
      <c r="J1011" s="35">
        <f>YEAR(BASE[[#This Row],[Data de Pagamento]])</f>
        <v>2023</v>
      </c>
      <c r="K1011" s="36">
        <v>-847</v>
      </c>
    </row>
    <row r="1012" spans="1:11">
      <c r="A1012" s="33" t="s">
        <v>8</v>
      </c>
      <c r="B1012" s="37" t="s">
        <v>98</v>
      </c>
      <c r="C1012" s="33" t="s">
        <v>11</v>
      </c>
      <c r="D1012" s="34" t="str" cm="1">
        <f t="array" ref="D1012">INDEX(FONTE_CÓDIGOS[CÓDIGO],MATCH(1,(FONTE_CÓDIGOS[FONTE]=BASE[[#This Row],[Coluna1]])*(FONTE_CÓDIGOS[DESCRIÇÃO]=BASE[[#This Row],[Classificação]]),0))</f>
        <v>2.23</v>
      </c>
      <c r="E1012" s="33" t="s">
        <v>31</v>
      </c>
      <c r="G1012" s="39">
        <v>45077</v>
      </c>
      <c r="H1012" s="35">
        <f>DAY(BASE[[#This Row],[Data de Pagamento]])</f>
        <v>31</v>
      </c>
      <c r="I1012" s="35" t="str">
        <f>TEXT(BASE[[#This Row],[Data de Pagamento]],"mmmm")</f>
        <v>maio</v>
      </c>
      <c r="J1012" s="35">
        <f>YEAR(BASE[[#This Row],[Data de Pagamento]])</f>
        <v>2023</v>
      </c>
      <c r="K1012" s="36">
        <v>-848</v>
      </c>
    </row>
    <row r="1013" spans="1:11">
      <c r="A1013" s="33" t="s">
        <v>8</v>
      </c>
      <c r="B1013" s="37" t="s">
        <v>76</v>
      </c>
      <c r="C1013" s="33" t="s">
        <v>11</v>
      </c>
      <c r="D1013" s="34" t="str" cm="1">
        <f t="array" ref="D1013">INDEX(FONTE_CÓDIGOS[CÓDIGO],MATCH(1,(FONTE_CÓDIGOS[FONTE]=BASE[[#This Row],[Coluna1]])*(FONTE_CÓDIGOS[DESCRIÇÃO]=BASE[[#This Row],[Classificação]]),0))</f>
        <v>2.12</v>
      </c>
      <c r="E1013" s="33" t="s">
        <v>10</v>
      </c>
      <c r="G1013" s="39">
        <v>45077</v>
      </c>
      <c r="H1013" s="35">
        <f>DAY(BASE[[#This Row],[Data de Pagamento]])</f>
        <v>31</v>
      </c>
      <c r="I1013" s="35" t="str">
        <f>TEXT(BASE[[#This Row],[Data de Pagamento]],"mmmm")</f>
        <v>maio</v>
      </c>
      <c r="J1013" s="35">
        <f>YEAR(BASE[[#This Row],[Data de Pagamento]])</f>
        <v>2023</v>
      </c>
      <c r="K1013" s="36">
        <v>-849</v>
      </c>
    </row>
    <row r="1014" spans="1:11">
      <c r="A1014" s="37" t="s">
        <v>6</v>
      </c>
      <c r="B1014" s="37" t="s">
        <v>27</v>
      </c>
      <c r="C1014" s="37" t="s">
        <v>11</v>
      </c>
      <c r="D1014" s="40" t="str" cm="1">
        <f t="array" ref="D1014">INDEX(FONTE_CÓDIGOS[CÓDIGO],MATCH(1,(FONTE_CÓDIGOS[FONTE]=BASE[[#This Row],[Coluna1]])*(FONTE_CÓDIGOS[DESCRIÇÃO]=BASE[[#This Row],[Classificação]]),0))</f>
        <v>1.3</v>
      </c>
      <c r="E1014" s="33" t="s">
        <v>43</v>
      </c>
      <c r="G1014" s="39">
        <v>45078</v>
      </c>
      <c r="H1014" s="35">
        <f>DAY(BASE[[#This Row],[Data de Pagamento]])</f>
        <v>1</v>
      </c>
      <c r="I1014" s="35" t="str">
        <f>TEXT(BASE[[#This Row],[Data de Pagamento]],"mmmm")</f>
        <v>junho</v>
      </c>
      <c r="J1014" s="35">
        <f>YEAR(BASE[[#This Row],[Data de Pagamento]])</f>
        <v>2023</v>
      </c>
      <c r="K1014" s="36">
        <v>161</v>
      </c>
    </row>
    <row r="1015" spans="1:11">
      <c r="A1015" s="37" t="s">
        <v>8</v>
      </c>
      <c r="B1015" s="37" t="s">
        <v>73</v>
      </c>
      <c r="C1015" s="37" t="s">
        <v>11</v>
      </c>
      <c r="D1015" s="41" t="str" cm="1">
        <f t="array" ref="D1015">INDEX(FONTE_CÓDIGOS[CÓDIGO],MATCH(1,(FONTE_CÓDIGOS[FONTE]=BASE[[#This Row],[Coluna1]])*(FONTE_CÓDIGOS[DESCRIÇÃO]=BASE[[#This Row],[Classificação]]),0))</f>
        <v>2.11</v>
      </c>
      <c r="E1015" s="33" t="s">
        <v>31</v>
      </c>
      <c r="G1015" s="39">
        <v>45078</v>
      </c>
      <c r="H1015" s="35">
        <f>DAY(BASE[[#This Row],[Data de Pagamento]])</f>
        <v>1</v>
      </c>
      <c r="I1015" s="35" t="str">
        <f>TEXT(BASE[[#This Row],[Data de Pagamento]],"mmmm")</f>
        <v>junho</v>
      </c>
      <c r="J1015" s="35">
        <f>YEAR(BASE[[#This Row],[Data de Pagamento]])</f>
        <v>2023</v>
      </c>
      <c r="K1015" s="36">
        <v>-850</v>
      </c>
    </row>
    <row r="1016" spans="1:11">
      <c r="A1016" s="37" t="s">
        <v>8</v>
      </c>
      <c r="B1016" s="37" t="s">
        <v>73</v>
      </c>
      <c r="C1016" s="37" t="s">
        <v>11</v>
      </c>
      <c r="D1016" s="41" t="str" cm="1">
        <f t="array" ref="D1016">INDEX(FONTE_CÓDIGOS[CÓDIGO],MATCH(1,(FONTE_CÓDIGOS[FONTE]=BASE[[#This Row],[Coluna1]])*(FONTE_CÓDIGOS[DESCRIÇÃO]=BASE[[#This Row],[Classificação]]),0))</f>
        <v>2.11</v>
      </c>
      <c r="E1016" s="33" t="s">
        <v>37</v>
      </c>
      <c r="G1016" s="39">
        <v>45078</v>
      </c>
      <c r="H1016" s="35">
        <f>DAY(BASE[[#This Row],[Data de Pagamento]])</f>
        <v>1</v>
      </c>
      <c r="I1016" s="35" t="str">
        <f>TEXT(BASE[[#This Row],[Data de Pagamento]],"mmmm")</f>
        <v>junho</v>
      </c>
      <c r="J1016" s="35">
        <f>YEAR(BASE[[#This Row],[Data de Pagamento]])</f>
        <v>2023</v>
      </c>
      <c r="K1016" s="36">
        <v>-851</v>
      </c>
    </row>
    <row r="1017" spans="1:11">
      <c r="A1017" s="37" t="s">
        <v>8</v>
      </c>
      <c r="B1017" s="37" t="s">
        <v>53</v>
      </c>
      <c r="C1017" s="37" t="s">
        <v>11</v>
      </c>
      <c r="D1017" s="38" t="str" cm="1">
        <f t="array" ref="D1017">INDEX(FONTE_CÓDIGOS[CÓDIGO],MATCH(1,(FONTE_CÓDIGOS[FONTE]=BASE[[#This Row],[Coluna1]])*(FONTE_CÓDIGOS[DESCRIÇÃO]=BASE[[#This Row],[Classificação]]),0))</f>
        <v>2.7</v>
      </c>
      <c r="E1017" s="33" t="s">
        <v>10</v>
      </c>
      <c r="G1017" s="39">
        <v>45078</v>
      </c>
      <c r="H1017" s="35">
        <f>DAY(BASE[[#This Row],[Data de Pagamento]])</f>
        <v>1</v>
      </c>
      <c r="I1017" s="35" t="str">
        <f>TEXT(BASE[[#This Row],[Data de Pagamento]],"mmmm")</f>
        <v>junho</v>
      </c>
      <c r="J1017" s="35">
        <f>YEAR(BASE[[#This Row],[Data de Pagamento]])</f>
        <v>2023</v>
      </c>
      <c r="K1017" s="36">
        <v>-852</v>
      </c>
    </row>
    <row r="1018" spans="1:11">
      <c r="A1018" s="33" t="s">
        <v>8</v>
      </c>
      <c r="B1018" s="37" t="s">
        <v>58</v>
      </c>
      <c r="C1018" s="33" t="s">
        <v>11</v>
      </c>
      <c r="D1018" s="34" t="str" cm="1">
        <f t="array" ref="D1018">INDEX(FONTE_CÓDIGOS[CÓDIGO],MATCH(1,(FONTE_CÓDIGOS[FONTE]=BASE[[#This Row],[Coluna1]])*(FONTE_CÓDIGOS[DESCRIÇÃO]=BASE[[#This Row],[Classificação]]),0))</f>
        <v>2.8</v>
      </c>
      <c r="E1018" s="33" t="s">
        <v>10</v>
      </c>
      <c r="G1018" s="39">
        <v>45078</v>
      </c>
      <c r="H1018" s="35">
        <f>DAY(BASE[[#This Row],[Data de Pagamento]])</f>
        <v>1</v>
      </c>
      <c r="I1018" s="35" t="str">
        <f>TEXT(BASE[[#This Row],[Data de Pagamento]],"mmmm")</f>
        <v>junho</v>
      </c>
      <c r="J1018" s="35">
        <f>YEAR(BASE[[#This Row],[Data de Pagamento]])</f>
        <v>2023</v>
      </c>
      <c r="K1018" s="36">
        <v>-853</v>
      </c>
    </row>
    <row r="1019" spans="1:11">
      <c r="A1019" s="37" t="s">
        <v>8</v>
      </c>
      <c r="B1019" s="37" t="s">
        <v>73</v>
      </c>
      <c r="C1019" s="37" t="s">
        <v>11</v>
      </c>
      <c r="D1019" s="38" t="str" cm="1">
        <f t="array" ref="D1019">INDEX(FONTE_CÓDIGOS[CÓDIGO],MATCH(1,(FONTE_CÓDIGOS[FONTE]=BASE[[#This Row],[Coluna1]])*(FONTE_CÓDIGOS[DESCRIÇÃO]=BASE[[#This Row],[Classificação]]),0))</f>
        <v>2.11</v>
      </c>
      <c r="E1019" s="33" t="s">
        <v>31</v>
      </c>
      <c r="G1019" s="39">
        <v>45078</v>
      </c>
      <c r="H1019" s="35">
        <f>DAY(BASE[[#This Row],[Data de Pagamento]])</f>
        <v>1</v>
      </c>
      <c r="I1019" s="35" t="str">
        <f>TEXT(BASE[[#This Row],[Data de Pagamento]],"mmmm")</f>
        <v>junho</v>
      </c>
      <c r="J1019" s="35">
        <f>YEAR(BASE[[#This Row],[Data de Pagamento]])</f>
        <v>2023</v>
      </c>
      <c r="K1019" s="36">
        <v>-854</v>
      </c>
    </row>
    <row r="1020" spans="1:11">
      <c r="A1020" s="33" t="s">
        <v>8</v>
      </c>
      <c r="B1020" s="37" t="s">
        <v>53</v>
      </c>
      <c r="C1020" s="33" t="s">
        <v>11</v>
      </c>
      <c r="D1020" s="34" t="str" cm="1">
        <f t="array" ref="D1020">INDEX(FONTE_CÓDIGOS[CÓDIGO],MATCH(1,(FONTE_CÓDIGOS[FONTE]=BASE[[#This Row],[Coluna1]])*(FONTE_CÓDIGOS[DESCRIÇÃO]=BASE[[#This Row],[Classificação]]),0))</f>
        <v>2.7</v>
      </c>
      <c r="E1020" s="33" t="s">
        <v>10</v>
      </c>
      <c r="G1020" s="39">
        <v>45078</v>
      </c>
      <c r="H1020" s="35">
        <f>DAY(BASE[[#This Row],[Data de Pagamento]])</f>
        <v>1</v>
      </c>
      <c r="I1020" s="35" t="str">
        <f>TEXT(BASE[[#This Row],[Data de Pagamento]],"mmmm")</f>
        <v>junho</v>
      </c>
      <c r="J1020" s="35">
        <f>YEAR(BASE[[#This Row],[Data de Pagamento]])</f>
        <v>2023</v>
      </c>
      <c r="K1020" s="36">
        <v>-855</v>
      </c>
    </row>
    <row r="1021" spans="1:11">
      <c r="A1021" s="33" t="s">
        <v>8</v>
      </c>
      <c r="B1021" s="37" t="s">
        <v>53</v>
      </c>
      <c r="C1021" s="33" t="s">
        <v>11</v>
      </c>
      <c r="D1021" s="34" t="str" cm="1">
        <f t="array" ref="D1021">INDEX(FONTE_CÓDIGOS[CÓDIGO],MATCH(1,(FONTE_CÓDIGOS[FONTE]=BASE[[#This Row],[Coluna1]])*(FONTE_CÓDIGOS[DESCRIÇÃO]=BASE[[#This Row],[Classificação]]),0))</f>
        <v>2.7</v>
      </c>
      <c r="E1021" s="33" t="s">
        <v>10</v>
      </c>
      <c r="G1021" s="39">
        <v>45078</v>
      </c>
      <c r="H1021" s="35">
        <f>DAY(BASE[[#This Row],[Data de Pagamento]])</f>
        <v>1</v>
      </c>
      <c r="I1021" s="35" t="str">
        <f>TEXT(BASE[[#This Row],[Data de Pagamento]],"mmmm")</f>
        <v>junho</v>
      </c>
      <c r="J1021" s="35">
        <f>YEAR(BASE[[#This Row],[Data de Pagamento]])</f>
        <v>2023</v>
      </c>
      <c r="K1021" s="36">
        <v>-856</v>
      </c>
    </row>
    <row r="1022" spans="1:11">
      <c r="A1022" s="37" t="s">
        <v>8</v>
      </c>
      <c r="B1022" s="37" t="s">
        <v>92</v>
      </c>
      <c r="C1022" s="37" t="s">
        <v>11</v>
      </c>
      <c r="D1022" s="38" t="str" cm="1">
        <f t="array" ref="D1022">INDEX(FONTE_CÓDIGOS[CÓDIGO],MATCH(1,(FONTE_CÓDIGOS[FONTE]=BASE[[#This Row],[Coluna1]])*(FONTE_CÓDIGOS[DESCRIÇÃO]=BASE[[#This Row],[Classificação]]),0))</f>
        <v>2.20</v>
      </c>
      <c r="E1022" s="33" t="s">
        <v>24</v>
      </c>
      <c r="G1022" s="39">
        <v>45078</v>
      </c>
      <c r="H1022" s="35">
        <f>DAY(BASE[[#This Row],[Data de Pagamento]])</f>
        <v>1</v>
      </c>
      <c r="I1022" s="35" t="str">
        <f>TEXT(BASE[[#This Row],[Data de Pagamento]],"mmmm")</f>
        <v>junho</v>
      </c>
      <c r="J1022" s="35">
        <f>YEAR(BASE[[#This Row],[Data de Pagamento]])</f>
        <v>2023</v>
      </c>
      <c r="K1022" s="36">
        <v>-857</v>
      </c>
    </row>
    <row r="1023" spans="1:11">
      <c r="A1023" s="33" t="s">
        <v>8</v>
      </c>
      <c r="B1023" s="37" t="s">
        <v>53</v>
      </c>
      <c r="C1023" s="33" t="s">
        <v>11</v>
      </c>
      <c r="D1023" s="34" t="str" cm="1">
        <f t="array" ref="D1023">INDEX(FONTE_CÓDIGOS[CÓDIGO],MATCH(1,(FONTE_CÓDIGOS[FONTE]=BASE[[#This Row],[Coluna1]])*(FONTE_CÓDIGOS[DESCRIÇÃO]=BASE[[#This Row],[Classificação]]),0))</f>
        <v>2.7</v>
      </c>
      <c r="E1023" s="33" t="s">
        <v>10</v>
      </c>
      <c r="G1023" s="39">
        <v>45078</v>
      </c>
      <c r="H1023" s="35">
        <f>DAY(BASE[[#This Row],[Data de Pagamento]])</f>
        <v>1</v>
      </c>
      <c r="I1023" s="35" t="str">
        <f>TEXT(BASE[[#This Row],[Data de Pagamento]],"mmmm")</f>
        <v>junho</v>
      </c>
      <c r="J1023" s="35">
        <f>YEAR(BASE[[#This Row],[Data de Pagamento]])</f>
        <v>2023</v>
      </c>
      <c r="K1023" s="36">
        <v>-858</v>
      </c>
    </row>
    <row r="1024" spans="1:11">
      <c r="A1024" s="37" t="s">
        <v>8</v>
      </c>
      <c r="B1024" s="37" t="s">
        <v>92</v>
      </c>
      <c r="C1024" s="37" t="s">
        <v>11</v>
      </c>
      <c r="D1024" s="38" t="str" cm="1">
        <f t="array" ref="D1024">INDEX(FONTE_CÓDIGOS[CÓDIGO],MATCH(1,(FONTE_CÓDIGOS[FONTE]=BASE[[#This Row],[Coluna1]])*(FONTE_CÓDIGOS[DESCRIÇÃO]=BASE[[#This Row],[Classificação]]),0))</f>
        <v>2.20</v>
      </c>
      <c r="E1024" s="33" t="s">
        <v>31</v>
      </c>
      <c r="G1024" s="39">
        <v>45078</v>
      </c>
      <c r="H1024" s="35">
        <f>DAY(BASE[[#This Row],[Data de Pagamento]])</f>
        <v>1</v>
      </c>
      <c r="I1024" s="35" t="str">
        <f>TEXT(BASE[[#This Row],[Data de Pagamento]],"mmmm")</f>
        <v>junho</v>
      </c>
      <c r="J1024" s="35">
        <f>YEAR(BASE[[#This Row],[Data de Pagamento]])</f>
        <v>2023</v>
      </c>
      <c r="K1024" s="36">
        <v>-859</v>
      </c>
    </row>
    <row r="1025" spans="1:11">
      <c r="A1025" s="37" t="s">
        <v>8</v>
      </c>
      <c r="B1025" s="37" t="s">
        <v>73</v>
      </c>
      <c r="C1025" s="37" t="s">
        <v>11</v>
      </c>
      <c r="D1025" s="41" t="str" cm="1">
        <f t="array" ref="D1025">INDEX(FONTE_CÓDIGOS[CÓDIGO],MATCH(1,(FONTE_CÓDIGOS[FONTE]=BASE[[#This Row],[Coluna1]])*(FONTE_CÓDIGOS[DESCRIÇÃO]=BASE[[#This Row],[Classificação]]),0))</f>
        <v>2.11</v>
      </c>
      <c r="E1025" s="33" t="s">
        <v>37</v>
      </c>
      <c r="G1025" s="39">
        <v>45078</v>
      </c>
      <c r="H1025" s="35">
        <f>DAY(BASE[[#This Row],[Data de Pagamento]])</f>
        <v>1</v>
      </c>
      <c r="I1025" s="35" t="str">
        <f>TEXT(BASE[[#This Row],[Data de Pagamento]],"mmmm")</f>
        <v>junho</v>
      </c>
      <c r="J1025" s="35">
        <f>YEAR(BASE[[#This Row],[Data de Pagamento]])</f>
        <v>2023</v>
      </c>
      <c r="K1025" s="36">
        <v>-860</v>
      </c>
    </row>
    <row r="1026" spans="1:11">
      <c r="A1026" s="37" t="s">
        <v>6</v>
      </c>
      <c r="B1026" s="37" t="s">
        <v>71</v>
      </c>
      <c r="C1026" s="37" t="s">
        <v>11</v>
      </c>
      <c r="D1026" s="38" t="str" cm="1">
        <f t="array" ref="D1026">INDEX(FONTE_CÓDIGOS[CÓDIGO],MATCH(1,(FONTE_CÓDIGOS[FONTE]=BASE[[#This Row],[Coluna1]])*(FONTE_CÓDIGOS[DESCRIÇÃO]=BASE[[#This Row],[Classificação]]),0))</f>
        <v>1.11</v>
      </c>
      <c r="E1026" s="33" t="s">
        <v>24</v>
      </c>
      <c r="G1026" s="39">
        <v>45080</v>
      </c>
      <c r="H1026" s="35">
        <f>DAY(BASE[[#This Row],[Data de Pagamento]])</f>
        <v>3</v>
      </c>
      <c r="I1026" s="35" t="str">
        <f>TEXT(BASE[[#This Row],[Data de Pagamento]],"mmmm")</f>
        <v>junho</v>
      </c>
      <c r="J1026" s="35">
        <f>YEAR(BASE[[#This Row],[Data de Pagamento]])</f>
        <v>2023</v>
      </c>
      <c r="K1026" s="36">
        <v>162</v>
      </c>
    </row>
    <row r="1027" spans="1:11">
      <c r="A1027" s="33" t="s">
        <v>8</v>
      </c>
      <c r="B1027" s="37" t="s">
        <v>98</v>
      </c>
      <c r="C1027" s="33" t="s">
        <v>11</v>
      </c>
      <c r="D1027" s="34" t="str" cm="1">
        <f t="array" ref="D1027">INDEX(FONTE_CÓDIGOS[CÓDIGO],MATCH(1,(FONTE_CÓDIGOS[FONTE]=BASE[[#This Row],[Coluna1]])*(FONTE_CÓDIGOS[DESCRIÇÃO]=BASE[[#This Row],[Classificação]]),0))</f>
        <v>2.23</v>
      </c>
      <c r="E1027" s="33" t="s">
        <v>24</v>
      </c>
      <c r="G1027" s="39">
        <v>45080</v>
      </c>
      <c r="H1027" s="35">
        <f>DAY(BASE[[#This Row],[Data de Pagamento]])</f>
        <v>3</v>
      </c>
      <c r="I1027" s="35" t="str">
        <f>TEXT(BASE[[#This Row],[Data de Pagamento]],"mmmm")</f>
        <v>junho</v>
      </c>
      <c r="J1027" s="35">
        <f>YEAR(BASE[[#This Row],[Data de Pagamento]])</f>
        <v>2023</v>
      </c>
      <c r="K1027" s="36">
        <v>-861</v>
      </c>
    </row>
    <row r="1028" spans="1:11">
      <c r="A1028" s="33" t="s">
        <v>8</v>
      </c>
      <c r="B1028" s="37" t="s">
        <v>58</v>
      </c>
      <c r="C1028" s="33" t="s">
        <v>11</v>
      </c>
      <c r="D1028" s="34" t="str" cm="1">
        <f t="array" ref="D1028">INDEX(FONTE_CÓDIGOS[CÓDIGO],MATCH(1,(FONTE_CÓDIGOS[FONTE]=BASE[[#This Row],[Coluna1]])*(FONTE_CÓDIGOS[DESCRIÇÃO]=BASE[[#This Row],[Classificação]]),0))</f>
        <v>2.8</v>
      </c>
      <c r="E1028" s="33" t="s">
        <v>37</v>
      </c>
      <c r="G1028" s="39">
        <v>45080</v>
      </c>
      <c r="H1028" s="35">
        <f>DAY(BASE[[#This Row],[Data de Pagamento]])</f>
        <v>3</v>
      </c>
      <c r="I1028" s="35" t="str">
        <f>TEXT(BASE[[#This Row],[Data de Pagamento]],"mmmm")</f>
        <v>junho</v>
      </c>
      <c r="J1028" s="35">
        <f>YEAR(BASE[[#This Row],[Data de Pagamento]])</f>
        <v>2023</v>
      </c>
      <c r="K1028" s="36">
        <v>-862</v>
      </c>
    </row>
    <row r="1029" spans="1:11">
      <c r="A1029" s="37" t="s">
        <v>6</v>
      </c>
      <c r="B1029" s="37" t="s">
        <v>27</v>
      </c>
      <c r="C1029" s="37" t="s">
        <v>11</v>
      </c>
      <c r="D1029" s="40" t="str" cm="1">
        <f t="array" ref="D1029">INDEX(FONTE_CÓDIGOS[CÓDIGO],MATCH(1,(FONTE_CÓDIGOS[FONTE]=BASE[[#This Row],[Coluna1]])*(FONTE_CÓDIGOS[DESCRIÇÃO]=BASE[[#This Row],[Classificação]]),0))</f>
        <v>1.3</v>
      </c>
      <c r="E1029" s="33" t="s">
        <v>43</v>
      </c>
      <c r="G1029" s="39">
        <v>45082</v>
      </c>
      <c r="H1029" s="35">
        <f>DAY(BASE[[#This Row],[Data de Pagamento]])</f>
        <v>5</v>
      </c>
      <c r="I1029" s="35" t="str">
        <f>TEXT(BASE[[#This Row],[Data de Pagamento]],"mmmm")</f>
        <v>junho</v>
      </c>
      <c r="J1029" s="35">
        <f>YEAR(BASE[[#This Row],[Data de Pagamento]])</f>
        <v>2023</v>
      </c>
      <c r="K1029" s="36">
        <v>163</v>
      </c>
    </row>
    <row r="1030" spans="1:11">
      <c r="A1030" s="33" t="s">
        <v>8</v>
      </c>
      <c r="B1030" s="37" t="s">
        <v>53</v>
      </c>
      <c r="C1030" s="33" t="s">
        <v>11</v>
      </c>
      <c r="D1030" s="34" t="str" cm="1">
        <f t="array" ref="D1030">INDEX(FONTE_CÓDIGOS[CÓDIGO],MATCH(1,(FONTE_CÓDIGOS[FONTE]=BASE[[#This Row],[Coluna1]])*(FONTE_CÓDIGOS[DESCRIÇÃO]=BASE[[#This Row],[Classificação]]),0))</f>
        <v>2.7</v>
      </c>
      <c r="E1030" s="33" t="s">
        <v>10</v>
      </c>
      <c r="G1030" s="39">
        <v>45082</v>
      </c>
      <c r="H1030" s="35">
        <f>DAY(BASE[[#This Row],[Data de Pagamento]])</f>
        <v>5</v>
      </c>
      <c r="I1030" s="35" t="str">
        <f>TEXT(BASE[[#This Row],[Data de Pagamento]],"mmmm")</f>
        <v>junho</v>
      </c>
      <c r="J1030" s="35">
        <f>YEAR(BASE[[#This Row],[Data de Pagamento]])</f>
        <v>2023</v>
      </c>
      <c r="K1030" s="36">
        <v>-863</v>
      </c>
    </row>
    <row r="1031" spans="1:11">
      <c r="A1031" s="33" t="s">
        <v>8</v>
      </c>
      <c r="B1031" s="37" t="s">
        <v>58</v>
      </c>
      <c r="C1031" s="33" t="s">
        <v>11</v>
      </c>
      <c r="D1031" s="34" t="str" cm="1">
        <f t="array" ref="D1031">INDEX(FONTE_CÓDIGOS[CÓDIGO],MATCH(1,(FONTE_CÓDIGOS[FONTE]=BASE[[#This Row],[Coluna1]])*(FONTE_CÓDIGOS[DESCRIÇÃO]=BASE[[#This Row],[Classificação]]),0))</f>
        <v>2.8</v>
      </c>
      <c r="E1031" s="33" t="s">
        <v>10</v>
      </c>
      <c r="G1031" s="39">
        <v>45082</v>
      </c>
      <c r="H1031" s="35">
        <f>DAY(BASE[[#This Row],[Data de Pagamento]])</f>
        <v>5</v>
      </c>
      <c r="I1031" s="35" t="str">
        <f>TEXT(BASE[[#This Row],[Data de Pagamento]],"mmmm")</f>
        <v>junho</v>
      </c>
      <c r="J1031" s="35">
        <f>YEAR(BASE[[#This Row],[Data de Pagamento]])</f>
        <v>2023</v>
      </c>
      <c r="K1031" s="36">
        <v>-864</v>
      </c>
    </row>
    <row r="1032" spans="1:11">
      <c r="A1032" s="33" t="s">
        <v>8</v>
      </c>
      <c r="B1032" s="37" t="s">
        <v>98</v>
      </c>
      <c r="C1032" s="37" t="s">
        <v>11</v>
      </c>
      <c r="D1032" s="38" t="str" cm="1">
        <f t="array" ref="D1032">INDEX(FONTE_CÓDIGOS[CÓDIGO],MATCH(1,(FONTE_CÓDIGOS[FONTE]=BASE[[#This Row],[Coluna1]])*(FONTE_CÓDIGOS[DESCRIÇÃO]=BASE[[#This Row],[Classificação]]),0))</f>
        <v>2.23</v>
      </c>
      <c r="E1032" s="33" t="s">
        <v>24</v>
      </c>
      <c r="G1032" s="39">
        <v>45083</v>
      </c>
      <c r="H1032" s="35">
        <f>DAY(BASE[[#This Row],[Data de Pagamento]])</f>
        <v>6</v>
      </c>
      <c r="I1032" s="35" t="str">
        <f>TEXT(BASE[[#This Row],[Data de Pagamento]],"mmmm")</f>
        <v>junho</v>
      </c>
      <c r="J1032" s="35">
        <f>YEAR(BASE[[#This Row],[Data de Pagamento]])</f>
        <v>2023</v>
      </c>
      <c r="K1032" s="36">
        <v>-865</v>
      </c>
    </row>
    <row r="1033" spans="1:11">
      <c r="A1033" s="33" t="s">
        <v>8</v>
      </c>
      <c r="B1033" s="37" t="s">
        <v>90</v>
      </c>
      <c r="C1033" s="33" t="s">
        <v>11</v>
      </c>
      <c r="D1033" s="34" t="str" cm="1">
        <f t="array" ref="D1033">INDEX(FONTE_CÓDIGOS[CÓDIGO],MATCH(1,(FONTE_CÓDIGOS[FONTE]=BASE[[#This Row],[Coluna1]])*(FONTE_CÓDIGOS[DESCRIÇÃO]=BASE[[#This Row],[Classificação]]),0))</f>
        <v>2.19</v>
      </c>
      <c r="E1033" s="33" t="s">
        <v>24</v>
      </c>
      <c r="G1033" s="39">
        <v>45083</v>
      </c>
      <c r="H1033" s="35">
        <f>DAY(BASE[[#This Row],[Data de Pagamento]])</f>
        <v>6</v>
      </c>
      <c r="I1033" s="35" t="str">
        <f>TEXT(BASE[[#This Row],[Data de Pagamento]],"mmmm")</f>
        <v>junho</v>
      </c>
      <c r="J1033" s="35">
        <f>YEAR(BASE[[#This Row],[Data de Pagamento]])</f>
        <v>2023</v>
      </c>
      <c r="K1033" s="36">
        <v>-866</v>
      </c>
    </row>
    <row r="1034" spans="1:11">
      <c r="A1034" s="37" t="s">
        <v>8</v>
      </c>
      <c r="B1034" s="37" t="s">
        <v>29</v>
      </c>
      <c r="C1034" s="37" t="s">
        <v>11</v>
      </c>
      <c r="D1034" s="38" t="str" cm="1">
        <f t="array" ref="D1034">INDEX(FONTE_CÓDIGOS[CÓDIGO],MATCH(1,(FONTE_CÓDIGOS[FONTE]=BASE[[#This Row],[Coluna1]])*(FONTE_CÓDIGOS[DESCRIÇÃO]=BASE[[#This Row],[Classificação]]),0))</f>
        <v>2.3</v>
      </c>
      <c r="E1034" s="33" t="s">
        <v>10</v>
      </c>
      <c r="G1034" s="39">
        <v>45084</v>
      </c>
      <c r="H1034" s="35">
        <f>DAY(BASE[[#This Row],[Data de Pagamento]])</f>
        <v>7</v>
      </c>
      <c r="I1034" s="35" t="str">
        <f>TEXT(BASE[[#This Row],[Data de Pagamento]],"mmmm")</f>
        <v>junho</v>
      </c>
      <c r="J1034" s="35">
        <f>YEAR(BASE[[#This Row],[Data de Pagamento]])</f>
        <v>2023</v>
      </c>
      <c r="K1034" s="36">
        <v>-867</v>
      </c>
    </row>
    <row r="1035" spans="1:11">
      <c r="A1035" s="37" t="s">
        <v>8</v>
      </c>
      <c r="B1035" s="37" t="s">
        <v>84</v>
      </c>
      <c r="C1035" s="37" t="s">
        <v>11</v>
      </c>
      <c r="D1035" s="40" t="str" cm="1">
        <f t="array" ref="D1035">INDEX(FONTE_CÓDIGOS[CÓDIGO],MATCH(1,(FONTE_CÓDIGOS[FONTE]=BASE[[#This Row],[Coluna1]])*(FONTE_CÓDIGOS[DESCRIÇÃO]=BASE[[#This Row],[Classificação]]),0))</f>
        <v>2.16</v>
      </c>
      <c r="E1035" s="33" t="s">
        <v>10</v>
      </c>
      <c r="G1035" s="39">
        <v>45084</v>
      </c>
      <c r="H1035" s="35">
        <f>DAY(BASE[[#This Row],[Data de Pagamento]])</f>
        <v>7</v>
      </c>
      <c r="I1035" s="35" t="str">
        <f>TEXT(BASE[[#This Row],[Data de Pagamento]],"mmmm")</f>
        <v>junho</v>
      </c>
      <c r="J1035" s="35">
        <f>YEAR(BASE[[#This Row],[Data de Pagamento]])</f>
        <v>2023</v>
      </c>
      <c r="K1035" s="36">
        <v>-868</v>
      </c>
    </row>
    <row r="1036" spans="1:11">
      <c r="A1036" s="33" t="s">
        <v>8</v>
      </c>
      <c r="B1036" s="37" t="s">
        <v>78</v>
      </c>
      <c r="C1036" s="33" t="s">
        <v>11</v>
      </c>
      <c r="D1036" s="34" t="str" cm="1">
        <f t="array" ref="D1036">INDEX(FONTE_CÓDIGOS[CÓDIGO],MATCH(1,(FONTE_CÓDIGOS[FONTE]=BASE[[#This Row],[Coluna1]])*(FONTE_CÓDIGOS[DESCRIÇÃO]=BASE[[#This Row],[Classificação]]),0))</f>
        <v>2.13</v>
      </c>
      <c r="E1036" s="33" t="s">
        <v>10</v>
      </c>
      <c r="G1036" s="39">
        <v>45084</v>
      </c>
      <c r="H1036" s="35">
        <f>DAY(BASE[[#This Row],[Data de Pagamento]])</f>
        <v>7</v>
      </c>
      <c r="I1036" s="35" t="str">
        <f>TEXT(BASE[[#This Row],[Data de Pagamento]],"mmmm")</f>
        <v>junho</v>
      </c>
      <c r="J1036" s="35">
        <f>YEAR(BASE[[#This Row],[Data de Pagamento]])</f>
        <v>2023</v>
      </c>
      <c r="K1036" s="36">
        <v>-869</v>
      </c>
    </row>
    <row r="1037" spans="1:11">
      <c r="A1037" s="33" t="s">
        <v>6</v>
      </c>
      <c r="B1037" s="37" t="s">
        <v>66</v>
      </c>
      <c r="C1037" s="33" t="s">
        <v>11</v>
      </c>
      <c r="D1037" s="34" t="str" cm="1">
        <f t="array" ref="D1037">INDEX(FONTE_CÓDIGOS[CÓDIGO],MATCH(1,(FONTE_CÓDIGOS[FONTE]=BASE[[#This Row],[Coluna1]])*(FONTE_CÓDIGOS[DESCRIÇÃO]=BASE[[#This Row],[Classificação]]),0))</f>
        <v>1.10</v>
      </c>
      <c r="E1037" s="33" t="s">
        <v>10</v>
      </c>
      <c r="G1037" s="39">
        <v>45086</v>
      </c>
      <c r="H1037" s="35">
        <f>DAY(BASE[[#This Row],[Data de Pagamento]])</f>
        <v>9</v>
      </c>
      <c r="I1037" s="35" t="str">
        <f>TEXT(BASE[[#This Row],[Data de Pagamento]],"mmmm")</f>
        <v>junho</v>
      </c>
      <c r="J1037" s="35">
        <f>YEAR(BASE[[#This Row],[Data de Pagamento]])</f>
        <v>2023</v>
      </c>
      <c r="K1037" s="36">
        <v>164</v>
      </c>
    </row>
    <row r="1038" spans="1:11">
      <c r="A1038" s="37" t="s">
        <v>8</v>
      </c>
      <c r="B1038" s="37" t="s">
        <v>104</v>
      </c>
      <c r="C1038" s="37" t="s">
        <v>11</v>
      </c>
      <c r="D1038" s="38" t="s">
        <v>100</v>
      </c>
      <c r="E1038" s="33" t="s">
        <v>10</v>
      </c>
      <c r="G1038" s="39">
        <v>45086</v>
      </c>
      <c r="H1038" s="35">
        <f>DAY(BASE[[#This Row],[Data de Pagamento]])</f>
        <v>9</v>
      </c>
      <c r="I1038" s="35" t="str">
        <f>TEXT(BASE[[#This Row],[Data de Pagamento]],"mmmm")</f>
        <v>junho</v>
      </c>
      <c r="J1038" s="35">
        <f>YEAR(BASE[[#This Row],[Data de Pagamento]])</f>
        <v>2023</v>
      </c>
      <c r="K1038" s="36">
        <v>-870</v>
      </c>
    </row>
    <row r="1039" spans="1:11">
      <c r="A1039" s="37" t="s">
        <v>8</v>
      </c>
      <c r="B1039" s="37" t="s">
        <v>47</v>
      </c>
      <c r="C1039" s="37" t="s">
        <v>11</v>
      </c>
      <c r="D1039" s="38" t="str" cm="1">
        <f t="array" ref="D1039">INDEX(FONTE_CÓDIGOS[CÓDIGO],MATCH(1,(FONTE_CÓDIGOS[FONTE]=BASE[[#This Row],[Coluna1]])*(FONTE_CÓDIGOS[DESCRIÇÃO]=BASE[[#This Row],[Classificação]]),0))</f>
        <v>2.6</v>
      </c>
      <c r="E1039" s="33" t="s">
        <v>10</v>
      </c>
      <c r="G1039" s="39">
        <v>45087</v>
      </c>
      <c r="H1039" s="35">
        <f>DAY(BASE[[#This Row],[Data de Pagamento]])</f>
        <v>10</v>
      </c>
      <c r="I1039" s="35" t="str">
        <f>TEXT(BASE[[#This Row],[Data de Pagamento]],"mmmm")</f>
        <v>junho</v>
      </c>
      <c r="J1039" s="35">
        <f>YEAR(BASE[[#This Row],[Data de Pagamento]])</f>
        <v>2023</v>
      </c>
      <c r="K1039" s="36">
        <v>-871</v>
      </c>
    </row>
    <row r="1040" spans="1:11">
      <c r="A1040" s="37" t="s">
        <v>8</v>
      </c>
      <c r="B1040" s="37" t="s">
        <v>92</v>
      </c>
      <c r="C1040" s="37" t="s">
        <v>11</v>
      </c>
      <c r="D1040" s="38" t="str" cm="1">
        <f t="array" ref="D1040">INDEX(FONTE_CÓDIGOS[CÓDIGO],MATCH(1,(FONTE_CÓDIGOS[FONTE]=BASE[[#This Row],[Coluna1]])*(FONTE_CÓDIGOS[DESCRIÇÃO]=BASE[[#This Row],[Classificação]]),0))</f>
        <v>2.20</v>
      </c>
      <c r="E1040" s="33" t="s">
        <v>17</v>
      </c>
      <c r="G1040" s="39">
        <v>45087</v>
      </c>
      <c r="H1040" s="35">
        <f>DAY(BASE[[#This Row],[Data de Pagamento]])</f>
        <v>10</v>
      </c>
      <c r="I1040" s="35" t="str">
        <f>TEXT(BASE[[#This Row],[Data de Pagamento]],"mmmm")</f>
        <v>junho</v>
      </c>
      <c r="J1040" s="35">
        <f>YEAR(BASE[[#This Row],[Data de Pagamento]])</f>
        <v>2023</v>
      </c>
      <c r="K1040" s="36">
        <v>-872</v>
      </c>
    </row>
    <row r="1041" spans="1:11">
      <c r="A1041" s="37" t="s">
        <v>8</v>
      </c>
      <c r="B1041" s="37" t="s">
        <v>73</v>
      </c>
      <c r="C1041" s="37" t="s">
        <v>11</v>
      </c>
      <c r="D1041" s="41" t="str" cm="1">
        <f t="array" ref="D1041">INDEX(FONTE_CÓDIGOS[CÓDIGO],MATCH(1,(FONTE_CÓDIGOS[FONTE]=BASE[[#This Row],[Coluna1]])*(FONTE_CÓDIGOS[DESCRIÇÃO]=BASE[[#This Row],[Classificação]]),0))</f>
        <v>2.11</v>
      </c>
      <c r="E1041" s="33" t="s">
        <v>31</v>
      </c>
      <c r="G1041" s="39">
        <v>45087</v>
      </c>
      <c r="H1041" s="35">
        <f>DAY(BASE[[#This Row],[Data de Pagamento]])</f>
        <v>10</v>
      </c>
      <c r="I1041" s="35" t="str">
        <f>TEXT(BASE[[#This Row],[Data de Pagamento]],"mmmm")</f>
        <v>junho</v>
      </c>
      <c r="J1041" s="35">
        <f>YEAR(BASE[[#This Row],[Data de Pagamento]])</f>
        <v>2023</v>
      </c>
      <c r="K1041" s="36">
        <v>-873</v>
      </c>
    </row>
    <row r="1042" spans="1:11">
      <c r="A1042" s="37" t="s">
        <v>8</v>
      </c>
      <c r="B1042" s="37" t="s">
        <v>53</v>
      </c>
      <c r="C1042" s="37" t="s">
        <v>11</v>
      </c>
      <c r="D1042" s="38" t="str" cm="1">
        <f t="array" ref="D1042">INDEX(FONTE_CÓDIGOS[CÓDIGO],MATCH(1,(FONTE_CÓDIGOS[FONTE]=BASE[[#This Row],[Coluna1]])*(FONTE_CÓDIGOS[DESCRIÇÃO]=BASE[[#This Row],[Classificação]]),0))</f>
        <v>2.7</v>
      </c>
      <c r="E1042" s="33" t="s">
        <v>10</v>
      </c>
      <c r="G1042" s="39">
        <v>45089</v>
      </c>
      <c r="H1042" s="35">
        <f>DAY(BASE[[#This Row],[Data de Pagamento]])</f>
        <v>12</v>
      </c>
      <c r="I1042" s="35" t="str">
        <f>TEXT(BASE[[#This Row],[Data de Pagamento]],"mmmm")</f>
        <v>junho</v>
      </c>
      <c r="J1042" s="35">
        <f>YEAR(BASE[[#This Row],[Data de Pagamento]])</f>
        <v>2023</v>
      </c>
      <c r="K1042" s="36">
        <v>-874</v>
      </c>
    </row>
    <row r="1043" spans="1:11">
      <c r="A1043" s="37" t="s">
        <v>8</v>
      </c>
      <c r="B1043" s="37" t="s">
        <v>53</v>
      </c>
      <c r="C1043" s="37" t="s">
        <v>11</v>
      </c>
      <c r="D1043" s="38" t="str" cm="1">
        <f t="array" ref="D1043">INDEX(FONTE_CÓDIGOS[CÓDIGO],MATCH(1,(FONTE_CÓDIGOS[FONTE]=BASE[[#This Row],[Coluna1]])*(FONTE_CÓDIGOS[DESCRIÇÃO]=BASE[[#This Row],[Classificação]]),0))</f>
        <v>2.7</v>
      </c>
      <c r="E1043" s="33" t="s">
        <v>10</v>
      </c>
      <c r="F1043" s="50"/>
      <c r="G1043" s="39">
        <v>45090</v>
      </c>
      <c r="H1043" s="35">
        <f>DAY(BASE[[#This Row],[Data de Pagamento]])</f>
        <v>13</v>
      </c>
      <c r="I1043" s="35" t="str">
        <f>TEXT(BASE[[#This Row],[Data de Pagamento]],"mmmm")</f>
        <v>junho</v>
      </c>
      <c r="J1043" s="35">
        <f>YEAR(BASE[[#This Row],[Data de Pagamento]])</f>
        <v>2023</v>
      </c>
      <c r="K1043" s="36">
        <v>-875</v>
      </c>
    </row>
    <row r="1044" spans="1:11">
      <c r="A1044" s="37" t="s">
        <v>8</v>
      </c>
      <c r="B1044" s="37" t="s">
        <v>63</v>
      </c>
      <c r="C1044" s="37" t="s">
        <v>11</v>
      </c>
      <c r="D1044" s="40" t="str" cm="1">
        <f t="array" ref="D1044">INDEX(FONTE_CÓDIGOS[CÓDIGO],MATCH(1,(FONTE_CÓDIGOS[FONTE]=BASE[[#This Row],[Coluna1]])*(FONTE_CÓDIGOS[DESCRIÇÃO]=BASE[[#This Row],[Classificação]]),0))</f>
        <v>2.9</v>
      </c>
      <c r="E1044" s="33" t="s">
        <v>10</v>
      </c>
      <c r="G1044" s="39">
        <v>45090</v>
      </c>
      <c r="H1044" s="35">
        <f>DAY(BASE[[#This Row],[Data de Pagamento]])</f>
        <v>13</v>
      </c>
      <c r="I1044" s="35" t="str">
        <f>TEXT(BASE[[#This Row],[Data de Pagamento]],"mmmm")</f>
        <v>junho</v>
      </c>
      <c r="J1044" s="35">
        <f>YEAR(BASE[[#This Row],[Data de Pagamento]])</f>
        <v>2023</v>
      </c>
      <c r="K1044" s="36">
        <v>-876</v>
      </c>
    </row>
    <row r="1045" spans="1:11">
      <c r="A1045" s="33" t="s">
        <v>8</v>
      </c>
      <c r="B1045" s="37" t="s">
        <v>15</v>
      </c>
      <c r="C1045" s="33" t="s">
        <v>11</v>
      </c>
      <c r="D1045" s="34" t="str" cm="1">
        <f t="array" ref="D1045">INDEX(FONTE_CÓDIGOS[CÓDIGO],MATCH(1,(FONTE_CÓDIGOS[FONTE]=BASE[[#This Row],[Coluna1]])*(FONTE_CÓDIGOS[DESCRIÇÃO]=BASE[[#This Row],[Classificação]]),0))</f>
        <v>2.1</v>
      </c>
      <c r="E1045" s="33" t="s">
        <v>10</v>
      </c>
      <c r="G1045" s="39">
        <v>45090</v>
      </c>
      <c r="H1045" s="35">
        <f>DAY(BASE[[#This Row],[Data de Pagamento]])</f>
        <v>13</v>
      </c>
      <c r="I1045" s="35" t="str">
        <f>TEXT(BASE[[#This Row],[Data de Pagamento]],"mmmm")</f>
        <v>junho</v>
      </c>
      <c r="J1045" s="35">
        <f>YEAR(BASE[[#This Row],[Data de Pagamento]])</f>
        <v>2023</v>
      </c>
      <c r="K1045" s="36">
        <v>-877</v>
      </c>
    </row>
    <row r="1046" spans="1:11">
      <c r="A1046" s="37" t="s">
        <v>8</v>
      </c>
      <c r="B1046" s="37" t="s">
        <v>29</v>
      </c>
      <c r="C1046" s="37" t="s">
        <v>11</v>
      </c>
      <c r="D1046" s="38" t="str" cm="1">
        <f t="array" ref="D1046">INDEX(FONTE_CÓDIGOS[CÓDIGO],MATCH(1,(FONTE_CÓDIGOS[FONTE]=BASE[[#This Row],[Coluna1]])*(FONTE_CÓDIGOS[DESCRIÇÃO]=BASE[[#This Row],[Classificação]]),0))</f>
        <v>2.3</v>
      </c>
      <c r="E1046" s="33" t="s">
        <v>10</v>
      </c>
      <c r="G1046" s="39">
        <v>45090</v>
      </c>
      <c r="H1046" s="35">
        <f>DAY(BASE[[#This Row],[Data de Pagamento]])</f>
        <v>13</v>
      </c>
      <c r="I1046" s="35" t="str">
        <f>TEXT(BASE[[#This Row],[Data de Pagamento]],"mmmm")</f>
        <v>junho</v>
      </c>
      <c r="J1046" s="35">
        <f>YEAR(BASE[[#This Row],[Data de Pagamento]])</f>
        <v>2023</v>
      </c>
      <c r="K1046" s="36">
        <v>-878</v>
      </c>
    </row>
    <row r="1047" spans="1:11">
      <c r="A1047" s="37" t="s">
        <v>8</v>
      </c>
      <c r="B1047" s="37" t="s">
        <v>88</v>
      </c>
      <c r="C1047" s="37" t="s">
        <v>11</v>
      </c>
      <c r="D1047" s="38" t="str" cm="1">
        <f t="array" ref="D1047">INDEX(FONTE_CÓDIGOS[CÓDIGO],MATCH(1,(FONTE_CÓDIGOS[FONTE]=BASE[[#This Row],[Coluna1]])*(FONTE_CÓDIGOS[DESCRIÇÃO]=BASE[[#This Row],[Classificação]]),0))</f>
        <v>2.18</v>
      </c>
      <c r="E1047" s="33" t="s">
        <v>10</v>
      </c>
      <c r="G1047" s="39">
        <v>45091</v>
      </c>
      <c r="H1047" s="35">
        <f>DAY(BASE[[#This Row],[Data de Pagamento]])</f>
        <v>14</v>
      </c>
      <c r="I1047" s="35" t="str">
        <f>TEXT(BASE[[#This Row],[Data de Pagamento]],"mmmm")</f>
        <v>junho</v>
      </c>
      <c r="J1047" s="35">
        <f>YEAR(BASE[[#This Row],[Data de Pagamento]])</f>
        <v>2023</v>
      </c>
      <c r="K1047" s="36">
        <v>-879</v>
      </c>
    </row>
    <row r="1048" spans="1:11">
      <c r="A1048" s="33" t="s">
        <v>8</v>
      </c>
      <c r="B1048" s="37" t="s">
        <v>58</v>
      </c>
      <c r="C1048" s="33" t="s">
        <v>11</v>
      </c>
      <c r="D1048" s="34" t="str" cm="1">
        <f t="array" ref="D1048">INDEX(FONTE_CÓDIGOS[CÓDIGO],MATCH(1,(FONTE_CÓDIGOS[FONTE]=BASE[[#This Row],[Coluna1]])*(FONTE_CÓDIGOS[DESCRIÇÃO]=BASE[[#This Row],[Classificação]]),0))</f>
        <v>2.8</v>
      </c>
      <c r="E1048" s="33" t="s">
        <v>17</v>
      </c>
      <c r="G1048" s="39">
        <v>45092</v>
      </c>
      <c r="H1048" s="35">
        <f>DAY(BASE[[#This Row],[Data de Pagamento]])</f>
        <v>15</v>
      </c>
      <c r="I1048" s="35" t="str">
        <f>TEXT(BASE[[#This Row],[Data de Pagamento]],"mmmm")</f>
        <v>junho</v>
      </c>
      <c r="J1048" s="35">
        <f>YEAR(BASE[[#This Row],[Data de Pagamento]])</f>
        <v>2023</v>
      </c>
      <c r="K1048" s="36">
        <v>-880</v>
      </c>
    </row>
    <row r="1049" spans="1:11">
      <c r="A1049" s="37" t="s">
        <v>8</v>
      </c>
      <c r="B1049" s="37" t="s">
        <v>80</v>
      </c>
      <c r="C1049" s="37" t="s">
        <v>11</v>
      </c>
      <c r="D1049" s="40" t="str" cm="1">
        <f t="array" ref="D1049">INDEX(FONTE_CÓDIGOS[CÓDIGO],MATCH(1,(FONTE_CÓDIGOS[FONTE]=BASE[[#This Row],[Coluna1]])*(FONTE_CÓDIGOS[DESCRIÇÃO]=BASE[[#This Row],[Classificação]]),0))</f>
        <v>2.14</v>
      </c>
      <c r="E1049" s="33" t="s">
        <v>10</v>
      </c>
      <c r="G1049" s="39">
        <v>45093</v>
      </c>
      <c r="H1049" s="35">
        <f>DAY(BASE[[#This Row],[Data de Pagamento]])</f>
        <v>16</v>
      </c>
      <c r="I1049" s="35" t="str">
        <f>TEXT(BASE[[#This Row],[Data de Pagamento]],"mmmm")</f>
        <v>junho</v>
      </c>
      <c r="J1049" s="35">
        <f>YEAR(BASE[[#This Row],[Data de Pagamento]])</f>
        <v>2023</v>
      </c>
      <c r="K1049" s="36">
        <v>-881</v>
      </c>
    </row>
    <row r="1050" spans="1:11">
      <c r="A1050" s="33" t="s">
        <v>8</v>
      </c>
      <c r="B1050" s="37" t="s">
        <v>90</v>
      </c>
      <c r="C1050" s="33" t="s">
        <v>11</v>
      </c>
      <c r="D1050" s="34" t="str" cm="1">
        <f t="array" ref="D1050">INDEX(FONTE_CÓDIGOS[CÓDIGO],MATCH(1,(FONTE_CÓDIGOS[FONTE]=BASE[[#This Row],[Coluna1]])*(FONTE_CÓDIGOS[DESCRIÇÃO]=BASE[[#This Row],[Classificação]]),0))</f>
        <v>2.19</v>
      </c>
      <c r="E1050" s="33" t="s">
        <v>24</v>
      </c>
      <c r="G1050" s="39">
        <v>45096</v>
      </c>
      <c r="H1050" s="35">
        <f>DAY(BASE[[#This Row],[Data de Pagamento]])</f>
        <v>19</v>
      </c>
      <c r="I1050" s="35" t="str">
        <f>TEXT(BASE[[#This Row],[Data de Pagamento]],"mmmm")</f>
        <v>junho</v>
      </c>
      <c r="J1050" s="35">
        <f>YEAR(BASE[[#This Row],[Data de Pagamento]])</f>
        <v>2023</v>
      </c>
      <c r="K1050" s="36">
        <v>-882</v>
      </c>
    </row>
    <row r="1051" spans="1:11">
      <c r="A1051" s="33" t="s">
        <v>8</v>
      </c>
      <c r="B1051" s="37" t="s">
        <v>82</v>
      </c>
      <c r="C1051" s="33" t="s">
        <v>11</v>
      </c>
      <c r="D1051" s="34" t="str" cm="1">
        <f t="array" ref="D1051">INDEX(FONTE_CÓDIGOS[CÓDIGO],MATCH(1,(FONTE_CÓDIGOS[FONTE]=BASE[[#This Row],[Coluna1]])*(FONTE_CÓDIGOS[DESCRIÇÃO]=BASE[[#This Row],[Classificação]]),0))</f>
        <v>2.15</v>
      </c>
      <c r="E1051" s="33" t="s">
        <v>10</v>
      </c>
      <c r="G1051" s="39">
        <v>45098</v>
      </c>
      <c r="H1051" s="35">
        <f>DAY(BASE[[#This Row],[Data de Pagamento]])</f>
        <v>21</v>
      </c>
      <c r="I1051" s="35" t="str">
        <f>TEXT(BASE[[#This Row],[Data de Pagamento]],"mmmm")</f>
        <v>junho</v>
      </c>
      <c r="J1051" s="35">
        <f>YEAR(BASE[[#This Row],[Data de Pagamento]])</f>
        <v>2023</v>
      </c>
      <c r="K1051" s="36">
        <v>-883</v>
      </c>
    </row>
    <row r="1052" spans="1:11">
      <c r="A1052" s="37" t="s">
        <v>6</v>
      </c>
      <c r="B1052" s="37" t="s">
        <v>71</v>
      </c>
      <c r="C1052" s="37" t="s">
        <v>11</v>
      </c>
      <c r="D1052" s="38" t="str" cm="1">
        <f t="array" ref="D1052">INDEX(FONTE_CÓDIGOS[CÓDIGO],MATCH(1,(FONTE_CÓDIGOS[FONTE]=BASE[[#This Row],[Coluna1]])*(FONTE_CÓDIGOS[DESCRIÇÃO]=BASE[[#This Row],[Classificação]]),0))</f>
        <v>1.11</v>
      </c>
      <c r="E1052" s="33" t="s">
        <v>24</v>
      </c>
      <c r="G1052" s="39">
        <v>45100</v>
      </c>
      <c r="H1052" s="35">
        <f>DAY(BASE[[#This Row],[Data de Pagamento]])</f>
        <v>23</v>
      </c>
      <c r="I1052" s="35" t="str">
        <f>TEXT(BASE[[#This Row],[Data de Pagamento]],"mmmm")</f>
        <v>junho</v>
      </c>
      <c r="J1052" s="35">
        <f>YEAR(BASE[[#This Row],[Data de Pagamento]])</f>
        <v>2023</v>
      </c>
      <c r="K1052" s="36">
        <v>165</v>
      </c>
    </row>
    <row r="1053" spans="1:11">
      <c r="A1053" s="37" t="s">
        <v>6</v>
      </c>
      <c r="B1053" s="37" t="s">
        <v>71</v>
      </c>
      <c r="C1053" s="37" t="s">
        <v>11</v>
      </c>
      <c r="D1053" s="38" t="str" cm="1">
        <f t="array" ref="D1053">INDEX(FONTE_CÓDIGOS[CÓDIGO],MATCH(1,(FONTE_CÓDIGOS[FONTE]=BASE[[#This Row],[Coluna1]])*(FONTE_CÓDIGOS[DESCRIÇÃO]=BASE[[#This Row],[Classificação]]),0))</f>
        <v>1.11</v>
      </c>
      <c r="E1053" s="33" t="s">
        <v>24</v>
      </c>
      <c r="G1053" s="39">
        <v>45100</v>
      </c>
      <c r="H1053" s="35">
        <f>DAY(BASE[[#This Row],[Data de Pagamento]])</f>
        <v>23</v>
      </c>
      <c r="I1053" s="35" t="str">
        <f>TEXT(BASE[[#This Row],[Data de Pagamento]],"mmmm")</f>
        <v>junho</v>
      </c>
      <c r="J1053" s="35">
        <f>YEAR(BASE[[#This Row],[Data de Pagamento]])</f>
        <v>2023</v>
      </c>
      <c r="K1053" s="36">
        <v>166</v>
      </c>
    </row>
    <row r="1054" spans="1:11">
      <c r="A1054" s="37" t="s">
        <v>8</v>
      </c>
      <c r="B1054" s="37" t="s">
        <v>53</v>
      </c>
      <c r="C1054" s="37" t="s">
        <v>11</v>
      </c>
      <c r="D1054" s="38" t="str" cm="1">
        <f t="array" ref="D1054">INDEX(FONTE_CÓDIGOS[CÓDIGO],MATCH(1,(FONTE_CÓDIGOS[FONTE]=BASE[[#This Row],[Coluna1]])*(FONTE_CÓDIGOS[DESCRIÇÃO]=BASE[[#This Row],[Classificação]]),0))</f>
        <v>2.7</v>
      </c>
      <c r="E1054" s="33" t="s">
        <v>10</v>
      </c>
      <c r="G1054" s="39">
        <v>45100</v>
      </c>
      <c r="H1054" s="35">
        <f>DAY(BASE[[#This Row],[Data de Pagamento]])</f>
        <v>23</v>
      </c>
      <c r="I1054" s="35" t="str">
        <f>TEXT(BASE[[#This Row],[Data de Pagamento]],"mmmm")</f>
        <v>junho</v>
      </c>
      <c r="J1054" s="35">
        <f>YEAR(BASE[[#This Row],[Data de Pagamento]])</f>
        <v>2023</v>
      </c>
      <c r="K1054" s="36">
        <v>-884</v>
      </c>
    </row>
    <row r="1055" spans="1:11">
      <c r="A1055" s="33" t="s">
        <v>8</v>
      </c>
      <c r="B1055" s="37" t="s">
        <v>98</v>
      </c>
      <c r="C1055" s="33" t="s">
        <v>11</v>
      </c>
      <c r="D1055" s="34" t="str" cm="1">
        <f t="array" ref="D1055">INDEX(FONTE_CÓDIGOS[CÓDIGO],MATCH(1,(FONTE_CÓDIGOS[FONTE]=BASE[[#This Row],[Coluna1]])*(FONTE_CÓDIGOS[DESCRIÇÃO]=BASE[[#This Row],[Classificação]]),0))</f>
        <v>2.23</v>
      </c>
      <c r="E1055" s="33" t="s">
        <v>31</v>
      </c>
      <c r="G1055" s="39">
        <v>45100</v>
      </c>
      <c r="H1055" s="35">
        <f>DAY(BASE[[#This Row],[Data de Pagamento]])</f>
        <v>23</v>
      </c>
      <c r="I1055" s="35" t="str">
        <f>TEXT(BASE[[#This Row],[Data de Pagamento]],"mmmm")</f>
        <v>junho</v>
      </c>
      <c r="J1055" s="35">
        <f>YEAR(BASE[[#This Row],[Data de Pagamento]])</f>
        <v>2023</v>
      </c>
      <c r="K1055" s="36">
        <v>-885</v>
      </c>
    </row>
    <row r="1056" spans="1:11">
      <c r="A1056" s="37" t="s">
        <v>6</v>
      </c>
      <c r="B1056" s="37" t="s">
        <v>27</v>
      </c>
      <c r="C1056" s="37" t="s">
        <v>11</v>
      </c>
      <c r="D1056" s="40" t="str" cm="1">
        <f t="array" ref="D1056">INDEX(FONTE_CÓDIGOS[CÓDIGO],MATCH(1,(FONTE_CÓDIGOS[FONTE]=BASE[[#This Row],[Coluna1]])*(FONTE_CÓDIGOS[DESCRIÇÃO]=BASE[[#This Row],[Classificação]]),0))</f>
        <v>1.3</v>
      </c>
      <c r="E1056" s="33" t="s">
        <v>43</v>
      </c>
      <c r="G1056" s="39">
        <v>45103</v>
      </c>
      <c r="H1056" s="35">
        <f>DAY(BASE[[#This Row],[Data de Pagamento]])</f>
        <v>26</v>
      </c>
      <c r="I1056" s="35" t="str">
        <f>TEXT(BASE[[#This Row],[Data de Pagamento]],"mmmm")</f>
        <v>junho</v>
      </c>
      <c r="J1056" s="35">
        <f>YEAR(BASE[[#This Row],[Data de Pagamento]])</f>
        <v>2023</v>
      </c>
      <c r="K1056" s="36">
        <v>167</v>
      </c>
    </row>
    <row r="1057" spans="1:11">
      <c r="A1057" s="37" t="s">
        <v>8</v>
      </c>
      <c r="B1057" s="37" t="s">
        <v>29</v>
      </c>
      <c r="C1057" s="37" t="s">
        <v>11</v>
      </c>
      <c r="D1057" s="38" t="str" cm="1">
        <f t="array" ref="D1057">INDEX(FONTE_CÓDIGOS[CÓDIGO],MATCH(1,(FONTE_CÓDIGOS[FONTE]=BASE[[#This Row],[Coluna1]])*(FONTE_CÓDIGOS[DESCRIÇÃO]=BASE[[#This Row],[Classificação]]),0))</f>
        <v>2.3</v>
      </c>
      <c r="E1057" s="33" t="s">
        <v>10</v>
      </c>
      <c r="G1057" s="39">
        <v>45103</v>
      </c>
      <c r="H1057" s="35">
        <f>DAY(BASE[[#This Row],[Data de Pagamento]])</f>
        <v>26</v>
      </c>
      <c r="I1057" s="35" t="str">
        <f>TEXT(BASE[[#This Row],[Data de Pagamento]],"mmmm")</f>
        <v>junho</v>
      </c>
      <c r="J1057" s="35">
        <f>YEAR(BASE[[#This Row],[Data de Pagamento]])</f>
        <v>2023</v>
      </c>
      <c r="K1057" s="36">
        <v>-886</v>
      </c>
    </row>
    <row r="1058" spans="1:11">
      <c r="A1058" s="37" t="s">
        <v>8</v>
      </c>
      <c r="B1058" s="37" t="s">
        <v>29</v>
      </c>
      <c r="C1058" s="37" t="s">
        <v>11</v>
      </c>
      <c r="D1058" s="38" t="str" cm="1">
        <f t="array" ref="D1058">INDEX(FONTE_CÓDIGOS[CÓDIGO],MATCH(1,(FONTE_CÓDIGOS[FONTE]=BASE[[#This Row],[Coluna1]])*(FONTE_CÓDIGOS[DESCRIÇÃO]=BASE[[#This Row],[Classificação]]),0))</f>
        <v>2.3</v>
      </c>
      <c r="E1058" s="33" t="s">
        <v>10</v>
      </c>
      <c r="G1058" s="39">
        <v>45103</v>
      </c>
      <c r="H1058" s="35">
        <f>DAY(BASE[[#This Row],[Data de Pagamento]])</f>
        <v>26</v>
      </c>
      <c r="I1058" s="35" t="str">
        <f>TEXT(BASE[[#This Row],[Data de Pagamento]],"mmmm")</f>
        <v>junho</v>
      </c>
      <c r="J1058" s="35">
        <f>YEAR(BASE[[#This Row],[Data de Pagamento]])</f>
        <v>2023</v>
      </c>
      <c r="K1058" s="36">
        <v>-887</v>
      </c>
    </row>
    <row r="1059" spans="1:11">
      <c r="A1059" s="37" t="s">
        <v>6</v>
      </c>
      <c r="B1059" s="37" t="s">
        <v>27</v>
      </c>
      <c r="C1059" s="37" t="s">
        <v>11</v>
      </c>
      <c r="D1059" s="40" t="str" cm="1">
        <f t="array" ref="D1059">INDEX(FONTE_CÓDIGOS[CÓDIGO],MATCH(1,(FONTE_CÓDIGOS[FONTE]=BASE[[#This Row],[Coluna1]])*(FONTE_CÓDIGOS[DESCRIÇÃO]=BASE[[#This Row],[Classificação]]),0))</f>
        <v>1.3</v>
      </c>
      <c r="E1059" s="33" t="s">
        <v>43</v>
      </c>
      <c r="G1059" s="39">
        <v>45105</v>
      </c>
      <c r="H1059" s="35">
        <f>DAY(BASE[[#This Row],[Data de Pagamento]])</f>
        <v>28</v>
      </c>
      <c r="I1059" s="35" t="str">
        <f>TEXT(BASE[[#This Row],[Data de Pagamento]],"mmmm")</f>
        <v>junho</v>
      </c>
      <c r="J1059" s="35">
        <f>YEAR(BASE[[#This Row],[Data de Pagamento]])</f>
        <v>2023</v>
      </c>
      <c r="K1059" s="36">
        <v>168</v>
      </c>
    </row>
    <row r="1060" spans="1:11">
      <c r="A1060" s="37" t="s">
        <v>8</v>
      </c>
      <c r="B1060" s="37" t="s">
        <v>73</v>
      </c>
      <c r="C1060" s="37" t="s">
        <v>11</v>
      </c>
      <c r="D1060" s="41" t="str" cm="1">
        <f t="array" ref="D1060">INDEX(FONTE_CÓDIGOS[CÓDIGO],MATCH(1,(FONTE_CÓDIGOS[FONTE]=BASE[[#This Row],[Coluna1]])*(FONTE_CÓDIGOS[DESCRIÇÃO]=BASE[[#This Row],[Classificação]]),0))</f>
        <v>2.11</v>
      </c>
      <c r="E1060" s="33" t="s">
        <v>37</v>
      </c>
      <c r="G1060" s="39">
        <v>45105</v>
      </c>
      <c r="H1060" s="35">
        <f>DAY(BASE[[#This Row],[Data de Pagamento]])</f>
        <v>28</v>
      </c>
      <c r="I1060" s="35" t="str">
        <f>TEXT(BASE[[#This Row],[Data de Pagamento]],"mmmm")</f>
        <v>junho</v>
      </c>
      <c r="J1060" s="35">
        <f>YEAR(BASE[[#This Row],[Data de Pagamento]])</f>
        <v>2023</v>
      </c>
      <c r="K1060" s="36">
        <v>-888</v>
      </c>
    </row>
    <row r="1061" spans="1:11">
      <c r="A1061" s="37" t="s">
        <v>8</v>
      </c>
      <c r="B1061" s="37" t="s">
        <v>73</v>
      </c>
      <c r="C1061" s="37" t="s">
        <v>11</v>
      </c>
      <c r="D1061" s="41" t="str" cm="1">
        <f t="array" ref="D1061">INDEX(FONTE_CÓDIGOS[CÓDIGO],MATCH(1,(FONTE_CÓDIGOS[FONTE]=BASE[[#This Row],[Coluna1]])*(FONTE_CÓDIGOS[DESCRIÇÃO]=BASE[[#This Row],[Classificação]]),0))</f>
        <v>2.11</v>
      </c>
      <c r="E1061" s="33" t="s">
        <v>37</v>
      </c>
      <c r="G1061" s="39">
        <v>45105</v>
      </c>
      <c r="H1061" s="35">
        <f>DAY(BASE[[#This Row],[Data de Pagamento]])</f>
        <v>28</v>
      </c>
      <c r="I1061" s="35" t="str">
        <f>TEXT(BASE[[#This Row],[Data de Pagamento]],"mmmm")</f>
        <v>junho</v>
      </c>
      <c r="J1061" s="35">
        <f>YEAR(BASE[[#This Row],[Data de Pagamento]])</f>
        <v>2023</v>
      </c>
      <c r="K1061" s="36">
        <v>-889</v>
      </c>
    </row>
    <row r="1062" spans="1:11">
      <c r="A1062" s="37" t="s">
        <v>8</v>
      </c>
      <c r="B1062" s="37" t="s">
        <v>98</v>
      </c>
      <c r="C1062" s="37" t="s">
        <v>11</v>
      </c>
      <c r="D1062" s="40" t="str" cm="1">
        <f t="array" ref="D1062">INDEX(FONTE_CÓDIGOS[CÓDIGO],MATCH(1,(FONTE_CÓDIGOS[FONTE]=BASE[[#This Row],[Coluna1]])*(FONTE_CÓDIGOS[DESCRIÇÃO]=BASE[[#This Row],[Classificação]]),0))</f>
        <v>2.23</v>
      </c>
      <c r="E1062" s="33" t="s">
        <v>24</v>
      </c>
      <c r="G1062" s="39">
        <v>45105</v>
      </c>
      <c r="H1062" s="35">
        <f>DAY(BASE[[#This Row],[Data de Pagamento]])</f>
        <v>28</v>
      </c>
      <c r="I1062" s="35" t="str">
        <f>TEXT(BASE[[#This Row],[Data de Pagamento]],"mmmm")</f>
        <v>junho</v>
      </c>
      <c r="J1062" s="35">
        <f>YEAR(BASE[[#This Row],[Data de Pagamento]])</f>
        <v>2023</v>
      </c>
      <c r="K1062" s="36">
        <v>-890</v>
      </c>
    </row>
    <row r="1063" spans="1:11">
      <c r="A1063" s="33" t="s">
        <v>8</v>
      </c>
      <c r="B1063" s="37" t="s">
        <v>29</v>
      </c>
      <c r="C1063" s="33" t="s">
        <v>11</v>
      </c>
      <c r="D1063" s="34" t="str" cm="1">
        <f t="array" ref="D1063">INDEX(FONTE_CÓDIGOS[CÓDIGO],MATCH(1,(FONTE_CÓDIGOS[FONTE]=BASE[[#This Row],[Coluna1]])*(FONTE_CÓDIGOS[DESCRIÇÃO]=BASE[[#This Row],[Classificação]]),0))</f>
        <v>2.3</v>
      </c>
      <c r="E1063" s="33" t="s">
        <v>10</v>
      </c>
      <c r="G1063" s="39">
        <v>45105</v>
      </c>
      <c r="H1063" s="35">
        <f>DAY(BASE[[#This Row],[Data de Pagamento]])</f>
        <v>28</v>
      </c>
      <c r="I1063" s="35" t="str">
        <f>TEXT(BASE[[#This Row],[Data de Pagamento]],"mmmm")</f>
        <v>junho</v>
      </c>
      <c r="J1063" s="35">
        <f>YEAR(BASE[[#This Row],[Data de Pagamento]])</f>
        <v>2023</v>
      </c>
      <c r="K1063" s="36">
        <v>-891</v>
      </c>
    </row>
    <row r="1064" spans="1:11">
      <c r="A1064" s="33" t="s">
        <v>8</v>
      </c>
      <c r="B1064" s="37" t="s">
        <v>76</v>
      </c>
      <c r="C1064" s="33" t="s">
        <v>11</v>
      </c>
      <c r="D1064" s="34" t="str" cm="1">
        <f t="array" ref="D1064">INDEX(FONTE_CÓDIGOS[CÓDIGO],MATCH(1,(FONTE_CÓDIGOS[FONTE]=BASE[[#This Row],[Coluna1]])*(FONTE_CÓDIGOS[DESCRIÇÃO]=BASE[[#This Row],[Classificação]]),0))</f>
        <v>2.12</v>
      </c>
      <c r="E1064" s="33" t="s">
        <v>10</v>
      </c>
      <c r="G1064" s="39">
        <v>45105</v>
      </c>
      <c r="H1064" s="35">
        <f>DAY(BASE[[#This Row],[Data de Pagamento]])</f>
        <v>28</v>
      </c>
      <c r="I1064" s="35" t="str">
        <f>TEXT(BASE[[#This Row],[Data de Pagamento]],"mmmm")</f>
        <v>junho</v>
      </c>
      <c r="J1064" s="35">
        <f>YEAR(BASE[[#This Row],[Data de Pagamento]])</f>
        <v>2023</v>
      </c>
      <c r="K1064" s="36">
        <v>-892</v>
      </c>
    </row>
    <row r="1065" spans="1:11">
      <c r="A1065" s="33" t="s">
        <v>8</v>
      </c>
      <c r="B1065" s="37" t="s">
        <v>90</v>
      </c>
      <c r="C1065" s="33" t="s">
        <v>11</v>
      </c>
      <c r="D1065" s="34" t="str" cm="1">
        <f t="array" ref="D1065">INDEX(FONTE_CÓDIGOS[CÓDIGO],MATCH(1,(FONTE_CÓDIGOS[FONTE]=BASE[[#This Row],[Coluna1]])*(FONTE_CÓDIGOS[DESCRIÇÃO]=BASE[[#This Row],[Classificação]]),0))</f>
        <v>2.19</v>
      </c>
      <c r="E1065" s="33" t="s">
        <v>10</v>
      </c>
      <c r="G1065" s="39">
        <v>45105</v>
      </c>
      <c r="H1065" s="35">
        <f>DAY(BASE[[#This Row],[Data de Pagamento]])</f>
        <v>28</v>
      </c>
      <c r="I1065" s="35" t="str">
        <f>TEXT(BASE[[#This Row],[Data de Pagamento]],"mmmm")</f>
        <v>junho</v>
      </c>
      <c r="J1065" s="35">
        <f>YEAR(BASE[[#This Row],[Data de Pagamento]])</f>
        <v>2023</v>
      </c>
      <c r="K1065" s="36">
        <v>-893</v>
      </c>
    </row>
    <row r="1066" spans="1:11">
      <c r="A1066" s="33" t="s">
        <v>8</v>
      </c>
      <c r="B1066" s="37" t="s">
        <v>90</v>
      </c>
      <c r="C1066" s="33" t="s">
        <v>11</v>
      </c>
      <c r="D1066" s="34" t="str" cm="1">
        <f t="array" ref="D1066">INDEX(FONTE_CÓDIGOS[CÓDIGO],MATCH(1,(FONTE_CÓDIGOS[FONTE]=BASE[[#This Row],[Coluna1]])*(FONTE_CÓDIGOS[DESCRIÇÃO]=BASE[[#This Row],[Classificação]]),0))</f>
        <v>2.19</v>
      </c>
      <c r="E1066" s="33" t="s">
        <v>10</v>
      </c>
      <c r="G1066" s="39">
        <v>45106</v>
      </c>
      <c r="H1066" s="35">
        <f>DAY(BASE[[#This Row],[Data de Pagamento]])</f>
        <v>29</v>
      </c>
      <c r="I1066" s="35" t="str">
        <f>TEXT(BASE[[#This Row],[Data de Pagamento]],"mmmm")</f>
        <v>junho</v>
      </c>
      <c r="J1066" s="35">
        <f>YEAR(BASE[[#This Row],[Data de Pagamento]])</f>
        <v>2023</v>
      </c>
      <c r="K1066" s="36">
        <v>-894</v>
      </c>
    </row>
    <row r="1067" spans="1:11">
      <c r="A1067" s="37" t="s">
        <v>6</v>
      </c>
      <c r="B1067" s="37" t="s">
        <v>27</v>
      </c>
      <c r="C1067" s="37" t="s">
        <v>11</v>
      </c>
      <c r="D1067" s="40" t="str" cm="1">
        <f t="array" ref="D1067">INDEX(FONTE_CÓDIGOS[CÓDIGO],MATCH(1,(FONTE_CÓDIGOS[FONTE]=BASE[[#This Row],[Coluna1]])*(FONTE_CÓDIGOS[DESCRIÇÃO]=BASE[[#This Row],[Classificação]]),0))</f>
        <v>1.3</v>
      </c>
      <c r="E1067" s="33" t="s">
        <v>43</v>
      </c>
      <c r="G1067" s="39">
        <v>45110</v>
      </c>
      <c r="H1067" s="35">
        <f>DAY(BASE[[#This Row],[Data de Pagamento]])</f>
        <v>3</v>
      </c>
      <c r="I1067" s="35" t="str">
        <f>TEXT(BASE[[#This Row],[Data de Pagamento]],"mmmm")</f>
        <v>julho</v>
      </c>
      <c r="J1067" s="35">
        <f>YEAR(BASE[[#This Row],[Data de Pagamento]])</f>
        <v>2023</v>
      </c>
      <c r="K1067" s="36">
        <v>169</v>
      </c>
    </row>
    <row r="1068" spans="1:11">
      <c r="A1068" s="37" t="s">
        <v>8</v>
      </c>
      <c r="B1068" s="37" t="s">
        <v>73</v>
      </c>
      <c r="C1068" s="37" t="s">
        <v>11</v>
      </c>
      <c r="D1068" s="41" t="str" cm="1">
        <f t="array" ref="D1068">INDEX(FONTE_CÓDIGOS[CÓDIGO],MATCH(1,(FONTE_CÓDIGOS[FONTE]=BASE[[#This Row],[Coluna1]])*(FONTE_CÓDIGOS[DESCRIÇÃO]=BASE[[#This Row],[Classificação]]),0))</f>
        <v>2.11</v>
      </c>
      <c r="E1068" s="33" t="s">
        <v>31</v>
      </c>
      <c r="G1068" s="39">
        <v>45110</v>
      </c>
      <c r="H1068" s="35">
        <f>DAY(BASE[[#This Row],[Data de Pagamento]])</f>
        <v>3</v>
      </c>
      <c r="I1068" s="35" t="str">
        <f>TEXT(BASE[[#This Row],[Data de Pagamento]],"mmmm")</f>
        <v>julho</v>
      </c>
      <c r="J1068" s="35">
        <f>YEAR(BASE[[#This Row],[Data de Pagamento]])</f>
        <v>2023</v>
      </c>
      <c r="K1068" s="36">
        <v>-895</v>
      </c>
    </row>
    <row r="1069" spans="1:11">
      <c r="A1069" s="37" t="s">
        <v>8</v>
      </c>
      <c r="B1069" s="37" t="s">
        <v>73</v>
      </c>
      <c r="C1069" s="37" t="s">
        <v>11</v>
      </c>
      <c r="D1069" s="38" t="str" cm="1">
        <f t="array" ref="D1069">INDEX(FONTE_CÓDIGOS[CÓDIGO],MATCH(1,(FONTE_CÓDIGOS[FONTE]=BASE[[#This Row],[Coluna1]])*(FONTE_CÓDIGOS[DESCRIÇÃO]=BASE[[#This Row],[Classificação]]),0))</f>
        <v>2.11</v>
      </c>
      <c r="E1069" s="33" t="s">
        <v>31</v>
      </c>
      <c r="G1069" s="39">
        <v>45110</v>
      </c>
      <c r="H1069" s="35">
        <f>DAY(BASE[[#This Row],[Data de Pagamento]])</f>
        <v>3</v>
      </c>
      <c r="I1069" s="35" t="str">
        <f>TEXT(BASE[[#This Row],[Data de Pagamento]],"mmmm")</f>
        <v>julho</v>
      </c>
      <c r="J1069" s="35">
        <f>YEAR(BASE[[#This Row],[Data de Pagamento]])</f>
        <v>2023</v>
      </c>
      <c r="K1069" s="36">
        <v>-896</v>
      </c>
    </row>
    <row r="1070" spans="1:11">
      <c r="A1070" s="37" t="s">
        <v>8</v>
      </c>
      <c r="B1070" s="37" t="s">
        <v>92</v>
      </c>
      <c r="C1070" s="37" t="s">
        <v>11</v>
      </c>
      <c r="D1070" s="38" t="str" cm="1">
        <f t="array" ref="D1070">INDEX(FONTE_CÓDIGOS[CÓDIGO],MATCH(1,(FONTE_CÓDIGOS[FONTE]=BASE[[#This Row],[Coluna1]])*(FONTE_CÓDIGOS[DESCRIÇÃO]=BASE[[#This Row],[Classificação]]),0))</f>
        <v>2.20</v>
      </c>
      <c r="E1070" s="33" t="s">
        <v>17</v>
      </c>
      <c r="G1070" s="39">
        <v>45110</v>
      </c>
      <c r="H1070" s="35">
        <f>DAY(BASE[[#This Row],[Data de Pagamento]])</f>
        <v>3</v>
      </c>
      <c r="I1070" s="35" t="str">
        <f>TEXT(BASE[[#This Row],[Data de Pagamento]],"mmmm")</f>
        <v>julho</v>
      </c>
      <c r="J1070" s="35">
        <f>YEAR(BASE[[#This Row],[Data de Pagamento]])</f>
        <v>2023</v>
      </c>
      <c r="K1070" s="36">
        <v>-897</v>
      </c>
    </row>
    <row r="1071" spans="1:11">
      <c r="A1071" s="37" t="s">
        <v>8</v>
      </c>
      <c r="B1071" s="37" t="s">
        <v>92</v>
      </c>
      <c r="C1071" s="37" t="s">
        <v>11</v>
      </c>
      <c r="D1071" s="38" t="str" cm="1">
        <f t="array" ref="D1071">INDEX(FONTE_CÓDIGOS[CÓDIGO],MATCH(1,(FONTE_CÓDIGOS[FONTE]=BASE[[#This Row],[Coluna1]])*(FONTE_CÓDIGOS[DESCRIÇÃO]=BASE[[#This Row],[Classificação]]),0))</f>
        <v>2.20</v>
      </c>
      <c r="E1071" s="33" t="s">
        <v>31</v>
      </c>
      <c r="G1071" s="39">
        <v>45110</v>
      </c>
      <c r="H1071" s="35">
        <f>DAY(BASE[[#This Row],[Data de Pagamento]])</f>
        <v>3</v>
      </c>
      <c r="I1071" s="35" t="str">
        <f>TEXT(BASE[[#This Row],[Data de Pagamento]],"mmmm")</f>
        <v>julho</v>
      </c>
      <c r="J1071" s="35">
        <f>YEAR(BASE[[#This Row],[Data de Pagamento]])</f>
        <v>2023</v>
      </c>
      <c r="K1071" s="36">
        <v>-898</v>
      </c>
    </row>
    <row r="1072" spans="1:11">
      <c r="A1072" s="37" t="s">
        <v>8</v>
      </c>
      <c r="B1072" s="37" t="s">
        <v>73</v>
      </c>
      <c r="C1072" s="37" t="s">
        <v>11</v>
      </c>
      <c r="D1072" s="41" t="str" cm="1">
        <f t="array" ref="D1072">INDEX(FONTE_CÓDIGOS[CÓDIGO],MATCH(1,(FONTE_CÓDIGOS[FONTE]=BASE[[#This Row],[Coluna1]])*(FONTE_CÓDIGOS[DESCRIÇÃO]=BASE[[#This Row],[Classificação]]),0))</f>
        <v>2.11</v>
      </c>
      <c r="E1072" s="33" t="s">
        <v>37</v>
      </c>
      <c r="G1072" s="39">
        <v>45110</v>
      </c>
      <c r="H1072" s="35">
        <f>DAY(BASE[[#This Row],[Data de Pagamento]])</f>
        <v>3</v>
      </c>
      <c r="I1072" s="35" t="str">
        <f>TEXT(BASE[[#This Row],[Data de Pagamento]],"mmmm")</f>
        <v>julho</v>
      </c>
      <c r="J1072" s="35">
        <f>YEAR(BASE[[#This Row],[Data de Pagamento]])</f>
        <v>2023</v>
      </c>
      <c r="K1072" s="36">
        <v>-899</v>
      </c>
    </row>
    <row r="1073" spans="1:11">
      <c r="A1073" s="33" t="s">
        <v>8</v>
      </c>
      <c r="B1073" s="37" t="s">
        <v>98</v>
      </c>
      <c r="C1073" s="33" t="s">
        <v>11</v>
      </c>
      <c r="D1073" s="34" t="str" cm="1">
        <f t="array" ref="D1073">INDEX(FONTE_CÓDIGOS[CÓDIGO],MATCH(1,(FONTE_CÓDIGOS[FONTE]=BASE[[#This Row],[Coluna1]])*(FONTE_CÓDIGOS[DESCRIÇÃO]=BASE[[#This Row],[Classificação]]),0))</f>
        <v>2.23</v>
      </c>
      <c r="E1073" s="33" t="s">
        <v>24</v>
      </c>
      <c r="G1073" s="39">
        <v>45110</v>
      </c>
      <c r="H1073" s="35">
        <f>DAY(BASE[[#This Row],[Data de Pagamento]])</f>
        <v>3</v>
      </c>
      <c r="I1073" s="35" t="str">
        <f>TEXT(BASE[[#This Row],[Data de Pagamento]],"mmmm")</f>
        <v>julho</v>
      </c>
      <c r="J1073" s="35">
        <f>YEAR(BASE[[#This Row],[Data de Pagamento]])</f>
        <v>2023</v>
      </c>
      <c r="K1073" s="36">
        <v>-900</v>
      </c>
    </row>
    <row r="1074" spans="1:11">
      <c r="A1074" s="37" t="s">
        <v>8</v>
      </c>
      <c r="B1074" s="37" t="s">
        <v>84</v>
      </c>
      <c r="C1074" s="37" t="s">
        <v>11</v>
      </c>
      <c r="D1074" s="40" t="str" cm="1">
        <f t="array" ref="D1074">INDEX(FONTE_CÓDIGOS[CÓDIGO],MATCH(1,(FONTE_CÓDIGOS[FONTE]=BASE[[#This Row],[Coluna1]])*(FONTE_CÓDIGOS[DESCRIÇÃO]=BASE[[#This Row],[Classificação]]),0))</f>
        <v>2.16</v>
      </c>
      <c r="E1074" s="33" t="s">
        <v>10</v>
      </c>
      <c r="G1074" s="39">
        <v>45114</v>
      </c>
      <c r="H1074" s="35">
        <f>DAY(BASE[[#This Row],[Data de Pagamento]])</f>
        <v>7</v>
      </c>
      <c r="I1074" s="35" t="str">
        <f>TEXT(BASE[[#This Row],[Data de Pagamento]],"mmmm")</f>
        <v>julho</v>
      </c>
      <c r="J1074" s="35">
        <f>YEAR(BASE[[#This Row],[Data de Pagamento]])</f>
        <v>2023</v>
      </c>
      <c r="K1074" s="36">
        <v>-901</v>
      </c>
    </row>
    <row r="1075" spans="1:11">
      <c r="A1075" s="37" t="s">
        <v>8</v>
      </c>
      <c r="B1075" s="37" t="s">
        <v>92</v>
      </c>
      <c r="C1075" s="37" t="s">
        <v>11</v>
      </c>
      <c r="D1075" s="38" t="str" cm="1">
        <f t="array" ref="D1075">INDEX(FONTE_CÓDIGOS[CÓDIGO],MATCH(1,(FONTE_CÓDIGOS[FONTE]=BASE[[#This Row],[Coluna1]])*(FONTE_CÓDIGOS[DESCRIÇÃO]=BASE[[#This Row],[Classificação]]),0))</f>
        <v>2.20</v>
      </c>
      <c r="E1075" s="33" t="s">
        <v>24</v>
      </c>
      <c r="G1075" s="39">
        <v>45117</v>
      </c>
      <c r="H1075" s="35">
        <f>DAY(BASE[[#This Row],[Data de Pagamento]])</f>
        <v>10</v>
      </c>
      <c r="I1075" s="35" t="str">
        <f>TEXT(BASE[[#This Row],[Data de Pagamento]],"mmmm")</f>
        <v>julho</v>
      </c>
      <c r="J1075" s="35">
        <f>YEAR(BASE[[#This Row],[Data de Pagamento]])</f>
        <v>2023</v>
      </c>
      <c r="K1075" s="36">
        <v>-902</v>
      </c>
    </row>
    <row r="1076" spans="1:11">
      <c r="A1076" s="37" t="s">
        <v>8</v>
      </c>
      <c r="B1076" s="37" t="s">
        <v>73</v>
      </c>
      <c r="C1076" s="37" t="s">
        <v>11</v>
      </c>
      <c r="D1076" s="41" t="str" cm="1">
        <f t="array" ref="D1076">INDEX(FONTE_CÓDIGOS[CÓDIGO],MATCH(1,(FONTE_CÓDIGOS[FONTE]=BASE[[#This Row],[Coluna1]])*(FONTE_CÓDIGOS[DESCRIÇÃO]=BASE[[#This Row],[Classificação]]),0))</f>
        <v>2.11</v>
      </c>
      <c r="E1076" s="33" t="s">
        <v>31</v>
      </c>
      <c r="G1076" s="39">
        <v>45117</v>
      </c>
      <c r="H1076" s="35">
        <f>DAY(BASE[[#This Row],[Data de Pagamento]])</f>
        <v>10</v>
      </c>
      <c r="I1076" s="35" t="str">
        <f>TEXT(BASE[[#This Row],[Data de Pagamento]],"mmmm")</f>
        <v>julho</v>
      </c>
      <c r="J1076" s="35">
        <f>YEAR(BASE[[#This Row],[Data de Pagamento]])</f>
        <v>2023</v>
      </c>
      <c r="K1076" s="36">
        <v>-903</v>
      </c>
    </row>
    <row r="1077" spans="1:11">
      <c r="A1077" s="37" t="s">
        <v>8</v>
      </c>
      <c r="B1077" s="37" t="s">
        <v>47</v>
      </c>
      <c r="C1077" s="37" t="s">
        <v>11</v>
      </c>
      <c r="D1077" s="38" t="str" cm="1">
        <f t="array" ref="D1077">INDEX(FONTE_CÓDIGOS[CÓDIGO],MATCH(1,(FONTE_CÓDIGOS[FONTE]=BASE[[#This Row],[Coluna1]])*(FONTE_CÓDIGOS[DESCRIÇÃO]=BASE[[#This Row],[Classificação]]),0))</f>
        <v>2.6</v>
      </c>
      <c r="E1077" s="33" t="s">
        <v>10</v>
      </c>
      <c r="G1077" s="39">
        <v>45117</v>
      </c>
      <c r="H1077" s="35">
        <f>DAY(BASE[[#This Row],[Data de Pagamento]])</f>
        <v>10</v>
      </c>
      <c r="I1077" s="35" t="str">
        <f>TEXT(BASE[[#This Row],[Data de Pagamento]],"mmmm")</f>
        <v>julho</v>
      </c>
      <c r="J1077" s="35">
        <f>YEAR(BASE[[#This Row],[Data de Pagamento]])</f>
        <v>2023</v>
      </c>
      <c r="K1077" s="36">
        <v>-904</v>
      </c>
    </row>
    <row r="1078" spans="1:11">
      <c r="A1078" s="37" t="s">
        <v>8</v>
      </c>
      <c r="B1078" s="37" t="s">
        <v>102</v>
      </c>
      <c r="C1078" s="37" t="s">
        <v>11</v>
      </c>
      <c r="D1078" s="38" t="str" cm="1">
        <f t="array" ref="D1078">INDEX(FONTE_CÓDIGOS[CÓDIGO],MATCH(1,(FONTE_CÓDIGOS[FONTE]=BASE[[#This Row],[Coluna1]])*(FONTE_CÓDIGOS[DESCRIÇÃO]=BASE[[#This Row],[Classificação]]),0))</f>
        <v>2.26</v>
      </c>
      <c r="E1078" s="33" t="s">
        <v>10</v>
      </c>
      <c r="G1078" s="39">
        <v>45117</v>
      </c>
      <c r="H1078" s="35">
        <f>DAY(BASE[[#This Row],[Data de Pagamento]])</f>
        <v>10</v>
      </c>
      <c r="I1078" s="35" t="str">
        <f>TEXT(BASE[[#This Row],[Data de Pagamento]],"mmmm")</f>
        <v>julho</v>
      </c>
      <c r="J1078" s="35">
        <f>YEAR(BASE[[#This Row],[Data de Pagamento]])</f>
        <v>2023</v>
      </c>
      <c r="K1078" s="36">
        <v>-905</v>
      </c>
    </row>
    <row r="1079" spans="1:11">
      <c r="A1079" s="37" t="s">
        <v>8</v>
      </c>
      <c r="B1079" s="37" t="s">
        <v>88</v>
      </c>
      <c r="C1079" s="37" t="s">
        <v>11</v>
      </c>
      <c r="D1079" s="38" t="str" cm="1">
        <f t="array" ref="D1079">INDEX(FONTE_CÓDIGOS[CÓDIGO],MATCH(1,(FONTE_CÓDIGOS[FONTE]=BASE[[#This Row],[Coluna1]])*(FONTE_CÓDIGOS[DESCRIÇÃO]=BASE[[#This Row],[Classificação]]),0))</f>
        <v>2.18</v>
      </c>
      <c r="E1079" s="33" t="s">
        <v>10</v>
      </c>
      <c r="G1079" s="39">
        <v>45121</v>
      </c>
      <c r="H1079" s="35">
        <f>DAY(BASE[[#This Row],[Data de Pagamento]])</f>
        <v>14</v>
      </c>
      <c r="I1079" s="35" t="str">
        <f>TEXT(BASE[[#This Row],[Data de Pagamento]],"mmmm")</f>
        <v>julho</v>
      </c>
      <c r="J1079" s="35">
        <f>YEAR(BASE[[#This Row],[Data de Pagamento]])</f>
        <v>2023</v>
      </c>
      <c r="K1079" s="36">
        <v>-906</v>
      </c>
    </row>
    <row r="1080" spans="1:11">
      <c r="A1080" s="37" t="s">
        <v>8</v>
      </c>
      <c r="B1080" s="37" t="s">
        <v>92</v>
      </c>
      <c r="C1080" s="37" t="s">
        <v>11</v>
      </c>
      <c r="D1080" s="40" t="str" cm="1">
        <f t="array" ref="D1080">INDEX(FONTE_CÓDIGOS[CÓDIGO],MATCH(1,(FONTE_CÓDIGOS[FONTE]=BASE[[#This Row],[Coluna1]])*(FONTE_CÓDIGOS[DESCRIÇÃO]=BASE[[#This Row],[Classificação]]),0))</f>
        <v>2.20</v>
      </c>
      <c r="E1080" s="33" t="s">
        <v>10</v>
      </c>
      <c r="G1080" s="39">
        <v>45121</v>
      </c>
      <c r="H1080" s="35">
        <f>DAY(BASE[[#This Row],[Data de Pagamento]])</f>
        <v>14</v>
      </c>
      <c r="I1080" s="35" t="str">
        <f>TEXT(BASE[[#This Row],[Data de Pagamento]],"mmmm")</f>
        <v>julho</v>
      </c>
      <c r="J1080" s="35">
        <f>YEAR(BASE[[#This Row],[Data de Pagamento]])</f>
        <v>2023</v>
      </c>
      <c r="K1080" s="36">
        <v>-907</v>
      </c>
    </row>
    <row r="1081" spans="1:11">
      <c r="A1081" s="50" t="s">
        <v>6</v>
      </c>
      <c r="B1081" s="37" t="s">
        <v>27</v>
      </c>
      <c r="C1081" s="50" t="s">
        <v>11</v>
      </c>
      <c r="D1081" s="52" t="str" cm="1">
        <f t="array" ref="D1081">INDEX(FONTE_CÓDIGOS[CÓDIGO],MATCH(1,(FONTE_CÓDIGOS[FONTE]=BASE[[#This Row],[Coluna1]])*(FONTE_CÓDIGOS[DESCRIÇÃO]=BASE[[#This Row],[Classificação]]),0))</f>
        <v>1.3</v>
      </c>
      <c r="E1081" s="33" t="s">
        <v>43</v>
      </c>
      <c r="G1081" s="39">
        <v>45124</v>
      </c>
      <c r="H1081" s="35">
        <f>DAY(BASE[[#This Row],[Data de Pagamento]])</f>
        <v>17</v>
      </c>
      <c r="I1081" s="35" t="str">
        <f>TEXT(BASE[[#This Row],[Data de Pagamento]],"mmmm")</f>
        <v>julho</v>
      </c>
      <c r="J1081" s="35">
        <f>YEAR(BASE[[#This Row],[Data de Pagamento]])</f>
        <v>2023</v>
      </c>
      <c r="K1081" s="36">
        <v>170</v>
      </c>
    </row>
    <row r="1082" spans="1:11">
      <c r="A1082" s="37" t="s">
        <v>8</v>
      </c>
      <c r="B1082" s="37" t="s">
        <v>84</v>
      </c>
      <c r="C1082" s="37" t="s">
        <v>11</v>
      </c>
      <c r="D1082" s="40" t="str" cm="1">
        <f t="array" ref="D1082">INDEX(FONTE_CÓDIGOS[CÓDIGO],MATCH(1,(FONTE_CÓDIGOS[FONTE]=BASE[[#This Row],[Coluna1]])*(FONTE_CÓDIGOS[DESCRIÇÃO]=BASE[[#This Row],[Classificação]]),0))</f>
        <v>2.16</v>
      </c>
      <c r="E1082" s="33" t="s">
        <v>10</v>
      </c>
      <c r="G1082" s="39">
        <v>45124</v>
      </c>
      <c r="H1082" s="35">
        <f>DAY(BASE[[#This Row],[Data de Pagamento]])</f>
        <v>17</v>
      </c>
      <c r="I1082" s="35" t="str">
        <f>TEXT(BASE[[#This Row],[Data de Pagamento]],"mmmm")</f>
        <v>julho</v>
      </c>
      <c r="J1082" s="35">
        <f>YEAR(BASE[[#This Row],[Data de Pagamento]])</f>
        <v>2023</v>
      </c>
      <c r="K1082" s="36">
        <v>-908</v>
      </c>
    </row>
    <row r="1083" spans="1:11">
      <c r="A1083" s="37" t="s">
        <v>8</v>
      </c>
      <c r="B1083" s="37" t="s">
        <v>92</v>
      </c>
      <c r="C1083" s="37" t="s">
        <v>11</v>
      </c>
      <c r="D1083" s="40" t="str" cm="1">
        <f t="array" ref="D1083">INDEX(FONTE_CÓDIGOS[CÓDIGO],MATCH(1,(FONTE_CÓDIGOS[FONTE]=BASE[[#This Row],[Coluna1]])*(FONTE_CÓDIGOS[DESCRIÇÃO]=BASE[[#This Row],[Classificação]]),0))</f>
        <v>2.20</v>
      </c>
      <c r="E1083" s="33" t="s">
        <v>10</v>
      </c>
      <c r="G1083" s="39">
        <v>45125</v>
      </c>
      <c r="H1083" s="35">
        <f>DAY(BASE[[#This Row],[Data de Pagamento]])</f>
        <v>18</v>
      </c>
      <c r="I1083" s="35" t="str">
        <f>TEXT(BASE[[#This Row],[Data de Pagamento]],"mmmm")</f>
        <v>julho</v>
      </c>
      <c r="J1083" s="35">
        <f>YEAR(BASE[[#This Row],[Data de Pagamento]])</f>
        <v>2023</v>
      </c>
      <c r="K1083" s="36">
        <v>-909</v>
      </c>
    </row>
    <row r="1084" spans="1:11">
      <c r="A1084" s="33" t="s">
        <v>8</v>
      </c>
      <c r="B1084" s="37" t="s">
        <v>82</v>
      </c>
      <c r="C1084" s="33" t="s">
        <v>11</v>
      </c>
      <c r="D1084" s="34" t="str" cm="1">
        <f t="array" ref="D1084">INDEX(FONTE_CÓDIGOS[CÓDIGO],MATCH(1,(FONTE_CÓDIGOS[FONTE]=BASE[[#This Row],[Coluna1]])*(FONTE_CÓDIGOS[DESCRIÇÃO]=BASE[[#This Row],[Classificação]]),0))</f>
        <v>2.15</v>
      </c>
      <c r="E1084" s="33" t="s">
        <v>10</v>
      </c>
      <c r="G1084" s="39">
        <v>45126</v>
      </c>
      <c r="H1084" s="35">
        <f>DAY(BASE[[#This Row],[Data de Pagamento]])</f>
        <v>19</v>
      </c>
      <c r="I1084" s="35" t="str">
        <f>TEXT(BASE[[#This Row],[Data de Pagamento]],"mmmm")</f>
        <v>julho</v>
      </c>
      <c r="J1084" s="35">
        <f>YEAR(BASE[[#This Row],[Data de Pagamento]])</f>
        <v>2023</v>
      </c>
      <c r="K1084" s="36">
        <v>-910</v>
      </c>
    </row>
    <row r="1085" spans="1:11">
      <c r="A1085" s="50" t="s">
        <v>8</v>
      </c>
      <c r="B1085" s="37" t="s">
        <v>78</v>
      </c>
      <c r="C1085" s="50" t="s">
        <v>11</v>
      </c>
      <c r="D1085" s="52" t="str" cm="1">
        <f t="array" ref="D1085">INDEX(FONTE_CÓDIGOS[CÓDIGO],MATCH(1,(FONTE_CÓDIGOS[FONTE]=BASE[[#This Row],[Coluna1]])*(FONTE_CÓDIGOS[DESCRIÇÃO]=BASE[[#This Row],[Classificação]]),0))</f>
        <v>2.13</v>
      </c>
      <c r="E1085" s="50" t="s">
        <v>10</v>
      </c>
      <c r="F1085" s="50"/>
      <c r="G1085" s="39">
        <v>45133</v>
      </c>
      <c r="H1085" s="53">
        <f>DAY(BASE[[#This Row],[Data de Pagamento]])</f>
        <v>26</v>
      </c>
      <c r="I1085" s="53" t="str">
        <f>TEXT(BASE[[#This Row],[Data de Pagamento]],"mmmm")</f>
        <v>julho</v>
      </c>
      <c r="J1085" s="53">
        <f>YEAR(BASE[[#This Row],[Data de Pagamento]])</f>
        <v>2023</v>
      </c>
      <c r="K1085" s="36">
        <v>-911</v>
      </c>
    </row>
    <row r="1086" spans="1:11">
      <c r="A1086" s="37" t="s">
        <v>6</v>
      </c>
      <c r="B1086" s="37" t="s">
        <v>71</v>
      </c>
      <c r="C1086" s="37" t="s">
        <v>11</v>
      </c>
      <c r="D1086" s="38" t="str" cm="1">
        <f t="array" ref="D1086">INDEX(FONTE_CÓDIGOS[CÓDIGO],MATCH(1,(FONTE_CÓDIGOS[FONTE]=BASE[[#This Row],[Coluna1]])*(FONTE_CÓDIGOS[DESCRIÇÃO]=BASE[[#This Row],[Classificação]]),0))</f>
        <v>1.11</v>
      </c>
      <c r="E1086" s="33" t="s">
        <v>24</v>
      </c>
      <c r="G1086" s="39">
        <v>45134</v>
      </c>
      <c r="H1086" s="35">
        <f>DAY(BASE[[#This Row],[Data de Pagamento]])</f>
        <v>27</v>
      </c>
      <c r="I1086" s="35" t="str">
        <f>TEXT(BASE[[#This Row],[Data de Pagamento]],"mmmm")</f>
        <v>julho</v>
      </c>
      <c r="J1086" s="35">
        <f>YEAR(BASE[[#This Row],[Data de Pagamento]])</f>
        <v>2023</v>
      </c>
      <c r="K1086" s="36">
        <v>171</v>
      </c>
    </row>
    <row r="1087" spans="1:11">
      <c r="A1087" s="37" t="s">
        <v>8</v>
      </c>
      <c r="B1087" s="37" t="s">
        <v>73</v>
      </c>
      <c r="C1087" s="37" t="s">
        <v>11</v>
      </c>
      <c r="D1087" s="41" t="str" cm="1">
        <f t="array" ref="D1087">INDEX(FONTE_CÓDIGOS[CÓDIGO],MATCH(1,(FONTE_CÓDIGOS[FONTE]=BASE[[#This Row],[Coluna1]])*(FONTE_CÓDIGOS[DESCRIÇÃO]=BASE[[#This Row],[Classificação]]),0))</f>
        <v>2.11</v>
      </c>
      <c r="E1087" s="33" t="s">
        <v>37</v>
      </c>
      <c r="G1087" s="39">
        <v>45134</v>
      </c>
      <c r="H1087" s="35">
        <f>DAY(BASE[[#This Row],[Data de Pagamento]])</f>
        <v>27</v>
      </c>
      <c r="I1087" s="35" t="str">
        <f>TEXT(BASE[[#This Row],[Data de Pagamento]],"mmmm")</f>
        <v>julho</v>
      </c>
      <c r="J1087" s="35">
        <f>YEAR(BASE[[#This Row],[Data de Pagamento]])</f>
        <v>2023</v>
      </c>
      <c r="K1087" s="36">
        <v>-912</v>
      </c>
    </row>
    <row r="1088" spans="1:11">
      <c r="A1088" s="50" t="s">
        <v>6</v>
      </c>
      <c r="B1088" s="37" t="s">
        <v>27</v>
      </c>
      <c r="C1088" s="50" t="s">
        <v>11</v>
      </c>
      <c r="D1088" s="52" t="str" cm="1">
        <f t="array" ref="D1088">INDEX(FONTE_CÓDIGOS[CÓDIGO],MATCH(1,(FONTE_CÓDIGOS[FONTE]=BASE[[#This Row],[Coluna1]])*(FONTE_CÓDIGOS[DESCRIÇÃO]=BASE[[#This Row],[Classificação]]),0))</f>
        <v>1.3</v>
      </c>
      <c r="E1088" s="33" t="s">
        <v>43</v>
      </c>
      <c r="G1088" s="39">
        <v>45138</v>
      </c>
      <c r="H1088" s="35">
        <f>DAY(BASE[[#This Row],[Data de Pagamento]])</f>
        <v>31</v>
      </c>
      <c r="I1088" s="35" t="str">
        <f>TEXT(BASE[[#This Row],[Data de Pagamento]],"mmmm")</f>
        <v>julho</v>
      </c>
      <c r="J1088" s="35">
        <f>YEAR(BASE[[#This Row],[Data de Pagamento]])</f>
        <v>2023</v>
      </c>
      <c r="K1088" s="36">
        <v>172</v>
      </c>
    </row>
    <row r="1089" spans="1:11">
      <c r="A1089" s="33" t="s">
        <v>8</v>
      </c>
      <c r="B1089" s="37" t="s">
        <v>29</v>
      </c>
      <c r="C1089" s="33" t="s">
        <v>11</v>
      </c>
      <c r="D1089" s="34" t="str" cm="1">
        <f t="array" ref="D1089">INDEX(FONTE_CÓDIGOS[CÓDIGO],MATCH(1,(FONTE_CÓDIGOS[FONTE]=BASE[[#This Row],[Coluna1]])*(FONTE_CÓDIGOS[DESCRIÇÃO]=BASE[[#This Row],[Classificação]]),0))</f>
        <v>2.3</v>
      </c>
      <c r="E1089" s="33" t="s">
        <v>10</v>
      </c>
      <c r="G1089" s="39">
        <v>45138</v>
      </c>
      <c r="H1089" s="35">
        <f>DAY(BASE[[#This Row],[Data de Pagamento]])</f>
        <v>31</v>
      </c>
      <c r="I1089" s="35" t="str">
        <f>TEXT(BASE[[#This Row],[Data de Pagamento]],"mmmm")</f>
        <v>julho</v>
      </c>
      <c r="J1089" s="35">
        <f>YEAR(BASE[[#This Row],[Data de Pagamento]])</f>
        <v>2023</v>
      </c>
      <c r="K1089" s="36">
        <v>-913</v>
      </c>
    </row>
    <row r="1090" spans="1:11">
      <c r="A1090" s="33" t="s">
        <v>8</v>
      </c>
      <c r="B1090" s="37" t="s">
        <v>76</v>
      </c>
      <c r="C1090" s="33" t="s">
        <v>11</v>
      </c>
      <c r="D1090" s="34" t="str" cm="1">
        <f t="array" ref="D1090">INDEX(FONTE_CÓDIGOS[CÓDIGO],MATCH(1,(FONTE_CÓDIGOS[FONTE]=BASE[[#This Row],[Coluna1]])*(FONTE_CÓDIGOS[DESCRIÇÃO]=BASE[[#This Row],[Classificação]]),0))</f>
        <v>2.12</v>
      </c>
      <c r="E1090" s="33" t="s">
        <v>10</v>
      </c>
      <c r="G1090" s="39">
        <v>45138</v>
      </c>
      <c r="H1090" s="35">
        <f>DAY(BASE[[#This Row],[Data de Pagamento]])</f>
        <v>31</v>
      </c>
      <c r="I1090" s="35" t="str">
        <f>TEXT(BASE[[#This Row],[Data de Pagamento]],"mmmm")</f>
        <v>julho</v>
      </c>
      <c r="J1090" s="35">
        <f>YEAR(BASE[[#This Row],[Data de Pagamento]])</f>
        <v>2023</v>
      </c>
      <c r="K1090" s="36">
        <v>-914</v>
      </c>
    </row>
    <row r="1091" spans="1:11">
      <c r="A1091" s="37" t="s">
        <v>8</v>
      </c>
      <c r="B1091" s="37" t="s">
        <v>73</v>
      </c>
      <c r="C1091" s="37" t="s">
        <v>11</v>
      </c>
      <c r="D1091" s="41" t="str" cm="1">
        <f t="array" ref="D1091">INDEX(FONTE_CÓDIGOS[CÓDIGO],MATCH(1,(FONTE_CÓDIGOS[FONTE]=BASE[[#This Row],[Coluna1]])*(FONTE_CÓDIGOS[DESCRIÇÃO]=BASE[[#This Row],[Classificação]]),0))</f>
        <v>2.11</v>
      </c>
      <c r="E1091" s="33" t="s">
        <v>31</v>
      </c>
      <c r="G1091" s="39">
        <v>45139</v>
      </c>
      <c r="H1091" s="35">
        <f>DAY(BASE[[#This Row],[Data de Pagamento]])</f>
        <v>1</v>
      </c>
      <c r="I1091" s="35" t="str">
        <f>TEXT(BASE[[#This Row],[Data de Pagamento]],"mmmm")</f>
        <v>agosto</v>
      </c>
      <c r="J1091" s="35">
        <f>YEAR(BASE[[#This Row],[Data de Pagamento]])</f>
        <v>2023</v>
      </c>
      <c r="K1091" s="36">
        <v>-915</v>
      </c>
    </row>
    <row r="1092" spans="1:11">
      <c r="A1092" s="37" t="s">
        <v>8</v>
      </c>
      <c r="B1092" s="37" t="s">
        <v>73</v>
      </c>
      <c r="C1092" s="37" t="s">
        <v>11</v>
      </c>
      <c r="D1092" s="38" t="str" cm="1">
        <f t="array" ref="D1092">INDEX(FONTE_CÓDIGOS[CÓDIGO],MATCH(1,(FONTE_CÓDIGOS[FONTE]=BASE[[#This Row],[Coluna1]])*(FONTE_CÓDIGOS[DESCRIÇÃO]=BASE[[#This Row],[Classificação]]),0))</f>
        <v>2.11</v>
      </c>
      <c r="E1092" s="33" t="s">
        <v>31</v>
      </c>
      <c r="G1092" s="39">
        <v>45139</v>
      </c>
      <c r="H1092" s="35">
        <f>DAY(BASE[[#This Row],[Data de Pagamento]])</f>
        <v>1</v>
      </c>
      <c r="I1092" s="35" t="str">
        <f>TEXT(BASE[[#This Row],[Data de Pagamento]],"mmmm")</f>
        <v>agosto</v>
      </c>
      <c r="J1092" s="35">
        <f>YEAR(BASE[[#This Row],[Data de Pagamento]])</f>
        <v>2023</v>
      </c>
      <c r="K1092" s="36">
        <v>-916</v>
      </c>
    </row>
    <row r="1093" spans="1:11">
      <c r="A1093" s="37" t="s">
        <v>8</v>
      </c>
      <c r="B1093" s="37" t="s">
        <v>73</v>
      </c>
      <c r="C1093" s="37" t="s">
        <v>11</v>
      </c>
      <c r="D1093" s="41" t="str" cm="1">
        <f t="array" ref="D1093">INDEX(FONTE_CÓDIGOS[CÓDIGO],MATCH(1,(FONTE_CÓDIGOS[FONTE]=BASE[[#This Row],[Coluna1]])*(FONTE_CÓDIGOS[DESCRIÇÃO]=BASE[[#This Row],[Classificação]]),0))</f>
        <v>2.11</v>
      </c>
      <c r="E1093" s="33" t="s">
        <v>37</v>
      </c>
      <c r="G1093" s="39">
        <v>45139</v>
      </c>
      <c r="H1093" s="35">
        <f>DAY(BASE[[#This Row],[Data de Pagamento]])</f>
        <v>1</v>
      </c>
      <c r="I1093" s="35" t="str">
        <f>TEXT(BASE[[#This Row],[Data de Pagamento]],"mmmm")</f>
        <v>agosto</v>
      </c>
      <c r="J1093" s="35">
        <f>YEAR(BASE[[#This Row],[Data de Pagamento]])</f>
        <v>2023</v>
      </c>
      <c r="K1093" s="36">
        <v>-917</v>
      </c>
    </row>
    <row r="1094" spans="1:11">
      <c r="A1094" s="37" t="s">
        <v>8</v>
      </c>
      <c r="B1094" s="37" t="s">
        <v>73</v>
      </c>
      <c r="C1094" s="37" t="s">
        <v>11</v>
      </c>
      <c r="D1094" s="41" t="str" cm="1">
        <f t="array" ref="D1094">INDEX(FONTE_CÓDIGOS[CÓDIGO],MATCH(1,(FONTE_CÓDIGOS[FONTE]=BASE[[#This Row],[Coluna1]])*(FONTE_CÓDIGOS[DESCRIÇÃO]=BASE[[#This Row],[Classificação]]),0))</f>
        <v>2.11</v>
      </c>
      <c r="E1094" s="33" t="s">
        <v>37</v>
      </c>
      <c r="G1094" s="39">
        <v>45139</v>
      </c>
      <c r="H1094" s="35">
        <f>DAY(BASE[[#This Row],[Data de Pagamento]])</f>
        <v>1</v>
      </c>
      <c r="I1094" s="35" t="str">
        <f>TEXT(BASE[[#This Row],[Data de Pagamento]],"mmmm")</f>
        <v>agosto</v>
      </c>
      <c r="J1094" s="35">
        <f>YEAR(BASE[[#This Row],[Data de Pagamento]])</f>
        <v>2023</v>
      </c>
      <c r="K1094" s="36">
        <v>-918</v>
      </c>
    </row>
    <row r="1095" spans="1:11">
      <c r="A1095" s="50" t="s">
        <v>6</v>
      </c>
      <c r="B1095" s="37" t="s">
        <v>27</v>
      </c>
      <c r="C1095" s="50" t="s">
        <v>11</v>
      </c>
      <c r="D1095" s="52" t="str" cm="1">
        <f t="array" ref="D1095">INDEX(FONTE_CÓDIGOS[CÓDIGO],MATCH(1,(FONTE_CÓDIGOS[FONTE]=BASE[[#This Row],[Coluna1]])*(FONTE_CÓDIGOS[DESCRIÇÃO]=BASE[[#This Row],[Classificação]]),0))</f>
        <v>1.3</v>
      </c>
      <c r="E1095" s="33" t="s">
        <v>43</v>
      </c>
      <c r="G1095" s="39">
        <v>45142</v>
      </c>
      <c r="H1095" s="35">
        <f>DAY(BASE[[#This Row],[Data de Pagamento]])</f>
        <v>4</v>
      </c>
      <c r="I1095" s="35" t="str">
        <f>TEXT(BASE[[#This Row],[Data de Pagamento]],"mmmm")</f>
        <v>agosto</v>
      </c>
      <c r="J1095" s="35">
        <f>YEAR(BASE[[#This Row],[Data de Pagamento]])</f>
        <v>2023</v>
      </c>
      <c r="K1095" s="36">
        <v>173</v>
      </c>
    </row>
    <row r="1096" spans="1:11">
      <c r="A1096" s="50" t="s">
        <v>6</v>
      </c>
      <c r="B1096" s="37" t="s">
        <v>27</v>
      </c>
      <c r="C1096" s="50" t="s">
        <v>11</v>
      </c>
      <c r="D1096" s="52" t="str" cm="1">
        <f t="array" ref="D1096">INDEX(FONTE_CÓDIGOS[CÓDIGO],MATCH(1,(FONTE_CÓDIGOS[FONTE]=BASE[[#This Row],[Coluna1]])*(FONTE_CÓDIGOS[DESCRIÇÃO]=BASE[[#This Row],[Classificação]]),0))</f>
        <v>1.3</v>
      </c>
      <c r="E1096" s="33" t="s">
        <v>43</v>
      </c>
      <c r="G1096" s="39">
        <v>45142</v>
      </c>
      <c r="H1096" s="35">
        <f>DAY(BASE[[#This Row],[Data de Pagamento]])</f>
        <v>4</v>
      </c>
      <c r="I1096" s="35" t="str">
        <f>TEXT(BASE[[#This Row],[Data de Pagamento]],"mmmm")</f>
        <v>agosto</v>
      </c>
      <c r="J1096" s="35">
        <f>YEAR(BASE[[#This Row],[Data de Pagamento]])</f>
        <v>2023</v>
      </c>
      <c r="K1096" s="36">
        <v>174</v>
      </c>
    </row>
    <row r="1097" spans="1:11">
      <c r="A1097" s="37" t="s">
        <v>8</v>
      </c>
      <c r="B1097" s="37" t="s">
        <v>53</v>
      </c>
      <c r="C1097" s="37" t="s">
        <v>11</v>
      </c>
      <c r="D1097" s="38" t="str" cm="1">
        <f t="array" ref="D1097">INDEX(FONTE_CÓDIGOS[CÓDIGO],MATCH(1,(FONTE_CÓDIGOS[FONTE]=BASE[[#This Row],[Coluna1]])*(FONTE_CÓDIGOS[DESCRIÇÃO]=BASE[[#This Row],[Classificação]]),0))</f>
        <v>2.7</v>
      </c>
      <c r="E1097" s="33" t="s">
        <v>10</v>
      </c>
      <c r="F1097" s="50"/>
      <c r="G1097" s="39">
        <v>45142</v>
      </c>
      <c r="H1097" s="35">
        <f>DAY(BASE[[#This Row],[Data de Pagamento]])</f>
        <v>4</v>
      </c>
      <c r="I1097" s="35" t="str">
        <f>TEXT(BASE[[#This Row],[Data de Pagamento]],"mmmm")</f>
        <v>agosto</v>
      </c>
      <c r="J1097" s="35">
        <f>YEAR(BASE[[#This Row],[Data de Pagamento]])</f>
        <v>2023</v>
      </c>
      <c r="K1097" s="36">
        <v>-919</v>
      </c>
    </row>
    <row r="1098" spans="1:11">
      <c r="A1098" s="37" t="s">
        <v>8</v>
      </c>
      <c r="B1098" s="37" t="s">
        <v>53</v>
      </c>
      <c r="C1098" s="37" t="s">
        <v>11</v>
      </c>
      <c r="D1098" s="38" t="str" cm="1">
        <f t="array" ref="D1098">INDEX(FONTE_CÓDIGOS[CÓDIGO],MATCH(1,(FONTE_CÓDIGOS[FONTE]=BASE[[#This Row],[Coluna1]])*(FONTE_CÓDIGOS[DESCRIÇÃO]=BASE[[#This Row],[Classificação]]),0))</f>
        <v>2.7</v>
      </c>
      <c r="E1098" s="33" t="s">
        <v>10</v>
      </c>
      <c r="F1098" s="50"/>
      <c r="G1098" s="39">
        <v>45142</v>
      </c>
      <c r="H1098" s="35">
        <f>DAY(BASE[[#This Row],[Data de Pagamento]])</f>
        <v>4</v>
      </c>
      <c r="I1098" s="35" t="str">
        <f>TEXT(BASE[[#This Row],[Data de Pagamento]],"mmmm")</f>
        <v>agosto</v>
      </c>
      <c r="J1098" s="35">
        <f>YEAR(BASE[[#This Row],[Data de Pagamento]])</f>
        <v>2023</v>
      </c>
      <c r="K1098" s="36">
        <v>-920</v>
      </c>
    </row>
    <row r="1099" spans="1:11">
      <c r="A1099" s="37" t="s">
        <v>8</v>
      </c>
      <c r="B1099" s="37" t="s">
        <v>84</v>
      </c>
      <c r="C1099" s="37" t="s">
        <v>11</v>
      </c>
      <c r="D1099" s="40" t="str" cm="1">
        <f t="array" ref="D1099">INDEX(FONTE_CÓDIGOS[CÓDIGO],MATCH(1,(FONTE_CÓDIGOS[FONTE]=BASE[[#This Row],[Coluna1]])*(FONTE_CÓDIGOS[DESCRIÇÃO]=BASE[[#This Row],[Classificação]]),0))</f>
        <v>2.16</v>
      </c>
      <c r="E1099" s="33" t="s">
        <v>10</v>
      </c>
      <c r="G1099" s="39">
        <v>45145</v>
      </c>
      <c r="H1099" s="35">
        <f>DAY(BASE[[#This Row],[Data de Pagamento]])</f>
        <v>7</v>
      </c>
      <c r="I1099" s="35" t="str">
        <f>TEXT(BASE[[#This Row],[Data de Pagamento]],"mmmm")</f>
        <v>agosto</v>
      </c>
      <c r="J1099" s="35">
        <f>YEAR(BASE[[#This Row],[Data de Pagamento]])</f>
        <v>2023</v>
      </c>
      <c r="K1099" s="36">
        <v>-921</v>
      </c>
    </row>
    <row r="1100" spans="1:11">
      <c r="A1100" s="37" t="s">
        <v>8</v>
      </c>
      <c r="B1100" s="37" t="s">
        <v>29</v>
      </c>
      <c r="C1100" s="37" t="s">
        <v>11</v>
      </c>
      <c r="D1100" s="38" t="str" cm="1">
        <f t="array" ref="D1100">INDEX(FONTE_CÓDIGOS[CÓDIGO],MATCH(1,(FONTE_CÓDIGOS[FONTE]=BASE[[#This Row],[Coluna1]])*(FONTE_CÓDIGOS[DESCRIÇÃO]=BASE[[#This Row],[Classificação]]),0))</f>
        <v>2.3</v>
      </c>
      <c r="E1100" s="33" t="s">
        <v>10</v>
      </c>
      <c r="G1100" s="39">
        <v>45145</v>
      </c>
      <c r="H1100" s="35">
        <f>DAY(BASE[[#This Row],[Data de Pagamento]])</f>
        <v>7</v>
      </c>
      <c r="I1100" s="35" t="str">
        <f>TEXT(BASE[[#This Row],[Data de Pagamento]],"mmmm")</f>
        <v>agosto</v>
      </c>
      <c r="J1100" s="35">
        <f>YEAR(BASE[[#This Row],[Data de Pagamento]])</f>
        <v>2023</v>
      </c>
      <c r="K1100" s="36">
        <v>-922</v>
      </c>
    </row>
    <row r="1101" spans="1:11">
      <c r="A1101" s="37" t="s">
        <v>8</v>
      </c>
      <c r="B1101" s="37" t="s">
        <v>73</v>
      </c>
      <c r="C1101" s="37" t="s">
        <v>11</v>
      </c>
      <c r="D1101" s="41" t="str" cm="1">
        <f t="array" ref="D1101">INDEX(FONTE_CÓDIGOS[CÓDIGO],MATCH(1,(FONTE_CÓDIGOS[FONTE]=BASE[[#This Row],[Coluna1]])*(FONTE_CÓDIGOS[DESCRIÇÃO]=BASE[[#This Row],[Classificação]]),0))</f>
        <v>2.11</v>
      </c>
      <c r="E1101" s="33" t="s">
        <v>37</v>
      </c>
      <c r="G1101" s="39">
        <v>45145</v>
      </c>
      <c r="H1101" s="35">
        <f>DAY(BASE[[#This Row],[Data de Pagamento]])</f>
        <v>7</v>
      </c>
      <c r="I1101" s="35" t="str">
        <f>TEXT(BASE[[#This Row],[Data de Pagamento]],"mmmm")</f>
        <v>agosto</v>
      </c>
      <c r="J1101" s="35">
        <f>YEAR(BASE[[#This Row],[Data de Pagamento]])</f>
        <v>2023</v>
      </c>
      <c r="K1101" s="36">
        <v>-923</v>
      </c>
    </row>
    <row r="1102" spans="1:11">
      <c r="A1102" s="50" t="s">
        <v>8</v>
      </c>
      <c r="B1102" s="37" t="s">
        <v>58</v>
      </c>
      <c r="C1102" s="50" t="s">
        <v>11</v>
      </c>
      <c r="D1102" s="52" t="str" cm="1">
        <f t="array" ref="D1102">INDEX(FONTE_CÓDIGOS[CÓDIGO],MATCH(1,(FONTE_CÓDIGOS[FONTE]=BASE[[#This Row],[Coluna1]])*(FONTE_CÓDIGOS[DESCRIÇÃO]=BASE[[#This Row],[Classificação]]),0))</f>
        <v>2.8</v>
      </c>
      <c r="E1102" s="50" t="s">
        <v>17</v>
      </c>
      <c r="F1102" s="50"/>
      <c r="G1102" s="54">
        <v>45145</v>
      </c>
      <c r="H1102" s="53">
        <f>DAY(BASE[[#This Row],[Data de Pagamento]])</f>
        <v>7</v>
      </c>
      <c r="I1102" s="53" t="str">
        <f>TEXT(BASE[[#This Row],[Data de Pagamento]],"mmmm")</f>
        <v>agosto</v>
      </c>
      <c r="J1102" s="53">
        <f>YEAR(BASE[[#This Row],[Data de Pagamento]])</f>
        <v>2023</v>
      </c>
      <c r="K1102" s="36">
        <v>-924</v>
      </c>
    </row>
    <row r="1103" spans="1:11">
      <c r="A1103" s="37" t="s">
        <v>8</v>
      </c>
      <c r="B1103" s="37" t="s">
        <v>92</v>
      </c>
      <c r="C1103" s="37" t="s">
        <v>11</v>
      </c>
      <c r="D1103" s="38" t="str" cm="1">
        <f t="array" ref="D1103">INDEX(FONTE_CÓDIGOS[CÓDIGO],MATCH(1,(FONTE_CÓDIGOS[FONTE]=BASE[[#This Row],[Coluna1]])*(FONTE_CÓDIGOS[DESCRIÇÃO]=BASE[[#This Row],[Classificação]]),0))</f>
        <v>2.20</v>
      </c>
      <c r="E1103" s="33" t="s">
        <v>17</v>
      </c>
      <c r="G1103" s="39">
        <v>45145</v>
      </c>
      <c r="H1103" s="35">
        <f>DAY(BASE[[#This Row],[Data de Pagamento]])</f>
        <v>7</v>
      </c>
      <c r="I1103" s="35" t="str">
        <f>TEXT(BASE[[#This Row],[Data de Pagamento]],"mmmm")</f>
        <v>agosto</v>
      </c>
      <c r="J1103" s="35">
        <f>YEAR(BASE[[#This Row],[Data de Pagamento]])</f>
        <v>2023</v>
      </c>
      <c r="K1103" s="36">
        <v>-925</v>
      </c>
    </row>
    <row r="1104" spans="1:11">
      <c r="A1104" s="37" t="s">
        <v>8</v>
      </c>
      <c r="B1104" s="37" t="s">
        <v>92</v>
      </c>
      <c r="C1104" s="37" t="s">
        <v>11</v>
      </c>
      <c r="D1104" s="38" t="str" cm="1">
        <f t="array" ref="D1104">INDEX(FONTE_CÓDIGOS[CÓDIGO],MATCH(1,(FONTE_CÓDIGOS[FONTE]=BASE[[#This Row],[Coluna1]])*(FONTE_CÓDIGOS[DESCRIÇÃO]=BASE[[#This Row],[Classificação]]),0))</f>
        <v>2.20</v>
      </c>
      <c r="E1104" s="33" t="s">
        <v>31</v>
      </c>
      <c r="G1104" s="39">
        <v>45145</v>
      </c>
      <c r="H1104" s="35">
        <f>DAY(BASE[[#This Row],[Data de Pagamento]])</f>
        <v>7</v>
      </c>
      <c r="I1104" s="35" t="str">
        <f>TEXT(BASE[[#This Row],[Data de Pagamento]],"mmmm")</f>
        <v>agosto</v>
      </c>
      <c r="J1104" s="35">
        <f>YEAR(BASE[[#This Row],[Data de Pagamento]])</f>
        <v>2023</v>
      </c>
      <c r="K1104" s="36">
        <v>-926</v>
      </c>
    </row>
    <row r="1105" spans="1:11">
      <c r="A1105" s="37" t="s">
        <v>8</v>
      </c>
      <c r="B1105" s="37" t="s">
        <v>92</v>
      </c>
      <c r="C1105" s="37" t="s">
        <v>11</v>
      </c>
      <c r="D1105" s="38" t="str" cm="1">
        <f t="array" ref="D1105">INDEX(FONTE_CÓDIGOS[CÓDIGO],MATCH(1,(FONTE_CÓDIGOS[FONTE]=BASE[[#This Row],[Coluna1]])*(FONTE_CÓDIGOS[DESCRIÇÃO]=BASE[[#This Row],[Classificação]]),0))</f>
        <v>2.20</v>
      </c>
      <c r="E1105" s="33" t="s">
        <v>24</v>
      </c>
      <c r="G1105" s="39">
        <v>45148</v>
      </c>
      <c r="H1105" s="35">
        <f>DAY(BASE[[#This Row],[Data de Pagamento]])</f>
        <v>10</v>
      </c>
      <c r="I1105" s="35" t="str">
        <f>TEXT(BASE[[#This Row],[Data de Pagamento]],"mmmm")</f>
        <v>agosto</v>
      </c>
      <c r="J1105" s="35">
        <f>YEAR(BASE[[#This Row],[Data de Pagamento]])</f>
        <v>2023</v>
      </c>
      <c r="K1105" s="36">
        <v>-927</v>
      </c>
    </row>
    <row r="1106" spans="1:11">
      <c r="A1106" s="37" t="s">
        <v>8</v>
      </c>
      <c r="B1106" s="37" t="s">
        <v>73</v>
      </c>
      <c r="C1106" s="37" t="s">
        <v>11</v>
      </c>
      <c r="D1106" s="41" t="str" cm="1">
        <f t="array" ref="D1106">INDEX(FONTE_CÓDIGOS[CÓDIGO],MATCH(1,(FONTE_CÓDIGOS[FONTE]=BASE[[#This Row],[Coluna1]])*(FONTE_CÓDIGOS[DESCRIÇÃO]=BASE[[#This Row],[Classificação]]),0))</f>
        <v>2.11</v>
      </c>
      <c r="E1106" s="33" t="s">
        <v>31</v>
      </c>
      <c r="G1106" s="39">
        <v>45148</v>
      </c>
      <c r="H1106" s="35">
        <f>DAY(BASE[[#This Row],[Data de Pagamento]])</f>
        <v>10</v>
      </c>
      <c r="I1106" s="35" t="str">
        <f>TEXT(BASE[[#This Row],[Data de Pagamento]],"mmmm")</f>
        <v>agosto</v>
      </c>
      <c r="J1106" s="35">
        <f>YEAR(BASE[[#This Row],[Data de Pagamento]])</f>
        <v>2023</v>
      </c>
      <c r="K1106" s="36">
        <v>-928</v>
      </c>
    </row>
    <row r="1107" spans="1:11">
      <c r="A1107" s="37" t="s">
        <v>8</v>
      </c>
      <c r="B1107" s="37" t="s">
        <v>47</v>
      </c>
      <c r="C1107" s="37" t="s">
        <v>11</v>
      </c>
      <c r="D1107" s="38" t="str" cm="1">
        <f t="array" ref="D1107">INDEX(FONTE_CÓDIGOS[CÓDIGO],MATCH(1,(FONTE_CÓDIGOS[FONTE]=BASE[[#This Row],[Coluna1]])*(FONTE_CÓDIGOS[DESCRIÇÃO]=BASE[[#This Row],[Classificação]]),0))</f>
        <v>2.6</v>
      </c>
      <c r="E1107" s="33" t="s">
        <v>10</v>
      </c>
      <c r="G1107" s="39">
        <v>45148</v>
      </c>
      <c r="H1107" s="35">
        <f>DAY(BASE[[#This Row],[Data de Pagamento]])</f>
        <v>10</v>
      </c>
      <c r="I1107" s="35" t="str">
        <f>TEXT(BASE[[#This Row],[Data de Pagamento]],"mmmm")</f>
        <v>agosto</v>
      </c>
      <c r="J1107" s="35">
        <f>YEAR(BASE[[#This Row],[Data de Pagamento]])</f>
        <v>2023</v>
      </c>
      <c r="K1107" s="36">
        <v>-929</v>
      </c>
    </row>
    <row r="1108" spans="1:11">
      <c r="A1108" s="37" t="s">
        <v>8</v>
      </c>
      <c r="B1108" s="37" t="s">
        <v>73</v>
      </c>
      <c r="C1108" s="37" t="s">
        <v>11</v>
      </c>
      <c r="D1108" s="41" t="str" cm="1">
        <f t="array" ref="D1108">INDEX(FONTE_CÓDIGOS[CÓDIGO],MATCH(1,(FONTE_CÓDIGOS[FONTE]=BASE[[#This Row],[Coluna1]])*(FONTE_CÓDIGOS[DESCRIÇÃO]=BASE[[#This Row],[Classificação]]),0))</f>
        <v>2.11</v>
      </c>
      <c r="E1108" s="33" t="s">
        <v>31</v>
      </c>
      <c r="G1108" s="39">
        <v>45148</v>
      </c>
      <c r="H1108" s="35">
        <f>DAY(BASE[[#This Row],[Data de Pagamento]])</f>
        <v>10</v>
      </c>
      <c r="I1108" s="35" t="str">
        <f>TEXT(BASE[[#This Row],[Data de Pagamento]],"mmmm")</f>
        <v>agosto</v>
      </c>
      <c r="J1108" s="35">
        <f>YEAR(BASE[[#This Row],[Data de Pagamento]])</f>
        <v>2023</v>
      </c>
      <c r="K1108" s="36">
        <v>-930</v>
      </c>
    </row>
    <row r="1109" spans="1:11">
      <c r="A1109" s="37" t="s">
        <v>8</v>
      </c>
      <c r="B1109" s="37" t="s">
        <v>63</v>
      </c>
      <c r="C1109" s="37" t="s">
        <v>11</v>
      </c>
      <c r="D1109" s="40" t="str" cm="1">
        <f t="array" ref="D1109">INDEX(FONTE_CÓDIGOS[CÓDIGO],MATCH(1,(FONTE_CÓDIGOS[FONTE]=BASE[[#This Row],[Coluna1]])*(FONTE_CÓDIGOS[DESCRIÇÃO]=BASE[[#This Row],[Classificação]]),0))</f>
        <v>2.9</v>
      </c>
      <c r="E1109" s="33" t="s">
        <v>10</v>
      </c>
      <c r="G1109" s="39">
        <v>45148</v>
      </c>
      <c r="H1109" s="35">
        <f>DAY(BASE[[#This Row],[Data de Pagamento]])</f>
        <v>10</v>
      </c>
      <c r="I1109" s="35" t="str">
        <f>TEXT(BASE[[#This Row],[Data de Pagamento]],"mmmm")</f>
        <v>agosto</v>
      </c>
      <c r="J1109" s="35">
        <f>YEAR(BASE[[#This Row],[Data de Pagamento]])</f>
        <v>2023</v>
      </c>
      <c r="K1109" s="36">
        <v>-931</v>
      </c>
    </row>
    <row r="1110" spans="1:11">
      <c r="A1110" s="33" t="s">
        <v>8</v>
      </c>
      <c r="B1110" s="37" t="s">
        <v>98</v>
      </c>
      <c r="C1110" s="33" t="s">
        <v>11</v>
      </c>
      <c r="D1110" s="34" t="str" cm="1">
        <f t="array" ref="D1110">INDEX(FONTE_CÓDIGOS[CÓDIGO],MATCH(1,(FONTE_CÓDIGOS[FONTE]=BASE[[#This Row],[Coluna1]])*(FONTE_CÓDIGOS[DESCRIÇÃO]=BASE[[#This Row],[Classificação]]),0))</f>
        <v>2.23</v>
      </c>
      <c r="E1110" s="33" t="s">
        <v>24</v>
      </c>
      <c r="G1110" s="39">
        <v>45148</v>
      </c>
      <c r="H1110" s="35">
        <f>DAY(BASE[[#This Row],[Data de Pagamento]])</f>
        <v>10</v>
      </c>
      <c r="I1110" s="35" t="str">
        <f>TEXT(BASE[[#This Row],[Data de Pagamento]],"mmmm")</f>
        <v>agosto</v>
      </c>
      <c r="J1110" s="35">
        <f>YEAR(BASE[[#This Row],[Data de Pagamento]])</f>
        <v>2023</v>
      </c>
      <c r="K1110" s="36">
        <v>-932</v>
      </c>
    </row>
    <row r="1111" spans="1:11">
      <c r="A1111" s="37" t="s">
        <v>6</v>
      </c>
      <c r="B1111" s="37" t="s">
        <v>71</v>
      </c>
      <c r="C1111" s="37" t="s">
        <v>11</v>
      </c>
      <c r="D1111" s="38" t="str" cm="1">
        <f t="array" ref="D1111">INDEX(FONTE_CÓDIGOS[CÓDIGO],MATCH(1,(FONTE_CÓDIGOS[FONTE]=BASE[[#This Row],[Coluna1]])*(FONTE_CÓDIGOS[DESCRIÇÃO]=BASE[[#This Row],[Classificação]]),0))</f>
        <v>1.11</v>
      </c>
      <c r="E1111" s="33" t="s">
        <v>24</v>
      </c>
      <c r="G1111" s="39">
        <v>45149</v>
      </c>
      <c r="H1111" s="35">
        <f>DAY(BASE[[#This Row],[Data de Pagamento]])</f>
        <v>11</v>
      </c>
      <c r="I1111" s="35" t="str">
        <f>TEXT(BASE[[#This Row],[Data de Pagamento]],"mmmm")</f>
        <v>agosto</v>
      </c>
      <c r="J1111" s="35">
        <f>YEAR(BASE[[#This Row],[Data de Pagamento]])</f>
        <v>2023</v>
      </c>
      <c r="K1111" s="36">
        <v>175</v>
      </c>
    </row>
    <row r="1112" spans="1:11">
      <c r="A1112" s="50" t="s">
        <v>8</v>
      </c>
      <c r="B1112" s="37" t="s">
        <v>58</v>
      </c>
      <c r="C1112" s="50" t="s">
        <v>11</v>
      </c>
      <c r="D1112" s="52" t="str" cm="1">
        <f t="array" ref="D1112">INDEX(FONTE_CÓDIGOS[CÓDIGO],MATCH(1,(FONTE_CÓDIGOS[FONTE]=BASE[[#This Row],[Coluna1]])*(FONTE_CÓDIGOS[DESCRIÇÃO]=BASE[[#This Row],[Classificação]]),0))</f>
        <v>2.8</v>
      </c>
      <c r="E1112" s="50" t="s">
        <v>10</v>
      </c>
      <c r="F1112" s="50"/>
      <c r="G1112" s="54">
        <v>45149</v>
      </c>
      <c r="H1112" s="53">
        <f>DAY(BASE[[#This Row],[Data de Pagamento]])</f>
        <v>11</v>
      </c>
      <c r="I1112" s="53" t="str">
        <f>TEXT(BASE[[#This Row],[Data de Pagamento]],"mmmm")</f>
        <v>agosto</v>
      </c>
      <c r="J1112" s="53">
        <f>YEAR(BASE[[#This Row],[Data de Pagamento]])</f>
        <v>2023</v>
      </c>
      <c r="K1112" s="36">
        <v>-933</v>
      </c>
    </row>
    <row r="1113" spans="1:11">
      <c r="A1113" s="50" t="s">
        <v>8</v>
      </c>
      <c r="B1113" s="37" t="s">
        <v>29</v>
      </c>
      <c r="C1113" s="50" t="s">
        <v>11</v>
      </c>
      <c r="D1113" s="52" t="str" cm="1">
        <f t="array" ref="D1113">INDEX(FONTE_CÓDIGOS[CÓDIGO],MATCH(1,(FONTE_CÓDIGOS[FONTE]=BASE[[#This Row],[Coluna1]])*(FONTE_CÓDIGOS[DESCRIÇÃO]=BASE[[#This Row],[Classificação]]),0))</f>
        <v>2.3</v>
      </c>
      <c r="E1113" s="50" t="s">
        <v>10</v>
      </c>
      <c r="G1113" s="54">
        <v>45151</v>
      </c>
      <c r="H1113" s="53">
        <f>DAY(BASE[[#This Row],[Data de Pagamento]])</f>
        <v>13</v>
      </c>
      <c r="I1113" s="53" t="str">
        <f>TEXT(BASE[[#This Row],[Data de Pagamento]],"mmmm")</f>
        <v>agosto</v>
      </c>
      <c r="J1113" s="53">
        <f>YEAR(BASE[[#This Row],[Data de Pagamento]])</f>
        <v>2023</v>
      </c>
      <c r="K1113" s="36">
        <v>-934</v>
      </c>
    </row>
    <row r="1114" spans="1:11">
      <c r="A1114" s="37" t="s">
        <v>6</v>
      </c>
      <c r="B1114" s="37" t="s">
        <v>71</v>
      </c>
      <c r="C1114" s="37" t="s">
        <v>11</v>
      </c>
      <c r="D1114" s="38" t="str" cm="1">
        <f t="array" ref="D1114">INDEX(FONTE_CÓDIGOS[CÓDIGO],MATCH(1,(FONTE_CÓDIGOS[FONTE]=BASE[[#This Row],[Coluna1]])*(FONTE_CÓDIGOS[DESCRIÇÃO]=BASE[[#This Row],[Classificação]]),0))</f>
        <v>1.11</v>
      </c>
      <c r="E1114" s="33" t="s">
        <v>24</v>
      </c>
      <c r="G1114" s="39">
        <v>45152</v>
      </c>
      <c r="H1114" s="35">
        <f>DAY(BASE[[#This Row],[Data de Pagamento]])</f>
        <v>14</v>
      </c>
      <c r="I1114" s="35" t="str">
        <f>TEXT(BASE[[#This Row],[Data de Pagamento]],"mmmm")</f>
        <v>agosto</v>
      </c>
      <c r="J1114" s="35">
        <f>YEAR(BASE[[#This Row],[Data de Pagamento]])</f>
        <v>2023</v>
      </c>
      <c r="K1114" s="36">
        <v>176</v>
      </c>
    </row>
    <row r="1115" spans="1:11">
      <c r="A1115" s="37" t="s">
        <v>8</v>
      </c>
      <c r="B1115" s="37" t="s">
        <v>88</v>
      </c>
      <c r="C1115" s="37" t="s">
        <v>11</v>
      </c>
      <c r="D1115" s="38" t="str" cm="1">
        <f t="array" ref="D1115">INDEX(FONTE_CÓDIGOS[CÓDIGO],MATCH(1,(FONTE_CÓDIGOS[FONTE]=BASE[[#This Row],[Coluna1]])*(FONTE_CÓDIGOS[DESCRIÇÃO]=BASE[[#This Row],[Classificação]]),0))</f>
        <v>2.18</v>
      </c>
      <c r="E1115" s="33" t="s">
        <v>10</v>
      </c>
      <c r="G1115" s="39">
        <v>45152</v>
      </c>
      <c r="H1115" s="35">
        <f>DAY(BASE[[#This Row],[Data de Pagamento]])</f>
        <v>14</v>
      </c>
      <c r="I1115" s="35" t="str">
        <f>TEXT(BASE[[#This Row],[Data de Pagamento]],"mmmm")</f>
        <v>agosto</v>
      </c>
      <c r="J1115" s="35">
        <f>YEAR(BASE[[#This Row],[Data de Pagamento]])</f>
        <v>2023</v>
      </c>
      <c r="K1115" s="36">
        <v>-935</v>
      </c>
    </row>
    <row r="1116" spans="1:11">
      <c r="A1116" s="37" t="s">
        <v>8</v>
      </c>
      <c r="B1116" s="37" t="s">
        <v>84</v>
      </c>
      <c r="C1116" s="37" t="s">
        <v>11</v>
      </c>
      <c r="D1116" s="40" t="str" cm="1">
        <f t="array" ref="D1116">INDEX(FONTE_CÓDIGOS[CÓDIGO],MATCH(1,(FONTE_CÓDIGOS[FONTE]=BASE[[#This Row],[Coluna1]])*(FONTE_CÓDIGOS[DESCRIÇÃO]=BASE[[#This Row],[Classificação]]),0))</f>
        <v>2.16</v>
      </c>
      <c r="E1116" s="33" t="s">
        <v>10</v>
      </c>
      <c r="G1116" s="39">
        <v>45153</v>
      </c>
      <c r="H1116" s="35">
        <f>DAY(BASE[[#This Row],[Data de Pagamento]])</f>
        <v>15</v>
      </c>
      <c r="I1116" s="35" t="str">
        <f>TEXT(BASE[[#This Row],[Data de Pagamento]],"mmmm")</f>
        <v>agosto</v>
      </c>
      <c r="J1116" s="35">
        <f>YEAR(BASE[[#This Row],[Data de Pagamento]])</f>
        <v>2023</v>
      </c>
      <c r="K1116" s="36">
        <v>-936</v>
      </c>
    </row>
    <row r="1117" spans="1:11">
      <c r="A1117" s="50" t="s">
        <v>8</v>
      </c>
      <c r="B1117" s="37" t="s">
        <v>58</v>
      </c>
      <c r="C1117" s="50" t="s">
        <v>11</v>
      </c>
      <c r="D1117" s="52" t="str" cm="1">
        <f t="array" ref="D1117">INDEX(FONTE_CÓDIGOS[CÓDIGO],MATCH(1,(FONTE_CÓDIGOS[FONTE]=BASE[[#This Row],[Coluna1]])*(FONTE_CÓDIGOS[DESCRIÇÃO]=BASE[[#This Row],[Classificação]]),0))</f>
        <v>2.8</v>
      </c>
      <c r="E1117" s="50" t="s">
        <v>17</v>
      </c>
      <c r="F1117" s="50"/>
      <c r="G1117" s="54">
        <v>45154</v>
      </c>
      <c r="H1117" s="53">
        <f>DAY(BASE[[#This Row],[Data de Pagamento]])</f>
        <v>16</v>
      </c>
      <c r="I1117" s="53" t="str">
        <f>TEXT(BASE[[#This Row],[Data de Pagamento]],"mmmm")</f>
        <v>agosto</v>
      </c>
      <c r="J1117" s="53">
        <f>YEAR(BASE[[#This Row],[Data de Pagamento]])</f>
        <v>2023</v>
      </c>
      <c r="K1117" s="36">
        <v>-937</v>
      </c>
    </row>
    <row r="1118" spans="1:11">
      <c r="A1118" s="37" t="s">
        <v>8</v>
      </c>
      <c r="B1118" s="37" t="s">
        <v>80</v>
      </c>
      <c r="C1118" s="37" t="s">
        <v>11</v>
      </c>
      <c r="D1118" s="40" t="str" cm="1">
        <f t="array" ref="D1118">INDEX(FONTE_CÓDIGOS[CÓDIGO],MATCH(1,(FONTE_CÓDIGOS[FONTE]=BASE[[#This Row],[Coluna1]])*(FONTE_CÓDIGOS[DESCRIÇÃO]=BASE[[#This Row],[Classificação]]),0))</f>
        <v>2.14</v>
      </c>
      <c r="E1118" s="33" t="s">
        <v>10</v>
      </c>
      <c r="G1118" s="39">
        <v>45154</v>
      </c>
      <c r="H1118" s="35">
        <f>DAY(BASE[[#This Row],[Data de Pagamento]])</f>
        <v>16</v>
      </c>
      <c r="I1118" s="35" t="str">
        <f>TEXT(BASE[[#This Row],[Data de Pagamento]],"mmmm")</f>
        <v>agosto</v>
      </c>
      <c r="J1118" s="35">
        <f>YEAR(BASE[[#This Row],[Data de Pagamento]])</f>
        <v>2023</v>
      </c>
      <c r="K1118" s="36">
        <v>-938</v>
      </c>
    </row>
    <row r="1119" spans="1:11">
      <c r="A1119" s="33" t="s">
        <v>8</v>
      </c>
      <c r="B1119" s="37" t="s">
        <v>82</v>
      </c>
      <c r="C1119" s="33" t="s">
        <v>11</v>
      </c>
      <c r="D1119" s="34" t="str" cm="1">
        <f t="array" ref="D1119">INDEX(FONTE_CÓDIGOS[CÓDIGO],MATCH(1,(FONTE_CÓDIGOS[FONTE]=BASE[[#This Row],[Coluna1]])*(FONTE_CÓDIGOS[DESCRIÇÃO]=BASE[[#This Row],[Classificação]]),0))</f>
        <v>2.15</v>
      </c>
      <c r="E1119" s="33" t="s">
        <v>10</v>
      </c>
      <c r="G1119" s="39">
        <v>45159</v>
      </c>
      <c r="H1119" s="35">
        <f>DAY(BASE[[#This Row],[Data de Pagamento]])</f>
        <v>21</v>
      </c>
      <c r="I1119" s="35" t="str">
        <f>TEXT(BASE[[#This Row],[Data de Pagamento]],"mmmm")</f>
        <v>agosto</v>
      </c>
      <c r="J1119" s="35">
        <f>YEAR(BASE[[#This Row],[Data de Pagamento]])</f>
        <v>2023</v>
      </c>
      <c r="K1119" s="36">
        <v>-939</v>
      </c>
    </row>
    <row r="1120" spans="1:11">
      <c r="A1120" s="50" t="s">
        <v>8</v>
      </c>
      <c r="B1120" s="37" t="s">
        <v>58</v>
      </c>
      <c r="C1120" s="50" t="s">
        <v>11</v>
      </c>
      <c r="D1120" s="52" t="str" cm="1">
        <f t="array" ref="D1120">INDEX(FONTE_CÓDIGOS[CÓDIGO],MATCH(1,(FONTE_CÓDIGOS[FONTE]=BASE[[#This Row],[Coluna1]])*(FONTE_CÓDIGOS[DESCRIÇÃO]=BASE[[#This Row],[Classificação]]),0))</f>
        <v>2.8</v>
      </c>
      <c r="E1120" s="50" t="s">
        <v>10</v>
      </c>
      <c r="F1120" s="50"/>
      <c r="G1120" s="54">
        <v>45159</v>
      </c>
      <c r="H1120" s="53">
        <f>DAY(BASE[[#This Row],[Data de Pagamento]])</f>
        <v>21</v>
      </c>
      <c r="I1120" s="53" t="str">
        <f>TEXT(BASE[[#This Row],[Data de Pagamento]],"mmmm")</f>
        <v>agosto</v>
      </c>
      <c r="J1120" s="53">
        <f>YEAR(BASE[[#This Row],[Data de Pagamento]])</f>
        <v>2023</v>
      </c>
      <c r="K1120" s="36">
        <v>-940</v>
      </c>
    </row>
    <row r="1121" spans="1:11">
      <c r="A1121" s="50" t="s">
        <v>8</v>
      </c>
      <c r="B1121" s="37" t="s">
        <v>53</v>
      </c>
      <c r="C1121" s="50" t="s">
        <v>11</v>
      </c>
      <c r="D1121" s="52" t="str" cm="1">
        <f t="array" ref="D1121">INDEX(FONTE_CÓDIGOS[CÓDIGO],MATCH(1,(FONTE_CÓDIGOS[FONTE]=BASE[[#This Row],[Coluna1]])*(FONTE_CÓDIGOS[DESCRIÇÃO]=BASE[[#This Row],[Classificação]]),0))</f>
        <v>2.7</v>
      </c>
      <c r="E1121" s="33" t="s">
        <v>31</v>
      </c>
      <c r="F1121" s="50"/>
      <c r="G1121" s="54">
        <v>45160</v>
      </c>
      <c r="H1121" s="53">
        <f>DAY(BASE[[#This Row],[Data de Pagamento]])</f>
        <v>22</v>
      </c>
      <c r="I1121" s="53" t="str">
        <f>TEXT(BASE[[#This Row],[Data de Pagamento]],"mmmm")</f>
        <v>agosto</v>
      </c>
      <c r="J1121" s="53">
        <f>YEAR(BASE[[#This Row],[Data de Pagamento]])</f>
        <v>2023</v>
      </c>
      <c r="K1121" s="36">
        <v>-941</v>
      </c>
    </row>
    <row r="1122" spans="1:11">
      <c r="A1122" s="50" t="s">
        <v>8</v>
      </c>
      <c r="B1122" s="37" t="s">
        <v>15</v>
      </c>
      <c r="C1122" s="50" t="s">
        <v>11</v>
      </c>
      <c r="D1122" s="52" t="str" cm="1">
        <f t="array" ref="D1122">INDEX(FONTE_CÓDIGOS[CÓDIGO],MATCH(1,(FONTE_CÓDIGOS[FONTE]=BASE[[#This Row],[Coluna1]])*(FONTE_CÓDIGOS[DESCRIÇÃO]=BASE[[#This Row],[Classificação]]),0))</f>
        <v>2.1</v>
      </c>
      <c r="E1122" s="50" t="s">
        <v>10</v>
      </c>
      <c r="F1122" s="50"/>
      <c r="G1122" s="54">
        <v>45160</v>
      </c>
      <c r="H1122" s="53">
        <f>DAY(BASE[[#This Row],[Data de Pagamento]])</f>
        <v>22</v>
      </c>
      <c r="I1122" s="53" t="str">
        <f>TEXT(BASE[[#This Row],[Data de Pagamento]],"mmmm")</f>
        <v>agosto</v>
      </c>
      <c r="J1122" s="53">
        <f>YEAR(BASE[[#This Row],[Data de Pagamento]])</f>
        <v>2023</v>
      </c>
      <c r="K1122" s="36">
        <v>-942</v>
      </c>
    </row>
    <row r="1123" spans="1:11">
      <c r="A1123" s="37" t="s">
        <v>8</v>
      </c>
      <c r="B1123" s="37" t="s">
        <v>73</v>
      </c>
      <c r="C1123" s="37" t="s">
        <v>11</v>
      </c>
      <c r="D1123" s="41" t="str" cm="1">
        <f t="array" ref="D1123">INDEX(FONTE_CÓDIGOS[CÓDIGO],MATCH(1,(FONTE_CÓDIGOS[FONTE]=BASE[[#This Row],[Coluna1]])*(FONTE_CÓDIGOS[DESCRIÇÃO]=BASE[[#This Row],[Classificação]]),0))</f>
        <v>2.11</v>
      </c>
      <c r="E1123" s="33" t="s">
        <v>31</v>
      </c>
      <c r="G1123" s="39">
        <v>45163</v>
      </c>
      <c r="H1123" s="35">
        <f>DAY(BASE[[#This Row],[Data de Pagamento]])</f>
        <v>25</v>
      </c>
      <c r="I1123" s="35" t="str">
        <f>TEXT(BASE[[#This Row],[Data de Pagamento]],"mmmm")</f>
        <v>agosto</v>
      </c>
      <c r="J1123" s="35">
        <f>YEAR(BASE[[#This Row],[Data de Pagamento]])</f>
        <v>2023</v>
      </c>
      <c r="K1123" s="36">
        <v>-943</v>
      </c>
    </row>
    <row r="1124" spans="1:11">
      <c r="A1124" s="50" t="s">
        <v>8</v>
      </c>
      <c r="B1124" s="37" t="s">
        <v>78</v>
      </c>
      <c r="C1124" s="50" t="s">
        <v>11</v>
      </c>
      <c r="D1124" s="52" t="str" cm="1">
        <f t="array" ref="D1124">INDEX(FONTE_CÓDIGOS[CÓDIGO],MATCH(1,(FONTE_CÓDIGOS[FONTE]=BASE[[#This Row],[Coluna1]])*(FONTE_CÓDIGOS[DESCRIÇÃO]=BASE[[#This Row],[Classificação]]),0))</f>
        <v>2.13</v>
      </c>
      <c r="E1124" s="50" t="s">
        <v>10</v>
      </c>
      <c r="F1124" s="50"/>
      <c r="G1124" s="54">
        <v>45163</v>
      </c>
      <c r="H1124" s="53">
        <f>DAY(BASE[[#This Row],[Data de Pagamento]])</f>
        <v>25</v>
      </c>
      <c r="I1124" s="53" t="str">
        <f>TEXT(BASE[[#This Row],[Data de Pagamento]],"mmmm")</f>
        <v>agosto</v>
      </c>
      <c r="J1124" s="53">
        <f>YEAR(BASE[[#This Row],[Data de Pagamento]])</f>
        <v>2023</v>
      </c>
      <c r="K1124" s="36">
        <v>-944</v>
      </c>
    </row>
    <row r="1125" spans="1:11">
      <c r="A1125" s="50" t="s">
        <v>8</v>
      </c>
      <c r="B1125" s="37" t="s">
        <v>98</v>
      </c>
      <c r="C1125" s="50" t="s">
        <v>11</v>
      </c>
      <c r="D1125" s="52" t="str" cm="1">
        <f t="array" ref="D1125">INDEX(FONTE_CÓDIGOS[CÓDIGO],MATCH(1,(FONTE_CÓDIGOS[FONTE]=BASE[[#This Row],[Coluna1]])*(FONTE_CÓDIGOS[DESCRIÇÃO]=BASE[[#This Row],[Classificação]]),0))</f>
        <v>2.23</v>
      </c>
      <c r="E1125" s="50" t="s">
        <v>31</v>
      </c>
      <c r="F1125" s="50"/>
      <c r="G1125" s="54">
        <v>45166</v>
      </c>
      <c r="H1125" s="53">
        <f>DAY(BASE[[#This Row],[Data de Pagamento]])</f>
        <v>28</v>
      </c>
      <c r="I1125" s="53" t="str">
        <f>TEXT(BASE[[#This Row],[Data de Pagamento]],"mmmm")</f>
        <v>agosto</v>
      </c>
      <c r="J1125" s="53">
        <f>YEAR(BASE[[#This Row],[Data de Pagamento]])</f>
        <v>2023</v>
      </c>
      <c r="K1125" s="36">
        <v>-945</v>
      </c>
    </row>
    <row r="1126" spans="1:11">
      <c r="A1126" s="50" t="s">
        <v>6</v>
      </c>
      <c r="B1126" s="37" t="s">
        <v>71</v>
      </c>
      <c r="C1126" s="50" t="s">
        <v>11</v>
      </c>
      <c r="D1126" s="52" t="str" cm="1">
        <f t="array" ref="D1126">INDEX(FONTE_CÓDIGOS[CÓDIGO],MATCH(1,(FONTE_CÓDIGOS[FONTE]=BASE[[#This Row],[Coluna1]])*(FONTE_CÓDIGOS[DESCRIÇÃO]=BASE[[#This Row],[Classificação]]),0))</f>
        <v>1.11</v>
      </c>
      <c r="E1126" s="50" t="s">
        <v>24</v>
      </c>
      <c r="F1126" s="50"/>
      <c r="G1126" s="54">
        <v>45168</v>
      </c>
      <c r="H1126" s="53">
        <f>DAY(BASE[[#This Row],[Data de Pagamento]])</f>
        <v>30</v>
      </c>
      <c r="I1126" s="53" t="str">
        <f>TEXT(BASE[[#This Row],[Data de Pagamento]],"mmmm")</f>
        <v>agosto</v>
      </c>
      <c r="J1126" s="53">
        <f>YEAR(BASE[[#This Row],[Data de Pagamento]])</f>
        <v>2023</v>
      </c>
      <c r="K1126" s="36">
        <v>177</v>
      </c>
    </row>
    <row r="1127" spans="1:11">
      <c r="A1127" s="50" t="s">
        <v>6</v>
      </c>
      <c r="B1127" s="37" t="s">
        <v>27</v>
      </c>
      <c r="C1127" s="50" t="s">
        <v>11</v>
      </c>
      <c r="D1127" s="52" t="str" cm="1">
        <f t="array" ref="D1127">INDEX(FONTE_CÓDIGOS[CÓDIGO],MATCH(1,(FONTE_CÓDIGOS[FONTE]=BASE[[#This Row],[Coluna1]])*(FONTE_CÓDIGOS[DESCRIÇÃO]=BASE[[#This Row],[Classificação]]),0))</f>
        <v>1.3</v>
      </c>
      <c r="E1127" s="33" t="s">
        <v>43</v>
      </c>
      <c r="G1127" s="39">
        <v>45168</v>
      </c>
      <c r="H1127" s="35">
        <f>DAY(BASE[[#This Row],[Data de Pagamento]])</f>
        <v>30</v>
      </c>
      <c r="I1127" s="35" t="str">
        <f>TEXT(BASE[[#This Row],[Data de Pagamento]],"mmmm")</f>
        <v>agosto</v>
      </c>
      <c r="J1127" s="35">
        <f>YEAR(BASE[[#This Row],[Data de Pagamento]])</f>
        <v>2023</v>
      </c>
      <c r="K1127" s="36">
        <v>178</v>
      </c>
    </row>
    <row r="1128" spans="1:11">
      <c r="A1128" s="37" t="s">
        <v>8</v>
      </c>
      <c r="B1128" s="37" t="s">
        <v>29</v>
      </c>
      <c r="C1128" s="37" t="s">
        <v>11</v>
      </c>
      <c r="D1128" s="38" t="str" cm="1">
        <f t="array" ref="D1128">INDEX(FONTE_CÓDIGOS[CÓDIGO],MATCH(1,(FONTE_CÓDIGOS[FONTE]=BASE[[#This Row],[Coluna1]])*(FONTE_CÓDIGOS[DESCRIÇÃO]=BASE[[#This Row],[Classificação]]),0))</f>
        <v>2.3</v>
      </c>
      <c r="E1128" s="33" t="s">
        <v>10</v>
      </c>
      <c r="G1128" s="39">
        <v>45169</v>
      </c>
      <c r="H1128" s="35">
        <f>DAY(BASE[[#This Row],[Data de Pagamento]])</f>
        <v>31</v>
      </c>
      <c r="I1128" s="35" t="str">
        <f>TEXT(BASE[[#This Row],[Data de Pagamento]],"mmmm")</f>
        <v>agosto</v>
      </c>
      <c r="J1128" s="35">
        <f>YEAR(BASE[[#This Row],[Data de Pagamento]])</f>
        <v>2023</v>
      </c>
      <c r="K1128" s="36">
        <v>-946</v>
      </c>
    </row>
    <row r="1129" spans="1:11">
      <c r="A1129" s="33" t="s">
        <v>8</v>
      </c>
      <c r="B1129" s="37" t="s">
        <v>76</v>
      </c>
      <c r="C1129" s="33" t="s">
        <v>11</v>
      </c>
      <c r="D1129" s="34" t="str" cm="1">
        <f t="array" ref="D1129">INDEX(FONTE_CÓDIGOS[CÓDIGO],MATCH(1,(FONTE_CÓDIGOS[FONTE]=BASE[[#This Row],[Coluna1]])*(FONTE_CÓDIGOS[DESCRIÇÃO]=BASE[[#This Row],[Classificação]]),0))</f>
        <v>2.12</v>
      </c>
      <c r="E1129" s="33" t="s">
        <v>10</v>
      </c>
      <c r="G1129" s="39">
        <v>45169</v>
      </c>
      <c r="H1129" s="35">
        <f>DAY(BASE[[#This Row],[Data de Pagamento]])</f>
        <v>31</v>
      </c>
      <c r="I1129" s="35" t="str">
        <f>TEXT(BASE[[#This Row],[Data de Pagamento]],"mmmm")</f>
        <v>agosto</v>
      </c>
      <c r="J1129" s="35">
        <f>YEAR(BASE[[#This Row],[Data de Pagamento]])</f>
        <v>2023</v>
      </c>
      <c r="K1129" s="36">
        <v>-947</v>
      </c>
    </row>
    <row r="1130" spans="1:11">
      <c r="A1130" s="33" t="s">
        <v>8</v>
      </c>
      <c r="B1130" s="37" t="s">
        <v>98</v>
      </c>
      <c r="C1130" s="33" t="s">
        <v>11</v>
      </c>
      <c r="D1130" s="34" t="str" cm="1">
        <f t="array" ref="D1130">INDEX(FONTE_CÓDIGOS[CÓDIGO],MATCH(1,(FONTE_CÓDIGOS[FONTE]=BASE[[#This Row],[Coluna1]])*(FONTE_CÓDIGOS[DESCRIÇÃO]=BASE[[#This Row],[Classificação]]),0))</f>
        <v>2.23</v>
      </c>
      <c r="E1130" s="33" t="s">
        <v>31</v>
      </c>
      <c r="G1130" s="39">
        <v>45169</v>
      </c>
      <c r="H1130" s="35">
        <f>DAY(BASE[[#This Row],[Data de Pagamento]])</f>
        <v>31</v>
      </c>
      <c r="I1130" s="35" t="str">
        <f>TEXT(BASE[[#This Row],[Data de Pagamento]],"mmmm")</f>
        <v>agosto</v>
      </c>
      <c r="J1130" s="35">
        <f>YEAR(BASE[[#This Row],[Data de Pagamento]])</f>
        <v>2023</v>
      </c>
      <c r="K1130" s="36">
        <v>-948</v>
      </c>
    </row>
    <row r="1131" spans="1:11">
      <c r="A1131" s="50" t="s">
        <v>8</v>
      </c>
      <c r="B1131" s="37" t="s">
        <v>15</v>
      </c>
      <c r="C1131" s="50" t="s">
        <v>11</v>
      </c>
      <c r="D1131" s="52" t="str" cm="1">
        <f t="array" ref="D1131">INDEX(FONTE_CÓDIGOS[CÓDIGO],MATCH(1,(FONTE_CÓDIGOS[FONTE]=BASE[[#This Row],[Coluna1]])*(FONTE_CÓDIGOS[DESCRIÇÃO]=BASE[[#This Row],[Classificação]]),0))</f>
        <v>2.1</v>
      </c>
      <c r="E1131" s="50" t="s">
        <v>24</v>
      </c>
      <c r="F1131" s="50"/>
      <c r="G1131" s="54">
        <v>45169</v>
      </c>
      <c r="H1131" s="53">
        <f>DAY(BASE[[#This Row],[Data de Pagamento]])</f>
        <v>31</v>
      </c>
      <c r="I1131" s="53" t="str">
        <f>TEXT(BASE[[#This Row],[Data de Pagamento]],"mmmm")</f>
        <v>agosto</v>
      </c>
      <c r="J1131" s="53">
        <f>YEAR(BASE[[#This Row],[Data de Pagamento]])</f>
        <v>2023</v>
      </c>
      <c r="K1131" s="36">
        <v>-949</v>
      </c>
    </row>
    <row r="1132" spans="1:11">
      <c r="A1132" s="33" t="s">
        <v>8</v>
      </c>
      <c r="B1132" s="37" t="s">
        <v>86</v>
      </c>
      <c r="C1132" s="33" t="s">
        <v>11</v>
      </c>
      <c r="D1132" s="34" t="str" cm="1">
        <f t="array" ref="D1132">INDEX(FONTE_CÓDIGOS[CÓDIGO],MATCH(1,(FONTE_CÓDIGOS[FONTE]=BASE[[#This Row],[Coluna1]])*(FONTE_CÓDIGOS[DESCRIÇÃO]=BASE[[#This Row],[Classificação]]),0))</f>
        <v>2.17</v>
      </c>
      <c r="E1132" s="33" t="s">
        <v>10</v>
      </c>
      <c r="G1132" s="39">
        <v>45169</v>
      </c>
      <c r="H1132" s="35">
        <f>DAY(BASE[[#This Row],[Data de Pagamento]])</f>
        <v>31</v>
      </c>
      <c r="I1132" s="35" t="str">
        <f>TEXT(BASE[[#This Row],[Data de Pagamento]],"mmmm")</f>
        <v>agosto</v>
      </c>
      <c r="J1132" s="35">
        <f>YEAR(BASE[[#This Row],[Data de Pagamento]])</f>
        <v>2023</v>
      </c>
      <c r="K1132" s="36">
        <v>-950</v>
      </c>
    </row>
    <row r="1133" spans="1:11">
      <c r="A1133" s="37" t="s">
        <v>8</v>
      </c>
      <c r="B1133" s="37" t="s">
        <v>73</v>
      </c>
      <c r="C1133" s="37" t="s">
        <v>11</v>
      </c>
      <c r="D1133" s="41" t="str" cm="1">
        <f t="array" ref="D1133">INDEX(FONTE_CÓDIGOS[CÓDIGO],MATCH(1,(FONTE_CÓDIGOS[FONTE]=BASE[[#This Row],[Coluna1]])*(FONTE_CÓDIGOS[DESCRIÇÃO]=BASE[[#This Row],[Classificação]]),0))</f>
        <v>2.11</v>
      </c>
      <c r="E1133" s="33" t="s">
        <v>31</v>
      </c>
      <c r="G1133" s="39">
        <v>45170</v>
      </c>
      <c r="H1133" s="35">
        <f>DAY(BASE[[#This Row],[Data de Pagamento]])</f>
        <v>1</v>
      </c>
      <c r="I1133" s="35" t="str">
        <f>TEXT(BASE[[#This Row],[Data de Pagamento]],"mmmm")</f>
        <v>setembro</v>
      </c>
      <c r="J1133" s="35">
        <f>YEAR(BASE[[#This Row],[Data de Pagamento]])</f>
        <v>2023</v>
      </c>
      <c r="K1133" s="36">
        <v>-951</v>
      </c>
    </row>
    <row r="1134" spans="1:11">
      <c r="A1134" s="37" t="s">
        <v>8</v>
      </c>
      <c r="B1134" s="37" t="s">
        <v>73</v>
      </c>
      <c r="C1134" s="37" t="s">
        <v>11</v>
      </c>
      <c r="D1134" s="41" t="str" cm="1">
        <f t="array" ref="D1134">INDEX(FONTE_CÓDIGOS[CÓDIGO],MATCH(1,(FONTE_CÓDIGOS[FONTE]=BASE[[#This Row],[Coluna1]])*(FONTE_CÓDIGOS[DESCRIÇÃO]=BASE[[#This Row],[Classificação]]),0))</f>
        <v>2.11</v>
      </c>
      <c r="E1134" s="33" t="s">
        <v>37</v>
      </c>
      <c r="G1134" s="39">
        <v>45170</v>
      </c>
      <c r="H1134" s="35">
        <f>DAY(BASE[[#This Row],[Data de Pagamento]])</f>
        <v>1</v>
      </c>
      <c r="I1134" s="35" t="str">
        <f>TEXT(BASE[[#This Row],[Data de Pagamento]],"mmmm")</f>
        <v>setembro</v>
      </c>
      <c r="J1134" s="35">
        <f>YEAR(BASE[[#This Row],[Data de Pagamento]])</f>
        <v>2023</v>
      </c>
      <c r="K1134" s="36">
        <v>-952</v>
      </c>
    </row>
    <row r="1135" spans="1:11">
      <c r="A1135" s="37" t="s">
        <v>8</v>
      </c>
      <c r="B1135" s="37" t="s">
        <v>73</v>
      </c>
      <c r="C1135" s="37" t="s">
        <v>11</v>
      </c>
      <c r="D1135" s="41" t="str" cm="1">
        <f t="array" ref="D1135">INDEX(FONTE_CÓDIGOS[CÓDIGO],MATCH(1,(FONTE_CÓDIGOS[FONTE]=BASE[[#This Row],[Coluna1]])*(FONTE_CÓDIGOS[DESCRIÇÃO]=BASE[[#This Row],[Classificação]]),0))</f>
        <v>2.11</v>
      </c>
      <c r="E1135" s="33" t="s">
        <v>37</v>
      </c>
      <c r="G1135" s="39">
        <v>45170</v>
      </c>
      <c r="H1135" s="35">
        <f>DAY(BASE[[#This Row],[Data de Pagamento]])</f>
        <v>1</v>
      </c>
      <c r="I1135" s="35" t="str">
        <f>TEXT(BASE[[#This Row],[Data de Pagamento]],"mmmm")</f>
        <v>setembro</v>
      </c>
      <c r="J1135" s="35">
        <f>YEAR(BASE[[#This Row],[Data de Pagamento]])</f>
        <v>2023</v>
      </c>
      <c r="K1135" s="36">
        <v>-953</v>
      </c>
    </row>
    <row r="1136" spans="1:11">
      <c r="A1136" s="37" t="s">
        <v>8</v>
      </c>
      <c r="B1136" s="37" t="s">
        <v>73</v>
      </c>
      <c r="C1136" s="37" t="s">
        <v>11</v>
      </c>
      <c r="D1136" s="41" t="str" cm="1">
        <f t="array" ref="D1136">INDEX(FONTE_CÓDIGOS[CÓDIGO],MATCH(1,(FONTE_CÓDIGOS[FONTE]=BASE[[#This Row],[Coluna1]])*(FONTE_CÓDIGOS[DESCRIÇÃO]=BASE[[#This Row],[Classificação]]),0))</f>
        <v>2.11</v>
      </c>
      <c r="E1136" s="33" t="s">
        <v>37</v>
      </c>
      <c r="G1136" s="39">
        <v>45170</v>
      </c>
      <c r="H1136" s="35">
        <f>DAY(BASE[[#This Row],[Data de Pagamento]])</f>
        <v>1</v>
      </c>
      <c r="I1136" s="35" t="str">
        <f>TEXT(BASE[[#This Row],[Data de Pagamento]],"mmmm")</f>
        <v>setembro</v>
      </c>
      <c r="J1136" s="35">
        <f>YEAR(BASE[[#This Row],[Data de Pagamento]])</f>
        <v>2023</v>
      </c>
      <c r="K1136" s="36">
        <v>-954</v>
      </c>
    </row>
    <row r="1137" spans="1:11">
      <c r="A1137" s="37" t="s">
        <v>8</v>
      </c>
      <c r="B1137" s="37" t="s">
        <v>73</v>
      </c>
      <c r="C1137" s="37" t="s">
        <v>11</v>
      </c>
      <c r="D1137" s="38" t="str" cm="1">
        <f t="array" ref="D1137">INDEX(FONTE_CÓDIGOS[CÓDIGO],MATCH(1,(FONTE_CÓDIGOS[FONTE]=BASE[[#This Row],[Coluna1]])*(FONTE_CÓDIGOS[DESCRIÇÃO]=BASE[[#This Row],[Classificação]]),0))</f>
        <v>2.11</v>
      </c>
      <c r="E1137" s="33" t="s">
        <v>31</v>
      </c>
      <c r="G1137" s="39">
        <v>45170</v>
      </c>
      <c r="H1137" s="35">
        <f>DAY(BASE[[#This Row],[Data de Pagamento]])</f>
        <v>1</v>
      </c>
      <c r="I1137" s="35" t="str">
        <f>TEXT(BASE[[#This Row],[Data de Pagamento]],"mmmm")</f>
        <v>setembro</v>
      </c>
      <c r="J1137" s="35">
        <f>YEAR(BASE[[#This Row],[Data de Pagamento]])</f>
        <v>2023</v>
      </c>
      <c r="K1137" s="36">
        <v>-955</v>
      </c>
    </row>
    <row r="1138" spans="1:11">
      <c r="A1138" s="50" t="s">
        <v>8</v>
      </c>
      <c r="B1138" s="37" t="s">
        <v>53</v>
      </c>
      <c r="C1138" s="50" t="s">
        <v>11</v>
      </c>
      <c r="D1138" s="52" t="str" cm="1">
        <f t="array" ref="D1138">INDEX(FONTE_CÓDIGOS[CÓDIGO],MATCH(1,(FONTE_CÓDIGOS[FONTE]=BASE[[#This Row],[Coluna1]])*(FONTE_CÓDIGOS[DESCRIÇÃO]=BASE[[#This Row],[Classificação]]),0))</f>
        <v>2.7</v>
      </c>
      <c r="E1138" s="50" t="s">
        <v>10</v>
      </c>
      <c r="F1138" s="50"/>
      <c r="G1138" s="54">
        <v>45170</v>
      </c>
      <c r="H1138" s="53">
        <f>DAY(BASE[[#This Row],[Data de Pagamento]])</f>
        <v>1</v>
      </c>
      <c r="I1138" s="53" t="str">
        <f>TEXT(BASE[[#This Row],[Data de Pagamento]],"mmmm")</f>
        <v>setembro</v>
      </c>
      <c r="J1138" s="53">
        <f>YEAR(BASE[[#This Row],[Data de Pagamento]])</f>
        <v>2023</v>
      </c>
      <c r="K1138" s="36">
        <v>-956</v>
      </c>
    </row>
    <row r="1139" spans="1:11">
      <c r="A1139" s="37" t="s">
        <v>8</v>
      </c>
      <c r="B1139" s="37" t="s">
        <v>63</v>
      </c>
      <c r="C1139" s="37" t="s">
        <v>11</v>
      </c>
      <c r="D1139" s="40" t="str" cm="1">
        <f t="array" ref="D1139">INDEX(FONTE_CÓDIGOS[CÓDIGO],MATCH(1,(FONTE_CÓDIGOS[FONTE]=BASE[[#This Row],[Coluna1]])*(FONTE_CÓDIGOS[DESCRIÇÃO]=BASE[[#This Row],[Classificação]]),0))</f>
        <v>2.9</v>
      </c>
      <c r="E1139" s="33" t="s">
        <v>10</v>
      </c>
      <c r="G1139" s="39">
        <v>45171</v>
      </c>
      <c r="H1139" s="35">
        <f>DAY(BASE[[#This Row],[Data de Pagamento]])</f>
        <v>2</v>
      </c>
      <c r="I1139" s="35" t="str">
        <f>TEXT(BASE[[#This Row],[Data de Pagamento]],"mmmm")</f>
        <v>setembro</v>
      </c>
      <c r="J1139" s="35">
        <f>YEAR(BASE[[#This Row],[Data de Pagamento]])</f>
        <v>2023</v>
      </c>
      <c r="K1139" s="36">
        <v>-957</v>
      </c>
    </row>
    <row r="1140" spans="1:11">
      <c r="A1140" s="50" t="s">
        <v>8</v>
      </c>
      <c r="B1140" s="37" t="s">
        <v>98</v>
      </c>
      <c r="C1140" s="50" t="s">
        <v>11</v>
      </c>
      <c r="D1140" s="52" t="str" cm="1">
        <f t="array" ref="D1140">INDEX(FONTE_CÓDIGOS[CÓDIGO],MATCH(1,(FONTE_CÓDIGOS[FONTE]=BASE[[#This Row],[Coluna1]])*(FONTE_CÓDIGOS[DESCRIÇÃO]=BASE[[#This Row],[Classificação]]),0))</f>
        <v>2.23</v>
      </c>
      <c r="E1140" s="50" t="s">
        <v>37</v>
      </c>
      <c r="F1140" s="50"/>
      <c r="G1140" s="54">
        <v>45173</v>
      </c>
      <c r="H1140" s="53">
        <f>DAY(BASE[[#This Row],[Data de Pagamento]])</f>
        <v>4</v>
      </c>
      <c r="I1140" s="53" t="str">
        <f>TEXT(BASE[[#This Row],[Data de Pagamento]],"mmmm")</f>
        <v>setembro</v>
      </c>
      <c r="J1140" s="53">
        <f>YEAR(BASE[[#This Row],[Data de Pagamento]])</f>
        <v>2023</v>
      </c>
      <c r="K1140" s="36">
        <v>-958</v>
      </c>
    </row>
    <row r="1141" spans="1:11">
      <c r="A1141" s="50" t="s">
        <v>8</v>
      </c>
      <c r="B1141" s="37" t="s">
        <v>78</v>
      </c>
      <c r="C1141" s="50" t="s">
        <v>11</v>
      </c>
      <c r="D1141" s="52" t="str" cm="1">
        <f t="array" ref="D1141">INDEX(FONTE_CÓDIGOS[CÓDIGO],MATCH(1,(FONTE_CÓDIGOS[FONTE]=BASE[[#This Row],[Coluna1]])*(FONTE_CÓDIGOS[DESCRIÇÃO]=BASE[[#This Row],[Classificação]]),0))</f>
        <v>2.13</v>
      </c>
      <c r="E1141" s="50" t="s">
        <v>31</v>
      </c>
      <c r="F1141" s="50"/>
      <c r="G1141" s="54">
        <v>45174</v>
      </c>
      <c r="H1141" s="53">
        <f>DAY(BASE[[#This Row],[Data de Pagamento]])</f>
        <v>5</v>
      </c>
      <c r="I1141" s="53" t="str">
        <f>TEXT(BASE[[#This Row],[Data de Pagamento]],"mmmm")</f>
        <v>setembro</v>
      </c>
      <c r="J1141" s="53">
        <f>YEAR(BASE[[#This Row],[Data de Pagamento]])</f>
        <v>2023</v>
      </c>
      <c r="K1141" s="36">
        <v>-959</v>
      </c>
    </row>
    <row r="1142" spans="1:11">
      <c r="A1142" s="50" t="s">
        <v>8</v>
      </c>
      <c r="B1142" s="37" t="s">
        <v>78</v>
      </c>
      <c r="C1142" s="50" t="s">
        <v>11</v>
      </c>
      <c r="D1142" s="52" t="str" cm="1">
        <f t="array" ref="D1142">INDEX(FONTE_CÓDIGOS[CÓDIGO],MATCH(1,(FONTE_CÓDIGOS[FONTE]=BASE[[#This Row],[Coluna1]])*(FONTE_CÓDIGOS[DESCRIÇÃO]=BASE[[#This Row],[Classificação]]),0))</f>
        <v>2.13</v>
      </c>
      <c r="E1142" s="50" t="s">
        <v>31</v>
      </c>
      <c r="F1142" s="50"/>
      <c r="G1142" s="54">
        <v>45174</v>
      </c>
      <c r="H1142" s="53">
        <f>DAY(BASE[[#This Row],[Data de Pagamento]])</f>
        <v>5</v>
      </c>
      <c r="I1142" s="53" t="str">
        <f>TEXT(BASE[[#This Row],[Data de Pagamento]],"mmmm")</f>
        <v>setembro</v>
      </c>
      <c r="J1142" s="53">
        <f>YEAR(BASE[[#This Row],[Data de Pagamento]])</f>
        <v>2023</v>
      </c>
      <c r="K1142" s="36">
        <v>-960</v>
      </c>
    </row>
    <row r="1143" spans="1:11">
      <c r="A1143" s="37" t="s">
        <v>8</v>
      </c>
      <c r="B1143" s="37" t="s">
        <v>29</v>
      </c>
      <c r="C1143" s="37" t="s">
        <v>11</v>
      </c>
      <c r="D1143" s="38" t="str" cm="1">
        <f t="array" ref="D1143">INDEX(FONTE_CÓDIGOS[CÓDIGO],MATCH(1,(FONTE_CÓDIGOS[FONTE]=BASE[[#This Row],[Coluna1]])*(FONTE_CÓDIGOS[DESCRIÇÃO]=BASE[[#This Row],[Classificação]]),0))</f>
        <v>2.3</v>
      </c>
      <c r="E1143" s="33" t="s">
        <v>10</v>
      </c>
      <c r="G1143" s="39">
        <v>45175</v>
      </c>
      <c r="H1143" s="35">
        <f>DAY(BASE[[#This Row],[Data de Pagamento]])</f>
        <v>6</v>
      </c>
      <c r="I1143" s="35" t="str">
        <f>TEXT(BASE[[#This Row],[Data de Pagamento]],"mmmm")</f>
        <v>setembro</v>
      </c>
      <c r="J1143" s="35">
        <f>YEAR(BASE[[#This Row],[Data de Pagamento]])</f>
        <v>2023</v>
      </c>
      <c r="K1143" s="36">
        <v>-961</v>
      </c>
    </row>
    <row r="1144" spans="1:11">
      <c r="A1144" s="50" t="s">
        <v>8</v>
      </c>
      <c r="B1144" s="37" t="s">
        <v>98</v>
      </c>
      <c r="C1144" s="50" t="s">
        <v>11</v>
      </c>
      <c r="D1144" s="52" t="str" cm="1">
        <f t="array" ref="D1144">INDEX(FONTE_CÓDIGOS[CÓDIGO],MATCH(1,(FONTE_CÓDIGOS[FONTE]=BASE[[#This Row],[Coluna1]])*(FONTE_CÓDIGOS[DESCRIÇÃO]=BASE[[#This Row],[Classificação]]),0))</f>
        <v>2.23</v>
      </c>
      <c r="E1144" s="50" t="s">
        <v>24</v>
      </c>
      <c r="F1144" s="50"/>
      <c r="G1144" s="54">
        <v>45175</v>
      </c>
      <c r="H1144" s="53">
        <f>DAY(BASE[[#This Row],[Data de Pagamento]])</f>
        <v>6</v>
      </c>
      <c r="I1144" s="53" t="str">
        <f>TEXT(BASE[[#This Row],[Data de Pagamento]],"mmmm")</f>
        <v>setembro</v>
      </c>
      <c r="J1144" s="53">
        <f>YEAR(BASE[[#This Row],[Data de Pagamento]])</f>
        <v>2023</v>
      </c>
      <c r="K1144" s="36">
        <v>-962</v>
      </c>
    </row>
    <row r="1145" spans="1:11">
      <c r="A1145" s="37" t="s">
        <v>8</v>
      </c>
      <c r="B1145" s="37" t="s">
        <v>84</v>
      </c>
      <c r="C1145" s="37" t="s">
        <v>11</v>
      </c>
      <c r="D1145" s="40" t="str" cm="1">
        <f t="array" ref="D1145">INDEX(FONTE_CÓDIGOS[CÓDIGO],MATCH(1,(FONTE_CÓDIGOS[FONTE]=BASE[[#This Row],[Coluna1]])*(FONTE_CÓDIGOS[DESCRIÇÃO]=BASE[[#This Row],[Classificação]]),0))</f>
        <v>2.16</v>
      </c>
      <c r="E1145" s="33" t="s">
        <v>10</v>
      </c>
      <c r="G1145" s="39">
        <v>45178</v>
      </c>
      <c r="H1145" s="35">
        <f>DAY(BASE[[#This Row],[Data de Pagamento]])</f>
        <v>9</v>
      </c>
      <c r="I1145" s="35" t="str">
        <f>TEXT(BASE[[#This Row],[Data de Pagamento]],"mmmm")</f>
        <v>setembro</v>
      </c>
      <c r="J1145" s="35">
        <f>YEAR(BASE[[#This Row],[Data de Pagamento]])</f>
        <v>2023</v>
      </c>
      <c r="K1145" s="36">
        <v>-963</v>
      </c>
    </row>
    <row r="1146" spans="1:11">
      <c r="A1146" s="33" t="s">
        <v>6</v>
      </c>
      <c r="B1146" s="37" t="s">
        <v>66</v>
      </c>
      <c r="C1146" s="33" t="s">
        <v>11</v>
      </c>
      <c r="D1146" s="34" t="str" cm="1">
        <f t="array" ref="D1146">INDEX(FONTE_CÓDIGOS[CÓDIGO],MATCH(1,(FONTE_CÓDIGOS[FONTE]=BASE[[#This Row],[Coluna1]])*(FONTE_CÓDIGOS[DESCRIÇÃO]=BASE[[#This Row],[Classificação]]),0))</f>
        <v>1.10</v>
      </c>
      <c r="E1146" s="33" t="s">
        <v>10</v>
      </c>
      <c r="G1146" s="39">
        <v>45180</v>
      </c>
      <c r="H1146" s="35">
        <f>DAY(BASE[[#This Row],[Data de Pagamento]])</f>
        <v>11</v>
      </c>
      <c r="I1146" s="35" t="str">
        <f>TEXT(BASE[[#This Row],[Data de Pagamento]],"mmmm")</f>
        <v>setembro</v>
      </c>
      <c r="J1146" s="35">
        <f>YEAR(BASE[[#This Row],[Data de Pagamento]])</f>
        <v>2023</v>
      </c>
      <c r="K1146" s="36">
        <v>179</v>
      </c>
    </row>
    <row r="1147" spans="1:11">
      <c r="A1147" s="33" t="s">
        <v>6</v>
      </c>
      <c r="B1147" s="37" t="s">
        <v>66</v>
      </c>
      <c r="C1147" s="33" t="s">
        <v>11</v>
      </c>
      <c r="D1147" s="34" t="str" cm="1">
        <f t="array" ref="D1147">INDEX(FONTE_CÓDIGOS[CÓDIGO],MATCH(1,(FONTE_CÓDIGOS[FONTE]=BASE[[#This Row],[Coluna1]])*(FONTE_CÓDIGOS[DESCRIÇÃO]=BASE[[#This Row],[Classificação]]),0))</f>
        <v>1.10</v>
      </c>
      <c r="E1147" s="33" t="s">
        <v>10</v>
      </c>
      <c r="G1147" s="39">
        <v>45180</v>
      </c>
      <c r="H1147" s="35">
        <f>DAY(BASE[[#This Row],[Data de Pagamento]])</f>
        <v>11</v>
      </c>
      <c r="I1147" s="35" t="str">
        <f>TEXT(BASE[[#This Row],[Data de Pagamento]],"mmmm")</f>
        <v>setembro</v>
      </c>
      <c r="J1147" s="35">
        <f>YEAR(BASE[[#This Row],[Data de Pagamento]])</f>
        <v>2023</v>
      </c>
      <c r="K1147" s="36">
        <v>180</v>
      </c>
    </row>
    <row r="1148" spans="1:11">
      <c r="A1148" s="50" t="s">
        <v>6</v>
      </c>
      <c r="B1148" s="37" t="s">
        <v>71</v>
      </c>
      <c r="C1148" s="50" t="s">
        <v>11</v>
      </c>
      <c r="D1148" s="52" t="str" cm="1">
        <f t="array" ref="D1148">INDEX(FONTE_CÓDIGOS[CÓDIGO],MATCH(1,(FONTE_CÓDIGOS[FONTE]=BASE[[#This Row],[Coluna1]])*(FONTE_CÓDIGOS[DESCRIÇÃO]=BASE[[#This Row],[Classificação]]),0))</f>
        <v>1.11</v>
      </c>
      <c r="E1148" s="50" t="s">
        <v>17</v>
      </c>
      <c r="F1148" s="50"/>
      <c r="G1148" s="54">
        <v>45180</v>
      </c>
      <c r="H1148" s="53">
        <f>DAY(BASE[[#This Row],[Data de Pagamento]])</f>
        <v>11</v>
      </c>
      <c r="I1148" s="53" t="str">
        <f>TEXT(BASE[[#This Row],[Data de Pagamento]],"mmmm")</f>
        <v>setembro</v>
      </c>
      <c r="J1148" s="53">
        <f>YEAR(BASE[[#This Row],[Data de Pagamento]])</f>
        <v>2023</v>
      </c>
      <c r="K1148" s="36">
        <v>181</v>
      </c>
    </row>
    <row r="1149" spans="1:11">
      <c r="A1149" s="37" t="s">
        <v>8</v>
      </c>
      <c r="B1149" s="37" t="s">
        <v>92</v>
      </c>
      <c r="C1149" s="37" t="s">
        <v>11</v>
      </c>
      <c r="D1149" s="38" t="str" cm="1">
        <f t="array" ref="D1149">INDEX(FONTE_CÓDIGOS[CÓDIGO],MATCH(1,(FONTE_CÓDIGOS[FONTE]=BASE[[#This Row],[Coluna1]])*(FONTE_CÓDIGOS[DESCRIÇÃO]=BASE[[#This Row],[Classificação]]),0))</f>
        <v>2.20</v>
      </c>
      <c r="E1149" s="33" t="s">
        <v>24</v>
      </c>
      <c r="G1149" s="39">
        <v>45180</v>
      </c>
      <c r="H1149" s="35">
        <f>DAY(BASE[[#This Row],[Data de Pagamento]])</f>
        <v>11</v>
      </c>
      <c r="I1149" s="35" t="str">
        <f>TEXT(BASE[[#This Row],[Data de Pagamento]],"mmmm")</f>
        <v>setembro</v>
      </c>
      <c r="J1149" s="35">
        <f>YEAR(BASE[[#This Row],[Data de Pagamento]])</f>
        <v>2023</v>
      </c>
      <c r="K1149" s="36">
        <v>-964</v>
      </c>
    </row>
    <row r="1150" spans="1:11">
      <c r="A1150" s="37" t="s">
        <v>8</v>
      </c>
      <c r="B1150" s="37" t="s">
        <v>92</v>
      </c>
      <c r="C1150" s="37" t="s">
        <v>11</v>
      </c>
      <c r="D1150" s="38" t="str" cm="1">
        <f t="array" ref="D1150">INDEX(FONTE_CÓDIGOS[CÓDIGO],MATCH(1,(FONTE_CÓDIGOS[FONTE]=BASE[[#This Row],[Coluna1]])*(FONTE_CÓDIGOS[DESCRIÇÃO]=BASE[[#This Row],[Classificação]]),0))</f>
        <v>2.20</v>
      </c>
      <c r="E1150" s="33" t="s">
        <v>17</v>
      </c>
      <c r="G1150" s="39">
        <v>45180</v>
      </c>
      <c r="H1150" s="35">
        <f>DAY(BASE[[#This Row],[Data de Pagamento]])</f>
        <v>11</v>
      </c>
      <c r="I1150" s="35" t="str">
        <f>TEXT(BASE[[#This Row],[Data de Pagamento]],"mmmm")</f>
        <v>setembro</v>
      </c>
      <c r="J1150" s="35">
        <f>YEAR(BASE[[#This Row],[Data de Pagamento]])</f>
        <v>2023</v>
      </c>
      <c r="K1150" s="36">
        <v>-965</v>
      </c>
    </row>
    <row r="1151" spans="1:11">
      <c r="A1151" s="37" t="s">
        <v>8</v>
      </c>
      <c r="B1151" s="37" t="s">
        <v>73</v>
      </c>
      <c r="C1151" s="37" t="s">
        <v>11</v>
      </c>
      <c r="D1151" s="41" t="str" cm="1">
        <f t="array" ref="D1151">INDEX(FONTE_CÓDIGOS[CÓDIGO],MATCH(1,(FONTE_CÓDIGOS[FONTE]=BASE[[#This Row],[Coluna1]])*(FONTE_CÓDIGOS[DESCRIÇÃO]=BASE[[#This Row],[Classificação]]),0))</f>
        <v>2.11</v>
      </c>
      <c r="E1151" s="33" t="s">
        <v>31</v>
      </c>
      <c r="G1151" s="39">
        <v>45180</v>
      </c>
      <c r="H1151" s="35">
        <f>DAY(BASE[[#This Row],[Data de Pagamento]])</f>
        <v>11</v>
      </c>
      <c r="I1151" s="35" t="str">
        <f>TEXT(BASE[[#This Row],[Data de Pagamento]],"mmmm")</f>
        <v>setembro</v>
      </c>
      <c r="J1151" s="35">
        <f>YEAR(BASE[[#This Row],[Data de Pagamento]])</f>
        <v>2023</v>
      </c>
      <c r="K1151" s="36">
        <v>-966</v>
      </c>
    </row>
    <row r="1152" spans="1:11">
      <c r="A1152" s="37" t="s">
        <v>8</v>
      </c>
      <c r="B1152" s="37" t="s">
        <v>92</v>
      </c>
      <c r="C1152" s="37" t="s">
        <v>11</v>
      </c>
      <c r="D1152" s="38" t="str" cm="1">
        <f t="array" ref="D1152">INDEX(FONTE_CÓDIGOS[CÓDIGO],MATCH(1,(FONTE_CÓDIGOS[FONTE]=BASE[[#This Row],[Coluna1]])*(FONTE_CÓDIGOS[DESCRIÇÃO]=BASE[[#This Row],[Classificação]]),0))</f>
        <v>2.20</v>
      </c>
      <c r="E1152" s="33" t="s">
        <v>31</v>
      </c>
      <c r="G1152" s="39">
        <v>45180</v>
      </c>
      <c r="H1152" s="35">
        <f>DAY(BASE[[#This Row],[Data de Pagamento]])</f>
        <v>11</v>
      </c>
      <c r="I1152" s="35" t="str">
        <f>TEXT(BASE[[#This Row],[Data de Pagamento]],"mmmm")</f>
        <v>setembro</v>
      </c>
      <c r="J1152" s="35">
        <f>YEAR(BASE[[#This Row],[Data de Pagamento]])</f>
        <v>2023</v>
      </c>
      <c r="K1152" s="36">
        <v>-967</v>
      </c>
    </row>
    <row r="1153" spans="1:11">
      <c r="A1153" s="37" t="s">
        <v>8</v>
      </c>
      <c r="B1153" s="37" t="s">
        <v>47</v>
      </c>
      <c r="C1153" s="37" t="s">
        <v>11</v>
      </c>
      <c r="D1153" s="38" t="str" cm="1">
        <f t="array" ref="D1153">INDEX(FONTE_CÓDIGOS[CÓDIGO],MATCH(1,(FONTE_CÓDIGOS[FONTE]=BASE[[#This Row],[Coluna1]])*(FONTE_CÓDIGOS[DESCRIÇÃO]=BASE[[#This Row],[Classificação]]),0))</f>
        <v>2.6</v>
      </c>
      <c r="E1153" s="33" t="s">
        <v>10</v>
      </c>
      <c r="G1153" s="39">
        <v>45180</v>
      </c>
      <c r="H1153" s="35">
        <f>DAY(BASE[[#This Row],[Data de Pagamento]])</f>
        <v>11</v>
      </c>
      <c r="I1153" s="35" t="str">
        <f>TEXT(BASE[[#This Row],[Data de Pagamento]],"mmmm")</f>
        <v>setembro</v>
      </c>
      <c r="J1153" s="35">
        <f>YEAR(BASE[[#This Row],[Data de Pagamento]])</f>
        <v>2023</v>
      </c>
      <c r="K1153" s="36">
        <v>-968</v>
      </c>
    </row>
    <row r="1154" spans="1:11">
      <c r="A1154" s="37" t="s">
        <v>8</v>
      </c>
      <c r="B1154" s="37" t="s">
        <v>29</v>
      </c>
      <c r="C1154" s="37" t="s">
        <v>11</v>
      </c>
      <c r="D1154" s="38" t="str" cm="1">
        <f t="array" ref="D1154">INDEX(FONTE_CÓDIGOS[CÓDIGO],MATCH(1,(FONTE_CÓDIGOS[FONTE]=BASE[[#This Row],[Coluna1]])*(FONTE_CÓDIGOS[DESCRIÇÃO]=BASE[[#This Row],[Classificação]]),0))</f>
        <v>2.3</v>
      </c>
      <c r="E1154" s="33" t="s">
        <v>10</v>
      </c>
      <c r="G1154" s="39">
        <v>45180</v>
      </c>
      <c r="H1154" s="35">
        <f>DAY(BASE[[#This Row],[Data de Pagamento]])</f>
        <v>11</v>
      </c>
      <c r="I1154" s="35" t="str">
        <f>TEXT(BASE[[#This Row],[Data de Pagamento]],"mmmm")</f>
        <v>setembro</v>
      </c>
      <c r="J1154" s="35">
        <f>YEAR(BASE[[#This Row],[Data de Pagamento]])</f>
        <v>2023</v>
      </c>
      <c r="K1154" s="36">
        <v>-969</v>
      </c>
    </row>
    <row r="1155" spans="1:11">
      <c r="A1155" s="37" t="s">
        <v>8</v>
      </c>
      <c r="B1155" s="37" t="s">
        <v>102</v>
      </c>
      <c r="C1155" s="37" t="s">
        <v>11</v>
      </c>
      <c r="D1155" s="38" t="str" cm="1">
        <f t="array" ref="D1155">INDEX(FONTE_CÓDIGOS[CÓDIGO],MATCH(1,(FONTE_CÓDIGOS[FONTE]=BASE[[#This Row],[Coluna1]])*(FONTE_CÓDIGOS[DESCRIÇÃO]=BASE[[#This Row],[Classificação]]),0))</f>
        <v>2.26</v>
      </c>
      <c r="E1155" s="33" t="s">
        <v>10</v>
      </c>
      <c r="G1155" s="39">
        <v>45180</v>
      </c>
      <c r="H1155" s="53">
        <f>DAY(BASE[[#This Row],[Data de Pagamento]])</f>
        <v>11</v>
      </c>
      <c r="I1155" s="53" t="str">
        <f>TEXT(BASE[[#This Row],[Data de Pagamento]],"mmmm")</f>
        <v>setembro</v>
      </c>
      <c r="J1155" s="53">
        <f>YEAR(BASE[[#This Row],[Data de Pagamento]])</f>
        <v>2023</v>
      </c>
      <c r="K1155" s="36">
        <v>-970</v>
      </c>
    </row>
    <row r="1156" spans="1:11">
      <c r="A1156" s="37" t="s">
        <v>8</v>
      </c>
      <c r="B1156" s="37" t="s">
        <v>80</v>
      </c>
      <c r="C1156" s="37" t="s">
        <v>11</v>
      </c>
      <c r="D1156" s="40" t="str" cm="1">
        <f t="array" ref="D1156">INDEX(FONTE_CÓDIGOS[CÓDIGO],MATCH(1,(FONTE_CÓDIGOS[FONTE]=BASE[[#This Row],[Coluna1]])*(FONTE_CÓDIGOS[DESCRIÇÃO]=BASE[[#This Row],[Classificação]]),0))</f>
        <v>2.14</v>
      </c>
      <c r="E1156" s="33" t="s">
        <v>10</v>
      </c>
      <c r="G1156" s="39">
        <v>45181</v>
      </c>
      <c r="H1156" s="35">
        <f>DAY(BASE[[#This Row],[Data de Pagamento]])</f>
        <v>12</v>
      </c>
      <c r="I1156" s="35" t="str">
        <f>TEXT(BASE[[#This Row],[Data de Pagamento]],"mmmm")</f>
        <v>setembro</v>
      </c>
      <c r="J1156" s="35">
        <f>YEAR(BASE[[#This Row],[Data de Pagamento]])</f>
        <v>2023</v>
      </c>
      <c r="K1156" s="36">
        <v>-971</v>
      </c>
    </row>
    <row r="1157" spans="1:11">
      <c r="A1157" s="50" t="s">
        <v>6</v>
      </c>
      <c r="B1157" s="37" t="s">
        <v>71</v>
      </c>
      <c r="C1157" s="50" t="s">
        <v>11</v>
      </c>
      <c r="D1157" s="52" t="str" cm="1">
        <f t="array" ref="D1157">INDEX(FONTE_CÓDIGOS[CÓDIGO],MATCH(1,(FONTE_CÓDIGOS[FONTE]=BASE[[#This Row],[Coluna1]])*(FONTE_CÓDIGOS[DESCRIÇÃO]=BASE[[#This Row],[Classificação]]),0))</f>
        <v>1.11</v>
      </c>
      <c r="E1157" s="50" t="s">
        <v>17</v>
      </c>
      <c r="F1157" s="50"/>
      <c r="G1157" s="54">
        <v>45182</v>
      </c>
      <c r="H1157" s="53">
        <f>DAY(BASE[[#This Row],[Data de Pagamento]])</f>
        <v>13</v>
      </c>
      <c r="I1157" s="53" t="str">
        <f>TEXT(BASE[[#This Row],[Data de Pagamento]],"mmmm")</f>
        <v>setembro</v>
      </c>
      <c r="J1157" s="53">
        <f>YEAR(BASE[[#This Row],[Data de Pagamento]])</f>
        <v>2023</v>
      </c>
      <c r="K1157" s="36">
        <v>182</v>
      </c>
    </row>
    <row r="1158" spans="1:11">
      <c r="A1158" s="37" t="s">
        <v>8</v>
      </c>
      <c r="B1158" s="37" t="s">
        <v>88</v>
      </c>
      <c r="C1158" s="37" t="s">
        <v>11</v>
      </c>
      <c r="D1158" s="38" t="str" cm="1">
        <f t="array" ref="D1158">INDEX(FONTE_CÓDIGOS[CÓDIGO],MATCH(1,(FONTE_CÓDIGOS[FONTE]=BASE[[#This Row],[Coluna1]])*(FONTE_CÓDIGOS[DESCRIÇÃO]=BASE[[#This Row],[Classificação]]),0))</f>
        <v>2.18</v>
      </c>
      <c r="E1158" s="33" t="s">
        <v>10</v>
      </c>
      <c r="G1158" s="39">
        <v>45183</v>
      </c>
      <c r="H1158" s="35">
        <f>DAY(BASE[[#This Row],[Data de Pagamento]])</f>
        <v>14</v>
      </c>
      <c r="I1158" s="35" t="str">
        <f>TEXT(BASE[[#This Row],[Data de Pagamento]],"mmmm")</f>
        <v>setembro</v>
      </c>
      <c r="J1158" s="35">
        <f>YEAR(BASE[[#This Row],[Data de Pagamento]])</f>
        <v>2023</v>
      </c>
      <c r="K1158" s="36">
        <v>-972</v>
      </c>
    </row>
    <row r="1159" spans="1:11">
      <c r="A1159" s="37" t="s">
        <v>8</v>
      </c>
      <c r="B1159" s="37" t="s">
        <v>84</v>
      </c>
      <c r="C1159" s="37" t="s">
        <v>11</v>
      </c>
      <c r="D1159" s="40" t="str" cm="1">
        <f t="array" ref="D1159">INDEX(FONTE_CÓDIGOS[CÓDIGO],MATCH(1,(FONTE_CÓDIGOS[FONTE]=BASE[[#This Row],[Coluna1]])*(FONTE_CÓDIGOS[DESCRIÇÃO]=BASE[[#This Row],[Classificação]]),0))</f>
        <v>2.16</v>
      </c>
      <c r="E1159" s="33" t="s">
        <v>10</v>
      </c>
      <c r="G1159" s="39">
        <v>45184</v>
      </c>
      <c r="H1159" s="35">
        <f>DAY(BASE[[#This Row],[Data de Pagamento]])</f>
        <v>15</v>
      </c>
      <c r="I1159" s="35" t="str">
        <f>TEXT(BASE[[#This Row],[Data de Pagamento]],"mmmm")</f>
        <v>setembro</v>
      </c>
      <c r="J1159" s="35">
        <f>YEAR(BASE[[#This Row],[Data de Pagamento]])</f>
        <v>2023</v>
      </c>
      <c r="K1159" s="36">
        <v>-973</v>
      </c>
    </row>
    <row r="1160" spans="1:11">
      <c r="A1160" s="37" t="s">
        <v>8</v>
      </c>
      <c r="B1160" s="37" t="s">
        <v>29</v>
      </c>
      <c r="C1160" s="37" t="s">
        <v>11</v>
      </c>
      <c r="D1160" s="38" t="str" cm="1">
        <f t="array" ref="D1160">INDEX(FONTE_CÓDIGOS[CÓDIGO],MATCH(1,(FONTE_CÓDIGOS[FONTE]=BASE[[#This Row],[Coluna1]])*(FONTE_CÓDIGOS[DESCRIÇÃO]=BASE[[#This Row],[Classificação]]),0))</f>
        <v>2.3</v>
      </c>
      <c r="E1160" s="33" t="s">
        <v>10</v>
      </c>
      <c r="G1160" s="39">
        <v>45187</v>
      </c>
      <c r="H1160" s="35">
        <f>DAY(BASE[[#This Row],[Data de Pagamento]])</f>
        <v>18</v>
      </c>
      <c r="I1160" s="35" t="str">
        <f>TEXT(BASE[[#This Row],[Data de Pagamento]],"mmmm")</f>
        <v>setembro</v>
      </c>
      <c r="J1160" s="35">
        <f>YEAR(BASE[[#This Row],[Data de Pagamento]])</f>
        <v>2023</v>
      </c>
      <c r="K1160" s="36">
        <v>-974</v>
      </c>
    </row>
    <row r="1161" spans="1:11">
      <c r="A1161" s="50" t="s">
        <v>8</v>
      </c>
      <c r="B1161" s="37" t="s">
        <v>68</v>
      </c>
      <c r="C1161" s="50" t="s">
        <v>11</v>
      </c>
      <c r="D1161" s="52" t="str" cm="1">
        <f t="array" ref="D1161">INDEX(FONTE_CÓDIGOS[CÓDIGO],MATCH(1,(FONTE_CÓDIGOS[FONTE]=BASE[[#This Row],[Coluna1]])*(FONTE_CÓDIGOS[DESCRIÇÃO]=BASE[[#This Row],[Classificação]]),0))</f>
        <v>2.10</v>
      </c>
      <c r="E1161" s="50" t="s">
        <v>10</v>
      </c>
      <c r="F1161" s="50"/>
      <c r="G1161" s="54">
        <v>45187</v>
      </c>
      <c r="H1161" s="53">
        <f>DAY(BASE[[#This Row],[Data de Pagamento]])</f>
        <v>18</v>
      </c>
      <c r="I1161" s="53" t="str">
        <f>TEXT(BASE[[#This Row],[Data de Pagamento]],"mmmm")</f>
        <v>setembro</v>
      </c>
      <c r="J1161" s="53">
        <f>YEAR(BASE[[#This Row],[Data de Pagamento]])</f>
        <v>2023</v>
      </c>
      <c r="K1161" s="36">
        <v>-975</v>
      </c>
    </row>
    <row r="1162" spans="1:11">
      <c r="A1162" s="50" t="s">
        <v>8</v>
      </c>
      <c r="B1162" s="37" t="s">
        <v>68</v>
      </c>
      <c r="C1162" s="50" t="s">
        <v>11</v>
      </c>
      <c r="D1162" s="52" t="str" cm="1">
        <f t="array" ref="D1162">INDEX(FONTE_CÓDIGOS[CÓDIGO],MATCH(1,(FONTE_CÓDIGOS[FONTE]=BASE[[#This Row],[Coluna1]])*(FONTE_CÓDIGOS[DESCRIÇÃO]=BASE[[#This Row],[Classificação]]),0))</f>
        <v>2.10</v>
      </c>
      <c r="E1162" s="50" t="s">
        <v>10</v>
      </c>
      <c r="F1162" s="50"/>
      <c r="G1162" s="54">
        <v>45188</v>
      </c>
      <c r="H1162" s="53">
        <f>DAY(BASE[[#This Row],[Data de Pagamento]])</f>
        <v>19</v>
      </c>
      <c r="I1162" s="53" t="str">
        <f>TEXT(BASE[[#This Row],[Data de Pagamento]],"mmmm")</f>
        <v>setembro</v>
      </c>
      <c r="J1162" s="53">
        <f>YEAR(BASE[[#This Row],[Data de Pagamento]])</f>
        <v>2023</v>
      </c>
      <c r="K1162" s="36">
        <v>-976</v>
      </c>
    </row>
    <row r="1163" spans="1:11">
      <c r="A1163" s="50" t="s">
        <v>8</v>
      </c>
      <c r="B1163" s="37" t="s">
        <v>68</v>
      </c>
      <c r="C1163" s="50" t="s">
        <v>11</v>
      </c>
      <c r="D1163" s="52" t="str" cm="1">
        <f t="array" ref="D1163">INDEX(FONTE_CÓDIGOS[CÓDIGO],MATCH(1,(FONTE_CÓDIGOS[FONTE]=BASE[[#This Row],[Coluna1]])*(FONTE_CÓDIGOS[DESCRIÇÃO]=BASE[[#This Row],[Classificação]]),0))</f>
        <v>2.10</v>
      </c>
      <c r="E1163" s="50" t="s">
        <v>10</v>
      </c>
      <c r="F1163" s="50"/>
      <c r="G1163" s="54">
        <v>45188</v>
      </c>
      <c r="H1163" s="53">
        <f>DAY(BASE[[#This Row],[Data de Pagamento]])</f>
        <v>19</v>
      </c>
      <c r="I1163" s="53" t="str">
        <f>TEXT(BASE[[#This Row],[Data de Pagamento]],"mmmm")</f>
        <v>setembro</v>
      </c>
      <c r="J1163" s="53">
        <f>YEAR(BASE[[#This Row],[Data de Pagamento]])</f>
        <v>2023</v>
      </c>
      <c r="K1163" s="36">
        <v>-977</v>
      </c>
    </row>
    <row r="1164" spans="1:11">
      <c r="A1164" s="33" t="s">
        <v>8</v>
      </c>
      <c r="B1164" s="37" t="s">
        <v>82</v>
      </c>
      <c r="C1164" s="33" t="s">
        <v>11</v>
      </c>
      <c r="D1164" s="34" t="str" cm="1">
        <f t="array" ref="D1164">INDEX(FONTE_CÓDIGOS[CÓDIGO],MATCH(1,(FONTE_CÓDIGOS[FONTE]=BASE[[#This Row],[Coluna1]])*(FONTE_CÓDIGOS[DESCRIÇÃO]=BASE[[#This Row],[Classificação]]),0))</f>
        <v>2.15</v>
      </c>
      <c r="E1164" s="33" t="s">
        <v>10</v>
      </c>
      <c r="G1164" s="39">
        <v>45190</v>
      </c>
      <c r="H1164" s="35">
        <f>DAY(BASE[[#This Row],[Data de Pagamento]])</f>
        <v>21</v>
      </c>
      <c r="I1164" s="35" t="str">
        <f>TEXT(BASE[[#This Row],[Data de Pagamento]],"mmmm")</f>
        <v>setembro</v>
      </c>
      <c r="J1164" s="35">
        <f>YEAR(BASE[[#This Row],[Data de Pagamento]])</f>
        <v>2023</v>
      </c>
      <c r="K1164" s="36">
        <v>-978</v>
      </c>
    </row>
    <row r="1165" spans="1:11">
      <c r="A1165" s="50" t="s">
        <v>6</v>
      </c>
      <c r="B1165" s="37" t="s">
        <v>71</v>
      </c>
      <c r="C1165" s="50" t="s">
        <v>11</v>
      </c>
      <c r="D1165" s="52" t="str" cm="1">
        <f t="array" ref="D1165">INDEX(FONTE_CÓDIGOS[CÓDIGO],MATCH(1,(FONTE_CÓDIGOS[FONTE]=BASE[[#This Row],[Coluna1]])*(FONTE_CÓDIGOS[DESCRIÇÃO]=BASE[[#This Row],[Classificação]]),0))</f>
        <v>1.11</v>
      </c>
      <c r="E1165" s="50" t="s">
        <v>24</v>
      </c>
      <c r="F1165" s="50"/>
      <c r="G1165" s="54">
        <v>45191</v>
      </c>
      <c r="H1165" s="53">
        <f>DAY(BASE[[#This Row],[Data de Pagamento]])</f>
        <v>22</v>
      </c>
      <c r="I1165" s="53" t="str">
        <f>TEXT(BASE[[#This Row],[Data de Pagamento]],"mmmm")</f>
        <v>setembro</v>
      </c>
      <c r="J1165" s="53">
        <f>YEAR(BASE[[#This Row],[Data de Pagamento]])</f>
        <v>2023</v>
      </c>
      <c r="K1165" s="36">
        <v>183</v>
      </c>
    </row>
    <row r="1166" spans="1:11">
      <c r="A1166" s="37" t="s">
        <v>8</v>
      </c>
      <c r="B1166" s="37" t="s">
        <v>29</v>
      </c>
      <c r="C1166" s="37" t="s">
        <v>11</v>
      </c>
      <c r="D1166" s="38" t="str" cm="1">
        <f t="array" ref="D1166">INDEX(FONTE_CÓDIGOS[CÓDIGO],MATCH(1,(FONTE_CÓDIGOS[FONTE]=BASE[[#This Row],[Coluna1]])*(FONTE_CÓDIGOS[DESCRIÇÃO]=BASE[[#This Row],[Classificação]]),0))</f>
        <v>2.3</v>
      </c>
      <c r="E1166" s="33" t="s">
        <v>10</v>
      </c>
      <c r="G1166" s="39">
        <v>45191</v>
      </c>
      <c r="H1166" s="35">
        <f>DAY(BASE[[#This Row],[Data de Pagamento]])</f>
        <v>22</v>
      </c>
      <c r="I1166" s="35" t="str">
        <f>TEXT(BASE[[#This Row],[Data de Pagamento]],"mmmm")</f>
        <v>setembro</v>
      </c>
      <c r="J1166" s="35">
        <f>YEAR(BASE[[#This Row],[Data de Pagamento]])</f>
        <v>2023</v>
      </c>
      <c r="K1166" s="36">
        <v>-979</v>
      </c>
    </row>
    <row r="1167" spans="1:11">
      <c r="A1167" s="37" t="s">
        <v>8</v>
      </c>
      <c r="B1167" s="37" t="s">
        <v>29</v>
      </c>
      <c r="C1167" s="37" t="s">
        <v>11</v>
      </c>
      <c r="D1167" s="38" t="str" cm="1">
        <f t="array" ref="D1167">INDEX(FONTE_CÓDIGOS[CÓDIGO],MATCH(1,(FONTE_CÓDIGOS[FONTE]=BASE[[#This Row],[Coluna1]])*(FONTE_CÓDIGOS[DESCRIÇÃO]=BASE[[#This Row],[Classificação]]),0))</f>
        <v>2.3</v>
      </c>
      <c r="E1167" s="33" t="s">
        <v>10</v>
      </c>
      <c r="G1167" s="39">
        <v>45191</v>
      </c>
      <c r="H1167" s="35">
        <f>DAY(BASE[[#This Row],[Data de Pagamento]])</f>
        <v>22</v>
      </c>
      <c r="I1167" s="35" t="str">
        <f>TEXT(BASE[[#This Row],[Data de Pagamento]],"mmmm")</f>
        <v>setembro</v>
      </c>
      <c r="J1167" s="35">
        <f>YEAR(BASE[[#This Row],[Data de Pagamento]])</f>
        <v>2023</v>
      </c>
      <c r="K1167" s="36">
        <v>-980</v>
      </c>
    </row>
    <row r="1168" spans="1:11">
      <c r="A1168" s="50" t="s">
        <v>6</v>
      </c>
      <c r="B1168" s="37" t="s">
        <v>71</v>
      </c>
      <c r="C1168" s="50" t="s">
        <v>11</v>
      </c>
      <c r="D1168" s="52" t="str" cm="1">
        <f t="array" ref="D1168">INDEX(FONTE_CÓDIGOS[CÓDIGO],MATCH(1,(FONTE_CÓDIGOS[FONTE]=BASE[[#This Row],[Coluna1]])*(FONTE_CÓDIGOS[DESCRIÇÃO]=BASE[[#This Row],[Classificação]]),0))</f>
        <v>1.11</v>
      </c>
      <c r="E1168" s="50" t="s">
        <v>24</v>
      </c>
      <c r="F1168" s="50"/>
      <c r="G1168" s="54">
        <v>45194</v>
      </c>
      <c r="H1168" s="53">
        <f>DAY(BASE[[#This Row],[Data de Pagamento]])</f>
        <v>25</v>
      </c>
      <c r="I1168" s="53" t="str">
        <f>TEXT(BASE[[#This Row],[Data de Pagamento]],"mmmm")</f>
        <v>setembro</v>
      </c>
      <c r="J1168" s="53">
        <f>YEAR(BASE[[#This Row],[Data de Pagamento]])</f>
        <v>2023</v>
      </c>
      <c r="K1168" s="36">
        <v>184</v>
      </c>
    </row>
    <row r="1169" spans="1:11">
      <c r="A1169" s="37" t="s">
        <v>8</v>
      </c>
      <c r="B1169" s="37" t="s">
        <v>29</v>
      </c>
      <c r="C1169" s="37" t="s">
        <v>11</v>
      </c>
      <c r="D1169" s="38" t="str" cm="1">
        <f t="array" ref="D1169">INDEX(FONTE_CÓDIGOS[CÓDIGO],MATCH(1,(FONTE_CÓDIGOS[FONTE]=BASE[[#This Row],[Coluna1]])*(FONTE_CÓDIGOS[DESCRIÇÃO]=BASE[[#This Row],[Classificação]]),0))</f>
        <v>2.3</v>
      </c>
      <c r="E1169" s="33" t="s">
        <v>10</v>
      </c>
      <c r="G1169" s="39">
        <v>45194</v>
      </c>
      <c r="H1169" s="35">
        <f>DAY(BASE[[#This Row],[Data de Pagamento]])</f>
        <v>25</v>
      </c>
      <c r="I1169" s="35" t="str">
        <f>TEXT(BASE[[#This Row],[Data de Pagamento]],"mmmm")</f>
        <v>setembro</v>
      </c>
      <c r="J1169" s="35">
        <f>YEAR(BASE[[#This Row],[Data de Pagamento]])</f>
        <v>2023</v>
      </c>
      <c r="K1169" s="36">
        <v>-981</v>
      </c>
    </row>
    <row r="1170" spans="1:11">
      <c r="A1170" s="50" t="s">
        <v>8</v>
      </c>
      <c r="B1170" s="37" t="s">
        <v>58</v>
      </c>
      <c r="C1170" s="50" t="s">
        <v>11</v>
      </c>
      <c r="D1170" s="52" t="str" cm="1">
        <f t="array" ref="D1170">INDEX(FONTE_CÓDIGOS[CÓDIGO],MATCH(1,(FONTE_CÓDIGOS[FONTE]=BASE[[#This Row],[Coluna1]])*(FONTE_CÓDIGOS[DESCRIÇÃO]=BASE[[#This Row],[Classificação]]),0))</f>
        <v>2.8</v>
      </c>
      <c r="E1170" s="50" t="s">
        <v>10</v>
      </c>
      <c r="F1170" s="50"/>
      <c r="G1170" s="54">
        <v>45194</v>
      </c>
      <c r="H1170" s="53">
        <f>DAY(BASE[[#This Row],[Data de Pagamento]])</f>
        <v>25</v>
      </c>
      <c r="I1170" s="53" t="str">
        <f>TEXT(BASE[[#This Row],[Data de Pagamento]],"mmmm")</f>
        <v>setembro</v>
      </c>
      <c r="J1170" s="53">
        <f>YEAR(BASE[[#This Row],[Data de Pagamento]])</f>
        <v>2023</v>
      </c>
      <c r="K1170" s="36">
        <v>-982</v>
      </c>
    </row>
    <row r="1171" spans="1:11">
      <c r="A1171" s="50" t="s">
        <v>6</v>
      </c>
      <c r="B1171" s="37" t="s">
        <v>27</v>
      </c>
      <c r="C1171" s="50" t="s">
        <v>11</v>
      </c>
      <c r="D1171" s="52" t="str" cm="1">
        <f t="array" ref="D1171">INDEX(FONTE_CÓDIGOS[CÓDIGO],MATCH(1,(FONTE_CÓDIGOS[FONTE]=BASE[[#This Row],[Coluna1]])*(FONTE_CÓDIGOS[DESCRIÇÃO]=BASE[[#This Row],[Classificação]]),0))</f>
        <v>1.3</v>
      </c>
      <c r="E1171" s="33" t="s">
        <v>43</v>
      </c>
      <c r="G1171" s="39">
        <v>45195</v>
      </c>
      <c r="H1171" s="35">
        <f>DAY(BASE[[#This Row],[Data de Pagamento]])</f>
        <v>26</v>
      </c>
      <c r="I1171" s="35" t="str">
        <f>TEXT(BASE[[#This Row],[Data de Pagamento]],"mmmm")</f>
        <v>setembro</v>
      </c>
      <c r="J1171" s="35">
        <f>YEAR(BASE[[#This Row],[Data de Pagamento]])</f>
        <v>2023</v>
      </c>
      <c r="K1171" s="36">
        <v>185</v>
      </c>
    </row>
    <row r="1172" spans="1:11">
      <c r="A1172" s="50" t="s">
        <v>8</v>
      </c>
      <c r="B1172" s="37" t="s">
        <v>92</v>
      </c>
      <c r="C1172" s="50" t="s">
        <v>11</v>
      </c>
      <c r="D1172" s="52" t="str" cm="1">
        <f t="array" ref="D1172">INDEX(FONTE_CÓDIGOS[CÓDIGO],MATCH(1,(FONTE_CÓDIGOS[FONTE]=BASE[[#This Row],[Coluna1]])*(FONTE_CÓDIGOS[DESCRIÇÃO]=BASE[[#This Row],[Classificação]]),0))</f>
        <v>2.20</v>
      </c>
      <c r="E1172" s="50" t="s">
        <v>10</v>
      </c>
      <c r="F1172" s="50"/>
      <c r="G1172" s="54">
        <v>45196</v>
      </c>
      <c r="H1172" s="53">
        <f>DAY(BASE[[#This Row],[Data de Pagamento]])</f>
        <v>27</v>
      </c>
      <c r="I1172" s="53" t="str">
        <f>TEXT(BASE[[#This Row],[Data de Pagamento]],"mmmm")</f>
        <v>setembro</v>
      </c>
      <c r="J1172" s="53">
        <f>YEAR(BASE[[#This Row],[Data de Pagamento]])</f>
        <v>2023</v>
      </c>
      <c r="K1172" s="36">
        <v>-983</v>
      </c>
    </row>
    <row r="1173" spans="1:11">
      <c r="A1173" s="50" t="s">
        <v>8</v>
      </c>
      <c r="B1173" s="37" t="s">
        <v>73</v>
      </c>
      <c r="C1173" s="50" t="s">
        <v>11</v>
      </c>
      <c r="D1173" s="52" t="str" cm="1">
        <f t="array" ref="D1173">INDEX(FONTE_CÓDIGOS[CÓDIGO],MATCH(1,(FONTE_CÓDIGOS[FONTE]=BASE[[#This Row],[Coluna1]])*(FONTE_CÓDIGOS[DESCRIÇÃO]=BASE[[#This Row],[Classificação]]),0))</f>
        <v>2.11</v>
      </c>
      <c r="E1173" s="50" t="s">
        <v>37</v>
      </c>
      <c r="G1173" s="54">
        <v>45197</v>
      </c>
      <c r="H1173" s="53">
        <f>DAY(BASE[[#This Row],[Data de Pagamento]])</f>
        <v>28</v>
      </c>
      <c r="I1173" s="53" t="str">
        <f>TEXT(BASE[[#This Row],[Data de Pagamento]],"mmmm")</f>
        <v>setembro</v>
      </c>
      <c r="J1173" s="53">
        <f>YEAR(BASE[[#This Row],[Data de Pagamento]])</f>
        <v>2023</v>
      </c>
      <c r="K1173" s="36">
        <v>-984</v>
      </c>
    </row>
    <row r="1174" spans="1:11">
      <c r="A1174" s="33" t="s">
        <v>8</v>
      </c>
      <c r="B1174" s="37" t="s">
        <v>76</v>
      </c>
      <c r="C1174" s="33" t="s">
        <v>11</v>
      </c>
      <c r="D1174" s="34" t="str" cm="1">
        <f t="array" ref="D1174">INDEX(FONTE_CÓDIGOS[CÓDIGO],MATCH(1,(FONTE_CÓDIGOS[FONTE]=BASE[[#This Row],[Coluna1]])*(FONTE_CÓDIGOS[DESCRIÇÃO]=BASE[[#This Row],[Classificação]]),0))</f>
        <v>2.12</v>
      </c>
      <c r="E1174" s="33" t="s">
        <v>10</v>
      </c>
      <c r="G1174" s="39">
        <v>45198</v>
      </c>
      <c r="H1174" s="35">
        <f>DAY(BASE[[#This Row],[Data de Pagamento]])</f>
        <v>29</v>
      </c>
      <c r="I1174" s="35" t="str">
        <f>TEXT(BASE[[#This Row],[Data de Pagamento]],"mmmm")</f>
        <v>setembro</v>
      </c>
      <c r="J1174" s="35">
        <f>YEAR(BASE[[#This Row],[Data de Pagamento]])</f>
        <v>2023</v>
      </c>
      <c r="K1174" s="36">
        <v>-985</v>
      </c>
    </row>
    <row r="1175" spans="1:11">
      <c r="A1175" s="37" t="s">
        <v>8</v>
      </c>
      <c r="B1175" s="37" t="s">
        <v>29</v>
      </c>
      <c r="C1175" s="37" t="s">
        <v>11</v>
      </c>
      <c r="D1175" s="38" t="str" cm="1">
        <f t="array" ref="D1175">INDEX(FONTE_CÓDIGOS[CÓDIGO],MATCH(1,(FONTE_CÓDIGOS[FONTE]=BASE[[#This Row],[Coluna1]])*(FONTE_CÓDIGOS[DESCRIÇÃO]=BASE[[#This Row],[Classificação]]),0))</f>
        <v>2.3</v>
      </c>
      <c r="E1175" s="33" t="s">
        <v>10</v>
      </c>
      <c r="G1175" s="39">
        <v>45198</v>
      </c>
      <c r="H1175" s="35">
        <f>DAY(BASE[[#This Row],[Data de Pagamento]])</f>
        <v>29</v>
      </c>
      <c r="I1175" s="35" t="str">
        <f>TEXT(BASE[[#This Row],[Data de Pagamento]],"mmmm")</f>
        <v>setembro</v>
      </c>
      <c r="J1175" s="35">
        <f>YEAR(BASE[[#This Row],[Data de Pagamento]])</f>
        <v>2023</v>
      </c>
      <c r="K1175" s="36">
        <v>-986</v>
      </c>
    </row>
    <row r="1176" spans="1:11">
      <c r="A1176" s="37" t="s">
        <v>8</v>
      </c>
      <c r="B1176" s="37" t="s">
        <v>73</v>
      </c>
      <c r="C1176" s="37" t="s">
        <v>11</v>
      </c>
      <c r="D1176" s="41" t="str" cm="1">
        <f t="array" ref="D1176">INDEX(FONTE_CÓDIGOS[CÓDIGO],MATCH(1,(FONTE_CÓDIGOS[FONTE]=BASE[[#This Row],[Coluna1]])*(FONTE_CÓDIGOS[DESCRIÇÃO]=BASE[[#This Row],[Classificação]]),0))</f>
        <v>2.11</v>
      </c>
      <c r="E1176" s="33" t="s">
        <v>37</v>
      </c>
      <c r="G1176" s="39">
        <v>45198</v>
      </c>
      <c r="H1176" s="35">
        <f>DAY(BASE[[#This Row],[Data de Pagamento]])</f>
        <v>29</v>
      </c>
      <c r="I1176" s="35" t="str">
        <f>TEXT(BASE[[#This Row],[Data de Pagamento]],"mmmm")</f>
        <v>setembro</v>
      </c>
      <c r="J1176" s="35">
        <f>YEAR(BASE[[#This Row],[Data de Pagamento]])</f>
        <v>2023</v>
      </c>
      <c r="K1176" s="36">
        <v>-987</v>
      </c>
    </row>
    <row r="1177" spans="1:11">
      <c r="A1177" s="50" t="s">
        <v>6</v>
      </c>
      <c r="B1177" s="37" t="s">
        <v>71</v>
      </c>
      <c r="C1177" s="50" t="s">
        <v>11</v>
      </c>
      <c r="D1177" s="52" t="str" cm="1">
        <f t="array" ref="D1177">INDEX(FONTE_CÓDIGOS[CÓDIGO],MATCH(1,(FONTE_CÓDIGOS[FONTE]=BASE[[#This Row],[Coluna1]])*(FONTE_CÓDIGOS[DESCRIÇÃO]=BASE[[#This Row],[Classificação]]),0))</f>
        <v>1.11</v>
      </c>
      <c r="E1177" s="50" t="s">
        <v>24</v>
      </c>
      <c r="F1177" s="50"/>
      <c r="G1177" s="54">
        <v>45201</v>
      </c>
      <c r="H1177" s="53">
        <f>DAY(BASE[[#This Row],[Data de Pagamento]])</f>
        <v>2</v>
      </c>
      <c r="I1177" s="53" t="str">
        <f>TEXT(BASE[[#This Row],[Data de Pagamento]],"mmmm")</f>
        <v>outubro</v>
      </c>
      <c r="J1177" s="53">
        <f>YEAR(BASE[[#This Row],[Data de Pagamento]])</f>
        <v>2023</v>
      </c>
      <c r="K1177" s="36">
        <v>186</v>
      </c>
    </row>
    <row r="1178" spans="1:11">
      <c r="A1178" s="37" t="s">
        <v>8</v>
      </c>
      <c r="B1178" s="37" t="s">
        <v>73</v>
      </c>
      <c r="C1178" s="37" t="s">
        <v>11</v>
      </c>
      <c r="D1178" s="41" t="str" cm="1">
        <f t="array" ref="D1178">INDEX(FONTE_CÓDIGOS[CÓDIGO],MATCH(1,(FONTE_CÓDIGOS[FONTE]=BASE[[#This Row],[Coluna1]])*(FONTE_CÓDIGOS[DESCRIÇÃO]=BASE[[#This Row],[Classificação]]),0))</f>
        <v>2.11</v>
      </c>
      <c r="E1178" s="33" t="s">
        <v>31</v>
      </c>
      <c r="G1178" s="39">
        <v>45201</v>
      </c>
      <c r="H1178" s="35">
        <f>DAY(BASE[[#This Row],[Data de Pagamento]])</f>
        <v>2</v>
      </c>
      <c r="I1178" s="35" t="str">
        <f>TEXT(BASE[[#This Row],[Data de Pagamento]],"mmmm")</f>
        <v>outubro</v>
      </c>
      <c r="J1178" s="35">
        <f>YEAR(BASE[[#This Row],[Data de Pagamento]])</f>
        <v>2023</v>
      </c>
      <c r="K1178" s="36">
        <v>-988</v>
      </c>
    </row>
    <row r="1179" spans="1:11">
      <c r="A1179" s="37" t="s">
        <v>8</v>
      </c>
      <c r="B1179" s="37" t="s">
        <v>73</v>
      </c>
      <c r="C1179" s="37" t="s">
        <v>11</v>
      </c>
      <c r="D1179" s="41" t="str" cm="1">
        <f t="array" ref="D1179">INDEX(FONTE_CÓDIGOS[CÓDIGO],MATCH(1,(FONTE_CÓDIGOS[FONTE]=BASE[[#This Row],[Coluna1]])*(FONTE_CÓDIGOS[DESCRIÇÃO]=BASE[[#This Row],[Classificação]]),0))</f>
        <v>2.11</v>
      </c>
      <c r="E1179" s="33" t="s">
        <v>37</v>
      </c>
      <c r="G1179" s="39">
        <v>45201</v>
      </c>
      <c r="H1179" s="35">
        <f>DAY(BASE[[#This Row],[Data de Pagamento]])</f>
        <v>2</v>
      </c>
      <c r="I1179" s="35" t="str">
        <f>TEXT(BASE[[#This Row],[Data de Pagamento]],"mmmm")</f>
        <v>outubro</v>
      </c>
      <c r="J1179" s="35">
        <f>YEAR(BASE[[#This Row],[Data de Pagamento]])</f>
        <v>2023</v>
      </c>
      <c r="K1179" s="36">
        <v>-989</v>
      </c>
    </row>
    <row r="1180" spans="1:11">
      <c r="A1180" s="37" t="s">
        <v>8</v>
      </c>
      <c r="B1180" s="37" t="s">
        <v>73</v>
      </c>
      <c r="C1180" s="37" t="s">
        <v>11</v>
      </c>
      <c r="D1180" s="38" t="str" cm="1">
        <f t="array" ref="D1180">INDEX(FONTE_CÓDIGOS[CÓDIGO],MATCH(1,(FONTE_CÓDIGOS[FONTE]=BASE[[#This Row],[Coluna1]])*(FONTE_CÓDIGOS[DESCRIÇÃO]=BASE[[#This Row],[Classificação]]),0))</f>
        <v>2.11</v>
      </c>
      <c r="E1180" s="33" t="s">
        <v>31</v>
      </c>
      <c r="G1180" s="39">
        <v>45201</v>
      </c>
      <c r="H1180" s="35">
        <f>DAY(BASE[[#This Row],[Data de Pagamento]])</f>
        <v>2</v>
      </c>
      <c r="I1180" s="35" t="str">
        <f>TEXT(BASE[[#This Row],[Data de Pagamento]],"mmmm")</f>
        <v>outubro</v>
      </c>
      <c r="J1180" s="35">
        <f>YEAR(BASE[[#This Row],[Data de Pagamento]])</f>
        <v>2023</v>
      </c>
      <c r="K1180" s="36">
        <v>-990</v>
      </c>
    </row>
    <row r="1181" spans="1:11">
      <c r="A1181" s="37" t="s">
        <v>8</v>
      </c>
      <c r="B1181" s="37" t="s">
        <v>29</v>
      </c>
      <c r="C1181" s="37" t="s">
        <v>11</v>
      </c>
      <c r="D1181" s="38" t="str" cm="1">
        <f t="array" ref="D1181">INDEX(FONTE_CÓDIGOS[CÓDIGO],MATCH(1,(FONTE_CÓDIGOS[FONTE]=BASE[[#This Row],[Coluna1]])*(FONTE_CÓDIGOS[DESCRIÇÃO]=BASE[[#This Row],[Classificação]]),0))</f>
        <v>2.3</v>
      </c>
      <c r="E1181" s="33" t="s">
        <v>10</v>
      </c>
      <c r="G1181" s="39">
        <v>45201</v>
      </c>
      <c r="H1181" s="35">
        <f>DAY(BASE[[#This Row],[Data de Pagamento]])</f>
        <v>2</v>
      </c>
      <c r="I1181" s="35" t="str">
        <f>TEXT(BASE[[#This Row],[Data de Pagamento]],"mmmm")</f>
        <v>outubro</v>
      </c>
      <c r="J1181" s="35">
        <f>YEAR(BASE[[#This Row],[Data de Pagamento]])</f>
        <v>2023</v>
      </c>
      <c r="K1181" s="36">
        <v>-991</v>
      </c>
    </row>
    <row r="1182" spans="1:11">
      <c r="A1182" s="50" t="s">
        <v>8</v>
      </c>
      <c r="B1182" s="37" t="s">
        <v>98</v>
      </c>
      <c r="C1182" s="50" t="s">
        <v>11</v>
      </c>
      <c r="D1182" s="52" t="str" cm="1">
        <f t="array" ref="D1182">INDEX(FONTE_CÓDIGOS[CÓDIGO],MATCH(1,(FONTE_CÓDIGOS[FONTE]=BASE[[#This Row],[Coluna1]])*(FONTE_CÓDIGOS[DESCRIÇÃO]=BASE[[#This Row],[Classificação]]),0))</f>
        <v>2.23</v>
      </c>
      <c r="E1182" s="50" t="s">
        <v>24</v>
      </c>
      <c r="F1182" s="50"/>
      <c r="G1182" s="54">
        <v>45203</v>
      </c>
      <c r="H1182" s="53">
        <f>DAY(BASE[[#This Row],[Data de Pagamento]])</f>
        <v>4</v>
      </c>
      <c r="I1182" s="53" t="str">
        <f>TEXT(BASE[[#This Row],[Data de Pagamento]],"mmmm")</f>
        <v>outubro</v>
      </c>
      <c r="J1182" s="53">
        <f>YEAR(BASE[[#This Row],[Data de Pagamento]])</f>
        <v>2023</v>
      </c>
      <c r="K1182" s="36">
        <v>-992</v>
      </c>
    </row>
    <row r="1183" spans="1:11">
      <c r="A1183" s="50" t="s">
        <v>8</v>
      </c>
      <c r="B1183" s="37" t="s">
        <v>98</v>
      </c>
      <c r="C1183" s="50" t="s">
        <v>11</v>
      </c>
      <c r="D1183" s="52" t="str" cm="1">
        <f t="array" ref="D1183">INDEX(FONTE_CÓDIGOS[CÓDIGO],MATCH(1,(FONTE_CÓDIGOS[FONTE]=BASE[[#This Row],[Coluna1]])*(FONTE_CÓDIGOS[DESCRIÇÃO]=BASE[[#This Row],[Classificação]]),0))</f>
        <v>2.23</v>
      </c>
      <c r="E1183" s="50" t="s">
        <v>31</v>
      </c>
      <c r="F1183" s="50"/>
      <c r="G1183" s="54">
        <v>45203</v>
      </c>
      <c r="H1183" s="53">
        <f>DAY(BASE[[#This Row],[Data de Pagamento]])</f>
        <v>4</v>
      </c>
      <c r="I1183" s="53" t="str">
        <f>TEXT(BASE[[#This Row],[Data de Pagamento]],"mmmm")</f>
        <v>outubro</v>
      </c>
      <c r="J1183" s="53">
        <f>YEAR(BASE[[#This Row],[Data de Pagamento]])</f>
        <v>2023</v>
      </c>
      <c r="K1183" s="36">
        <v>-993</v>
      </c>
    </row>
    <row r="1184" spans="1:11">
      <c r="A1184" s="37" t="s">
        <v>8</v>
      </c>
      <c r="B1184" s="37" t="s">
        <v>92</v>
      </c>
      <c r="C1184" s="37" t="s">
        <v>11</v>
      </c>
      <c r="D1184" s="38" t="str" cm="1">
        <f t="array" ref="D1184">INDEX(FONTE_CÓDIGOS[CÓDIGO],MATCH(1,(FONTE_CÓDIGOS[FONTE]=BASE[[#This Row],[Coluna1]])*(FONTE_CÓDIGOS[DESCRIÇÃO]=BASE[[#This Row],[Classificação]]),0))</f>
        <v>2.20</v>
      </c>
      <c r="E1184" s="33" t="s">
        <v>17</v>
      </c>
      <c r="G1184" s="39">
        <v>45203</v>
      </c>
      <c r="H1184" s="35">
        <f>DAY(BASE[[#This Row],[Data de Pagamento]])</f>
        <v>4</v>
      </c>
      <c r="I1184" s="35" t="str">
        <f>TEXT(BASE[[#This Row],[Data de Pagamento]],"mmmm")</f>
        <v>outubro</v>
      </c>
      <c r="J1184" s="35">
        <f>YEAR(BASE[[#This Row],[Data de Pagamento]])</f>
        <v>2023</v>
      </c>
      <c r="K1184" s="36">
        <v>-994</v>
      </c>
    </row>
    <row r="1185" spans="1:11">
      <c r="A1185" s="37" t="s">
        <v>8</v>
      </c>
      <c r="B1185" s="37" t="s">
        <v>92</v>
      </c>
      <c r="C1185" s="37" t="s">
        <v>11</v>
      </c>
      <c r="D1185" s="38" t="str" cm="1">
        <f t="array" ref="D1185">INDEX(FONTE_CÓDIGOS[CÓDIGO],MATCH(1,(FONTE_CÓDIGOS[FONTE]=BASE[[#This Row],[Coluna1]])*(FONTE_CÓDIGOS[DESCRIÇÃO]=BASE[[#This Row],[Classificação]]),0))</f>
        <v>2.20</v>
      </c>
      <c r="E1185" s="33" t="s">
        <v>31</v>
      </c>
      <c r="G1185" s="39">
        <v>45203</v>
      </c>
      <c r="H1185" s="35">
        <f>DAY(BASE[[#This Row],[Data de Pagamento]])</f>
        <v>4</v>
      </c>
      <c r="I1185" s="35" t="str">
        <f>TEXT(BASE[[#This Row],[Data de Pagamento]],"mmmm")</f>
        <v>outubro</v>
      </c>
      <c r="J1185" s="35">
        <f>YEAR(BASE[[#This Row],[Data de Pagamento]])</f>
        <v>2023</v>
      </c>
      <c r="K1185" s="36">
        <v>-995</v>
      </c>
    </row>
    <row r="1186" spans="1:11">
      <c r="A1186" s="50" t="s">
        <v>6</v>
      </c>
      <c r="B1186" s="37" t="s">
        <v>27</v>
      </c>
      <c r="C1186" s="50" t="s">
        <v>11</v>
      </c>
      <c r="D1186" s="52" t="str" cm="1">
        <f t="array" ref="D1186">INDEX(FONTE_CÓDIGOS[CÓDIGO],MATCH(1,(FONTE_CÓDIGOS[FONTE]=BASE[[#This Row],[Coluna1]])*(FONTE_CÓDIGOS[DESCRIÇÃO]=BASE[[#This Row],[Classificação]]),0))</f>
        <v>1.3</v>
      </c>
      <c r="E1186" s="33" t="s">
        <v>43</v>
      </c>
      <c r="G1186" s="39">
        <v>45205</v>
      </c>
      <c r="H1186" s="35">
        <f>DAY(BASE[[#This Row],[Data de Pagamento]])</f>
        <v>6</v>
      </c>
      <c r="I1186" s="35" t="str">
        <f>TEXT(BASE[[#This Row],[Data de Pagamento]],"mmmm")</f>
        <v>outubro</v>
      </c>
      <c r="J1186" s="35">
        <f>YEAR(BASE[[#This Row],[Data de Pagamento]])</f>
        <v>2023</v>
      </c>
      <c r="K1186" s="36">
        <v>187</v>
      </c>
    </row>
    <row r="1187" spans="1:11">
      <c r="A1187" s="37" t="s">
        <v>8</v>
      </c>
      <c r="B1187" s="37" t="s">
        <v>29</v>
      </c>
      <c r="C1187" s="37" t="s">
        <v>11</v>
      </c>
      <c r="D1187" s="38" t="str" cm="1">
        <f t="array" ref="D1187">INDEX(FONTE_CÓDIGOS[CÓDIGO],MATCH(1,(FONTE_CÓDIGOS[FONTE]=BASE[[#This Row],[Coluna1]])*(FONTE_CÓDIGOS[DESCRIÇÃO]=BASE[[#This Row],[Classificação]]),0))</f>
        <v>2.3</v>
      </c>
      <c r="E1187" s="33" t="s">
        <v>10</v>
      </c>
      <c r="G1187" s="39">
        <v>45205</v>
      </c>
      <c r="H1187" s="35">
        <f>DAY(BASE[[#This Row],[Data de Pagamento]])</f>
        <v>6</v>
      </c>
      <c r="I1187" s="35" t="str">
        <f>TEXT(BASE[[#This Row],[Data de Pagamento]],"mmmm")</f>
        <v>outubro</v>
      </c>
      <c r="J1187" s="35">
        <f>YEAR(BASE[[#This Row],[Data de Pagamento]])</f>
        <v>2023</v>
      </c>
      <c r="K1187" s="36">
        <v>-996</v>
      </c>
    </row>
    <row r="1188" spans="1:11">
      <c r="A1188" s="37" t="s">
        <v>8</v>
      </c>
      <c r="B1188" s="42" t="s">
        <v>98</v>
      </c>
      <c r="C1188" s="37" t="s">
        <v>11</v>
      </c>
      <c r="D1188" s="38" t="str" cm="1">
        <f t="array" ref="D1188">INDEX(FONTE_CÓDIGOS[CÓDIGO],MATCH(1,(FONTE_CÓDIGOS[FONTE]=BASE[[#This Row],[Coluna1]])*(FONTE_CÓDIGOS[DESCRIÇÃO]=BASE[[#This Row],[Classificação]]),0))</f>
        <v>2.23</v>
      </c>
      <c r="E1188" s="33" t="s">
        <v>17</v>
      </c>
      <c r="G1188" s="39">
        <v>45205</v>
      </c>
      <c r="H1188" s="35">
        <f>DAY(BASE[[#This Row],[Data de Pagamento]])</f>
        <v>6</v>
      </c>
      <c r="I1188" s="35" t="str">
        <f>TEXT(BASE[[#This Row],[Data de Pagamento]],"mmmm")</f>
        <v>outubro</v>
      </c>
      <c r="J1188" s="35">
        <f>YEAR(BASE[[#This Row],[Data de Pagamento]])</f>
        <v>2023</v>
      </c>
      <c r="K1188" s="36">
        <v>-997</v>
      </c>
    </row>
    <row r="1189" spans="1:11">
      <c r="A1189" s="37" t="s">
        <v>8</v>
      </c>
      <c r="B1189" s="37" t="s">
        <v>73</v>
      </c>
      <c r="C1189" s="37" t="s">
        <v>11</v>
      </c>
      <c r="D1189" s="41" t="str" cm="1">
        <f t="array" ref="D1189">INDEX(FONTE_CÓDIGOS[CÓDIGO],MATCH(1,(FONTE_CÓDIGOS[FONTE]=BASE[[#This Row],[Coluna1]])*(FONTE_CÓDIGOS[DESCRIÇÃO]=BASE[[#This Row],[Classificação]]),0))</f>
        <v>2.11</v>
      </c>
      <c r="E1189" s="33" t="s">
        <v>37</v>
      </c>
      <c r="G1189" s="39">
        <v>45205</v>
      </c>
      <c r="H1189" s="35">
        <f>DAY(BASE[[#This Row],[Data de Pagamento]])</f>
        <v>6</v>
      </c>
      <c r="I1189" s="35" t="str">
        <f>TEXT(BASE[[#This Row],[Data de Pagamento]],"mmmm")</f>
        <v>outubro</v>
      </c>
      <c r="J1189" s="35">
        <f>YEAR(BASE[[#This Row],[Data de Pagamento]])</f>
        <v>2023</v>
      </c>
      <c r="K1189" s="36">
        <v>-998</v>
      </c>
    </row>
    <row r="1190" spans="1:11">
      <c r="A1190" s="37" t="s">
        <v>8</v>
      </c>
      <c r="B1190" s="37" t="s">
        <v>63</v>
      </c>
      <c r="C1190" s="37" t="s">
        <v>11</v>
      </c>
      <c r="D1190" s="40" t="str" cm="1">
        <f t="array" ref="D1190">INDEX(FONTE_CÓDIGOS[CÓDIGO],MATCH(1,(FONTE_CÓDIGOS[FONTE]=BASE[[#This Row],[Coluna1]])*(FONTE_CÓDIGOS[DESCRIÇÃO]=BASE[[#This Row],[Classificação]]),0))</f>
        <v>2.9</v>
      </c>
      <c r="E1190" s="33" t="s">
        <v>10</v>
      </c>
      <c r="G1190" s="39">
        <v>45206</v>
      </c>
      <c r="H1190" s="35">
        <f>DAY(BASE[[#This Row],[Data de Pagamento]])</f>
        <v>7</v>
      </c>
      <c r="I1190" s="35" t="str">
        <f>TEXT(BASE[[#This Row],[Data de Pagamento]],"mmmm")</f>
        <v>outubro</v>
      </c>
      <c r="J1190" s="35">
        <f>YEAR(BASE[[#This Row],[Data de Pagamento]])</f>
        <v>2023</v>
      </c>
      <c r="K1190" s="36">
        <v>-999</v>
      </c>
    </row>
    <row r="1191" spans="1:11">
      <c r="A1191" s="37" t="s">
        <v>8</v>
      </c>
      <c r="B1191" s="37" t="s">
        <v>84</v>
      </c>
      <c r="C1191" s="37" t="s">
        <v>11</v>
      </c>
      <c r="D1191" s="40" t="str" cm="1">
        <f t="array" ref="D1191">INDEX(FONTE_CÓDIGOS[CÓDIGO],MATCH(1,(FONTE_CÓDIGOS[FONTE]=BASE[[#This Row],[Coluna1]])*(FONTE_CÓDIGOS[DESCRIÇÃO]=BASE[[#This Row],[Classificação]]),0))</f>
        <v>2.16</v>
      </c>
      <c r="E1191" s="33" t="s">
        <v>10</v>
      </c>
      <c r="G1191" s="39">
        <v>45208</v>
      </c>
      <c r="H1191" s="35">
        <f>DAY(BASE[[#This Row],[Data de Pagamento]])</f>
        <v>9</v>
      </c>
      <c r="I1191" s="35" t="str">
        <f>TEXT(BASE[[#This Row],[Data de Pagamento]],"mmmm")</f>
        <v>outubro</v>
      </c>
      <c r="J1191" s="35">
        <f>YEAR(BASE[[#This Row],[Data de Pagamento]])</f>
        <v>2023</v>
      </c>
      <c r="K1191" s="36">
        <v>-1000</v>
      </c>
    </row>
    <row r="1192" spans="1:11">
      <c r="A1192" s="37" t="s">
        <v>8</v>
      </c>
      <c r="B1192" s="42" t="s">
        <v>98</v>
      </c>
      <c r="C1192" s="37" t="s">
        <v>11</v>
      </c>
      <c r="D1192" s="38" t="str" cm="1">
        <f t="array" ref="D1192">INDEX(FONTE_CÓDIGOS[CÓDIGO],MATCH(1,(FONTE_CÓDIGOS[FONTE]=BASE[[#This Row],[Coluna1]])*(FONTE_CÓDIGOS[DESCRIÇÃO]=BASE[[#This Row],[Classificação]]),0))</f>
        <v>2.23</v>
      </c>
      <c r="E1192" s="33" t="s">
        <v>17</v>
      </c>
      <c r="G1192" s="39">
        <v>45208</v>
      </c>
      <c r="H1192" s="35">
        <f>DAY(BASE[[#This Row],[Data de Pagamento]])</f>
        <v>9</v>
      </c>
      <c r="I1192" s="35" t="str">
        <f>TEXT(BASE[[#This Row],[Data de Pagamento]],"mmmm")</f>
        <v>outubro</v>
      </c>
      <c r="J1192" s="35">
        <f>YEAR(BASE[[#This Row],[Data de Pagamento]])</f>
        <v>2023</v>
      </c>
      <c r="K1192" s="36">
        <v>-1001</v>
      </c>
    </row>
    <row r="1193" spans="1:11">
      <c r="A1193" s="37" t="s">
        <v>8</v>
      </c>
      <c r="B1193" s="37" t="s">
        <v>98</v>
      </c>
      <c r="C1193" s="37" t="s">
        <v>11</v>
      </c>
      <c r="D1193" s="40" t="str" cm="1">
        <f t="array" ref="D1193">INDEX(FONTE_CÓDIGOS[CÓDIGO],MATCH(1,(FONTE_CÓDIGOS[FONTE]=BASE[[#This Row],[Coluna1]])*(FONTE_CÓDIGOS[DESCRIÇÃO]=BASE[[#This Row],[Classificação]]),0))</f>
        <v>2.23</v>
      </c>
      <c r="E1193" s="33" t="s">
        <v>31</v>
      </c>
      <c r="G1193" s="39">
        <v>45208</v>
      </c>
      <c r="H1193" s="35">
        <f>DAY(BASE[[#This Row],[Data de Pagamento]])</f>
        <v>9</v>
      </c>
      <c r="I1193" s="35" t="str">
        <f>TEXT(BASE[[#This Row],[Data de Pagamento]],"mmmm")</f>
        <v>outubro</v>
      </c>
      <c r="J1193" s="35">
        <f>YEAR(BASE[[#This Row],[Data de Pagamento]])</f>
        <v>2023</v>
      </c>
      <c r="K1193" s="36">
        <v>-1002</v>
      </c>
    </row>
    <row r="1194" spans="1:11">
      <c r="A1194" s="37" t="s">
        <v>8</v>
      </c>
      <c r="B1194" s="37" t="s">
        <v>92</v>
      </c>
      <c r="C1194" s="37" t="s">
        <v>11</v>
      </c>
      <c r="D1194" s="38" t="str" cm="1">
        <f t="array" ref="D1194">INDEX(FONTE_CÓDIGOS[CÓDIGO],MATCH(1,(FONTE_CÓDIGOS[FONTE]=BASE[[#This Row],[Coluna1]])*(FONTE_CÓDIGOS[DESCRIÇÃO]=BASE[[#This Row],[Classificação]]),0))</f>
        <v>2.20</v>
      </c>
      <c r="E1194" s="33" t="s">
        <v>24</v>
      </c>
      <c r="G1194" s="39">
        <v>45209</v>
      </c>
      <c r="H1194" s="35">
        <f>DAY(BASE[[#This Row],[Data de Pagamento]])</f>
        <v>10</v>
      </c>
      <c r="I1194" s="35" t="str">
        <f>TEXT(BASE[[#This Row],[Data de Pagamento]],"mmmm")</f>
        <v>outubro</v>
      </c>
      <c r="J1194" s="35">
        <f>YEAR(BASE[[#This Row],[Data de Pagamento]])</f>
        <v>2023</v>
      </c>
      <c r="K1194" s="36">
        <v>-1003</v>
      </c>
    </row>
    <row r="1195" spans="1:11">
      <c r="A1195" s="37" t="s">
        <v>8</v>
      </c>
      <c r="B1195" s="37" t="s">
        <v>73</v>
      </c>
      <c r="C1195" s="37" t="s">
        <v>11</v>
      </c>
      <c r="D1195" s="41" t="str" cm="1">
        <f t="array" ref="D1195">INDEX(FONTE_CÓDIGOS[CÓDIGO],MATCH(1,(FONTE_CÓDIGOS[FONTE]=BASE[[#This Row],[Coluna1]])*(FONTE_CÓDIGOS[DESCRIÇÃO]=BASE[[#This Row],[Classificação]]),0))</f>
        <v>2.11</v>
      </c>
      <c r="E1195" s="33" t="s">
        <v>31</v>
      </c>
      <c r="G1195" s="39">
        <v>45209</v>
      </c>
      <c r="H1195" s="35">
        <f>DAY(BASE[[#This Row],[Data de Pagamento]])</f>
        <v>10</v>
      </c>
      <c r="I1195" s="35" t="str">
        <f>TEXT(BASE[[#This Row],[Data de Pagamento]],"mmmm")</f>
        <v>outubro</v>
      </c>
      <c r="J1195" s="35">
        <f>YEAR(BASE[[#This Row],[Data de Pagamento]])</f>
        <v>2023</v>
      </c>
      <c r="K1195" s="36">
        <v>-1004</v>
      </c>
    </row>
    <row r="1196" spans="1:11">
      <c r="A1196" s="37" t="s">
        <v>8</v>
      </c>
      <c r="B1196" s="37" t="s">
        <v>47</v>
      </c>
      <c r="C1196" s="37" t="s">
        <v>11</v>
      </c>
      <c r="D1196" s="38" t="str" cm="1">
        <f t="array" ref="D1196">INDEX(FONTE_CÓDIGOS[CÓDIGO],MATCH(1,(FONTE_CÓDIGOS[FONTE]=BASE[[#This Row],[Coluna1]])*(FONTE_CÓDIGOS[DESCRIÇÃO]=BASE[[#This Row],[Classificação]]),0))</f>
        <v>2.6</v>
      </c>
      <c r="E1196" s="33" t="s">
        <v>10</v>
      </c>
      <c r="G1196" s="39">
        <v>45209</v>
      </c>
      <c r="H1196" s="35">
        <f>DAY(BASE[[#This Row],[Data de Pagamento]])</f>
        <v>10</v>
      </c>
      <c r="I1196" s="35" t="str">
        <f>TEXT(BASE[[#This Row],[Data de Pagamento]],"mmmm")</f>
        <v>outubro</v>
      </c>
      <c r="J1196" s="35">
        <f>YEAR(BASE[[#This Row],[Data de Pagamento]])</f>
        <v>2023</v>
      </c>
      <c r="K1196" s="36">
        <v>-1005</v>
      </c>
    </row>
    <row r="1197" spans="1:11">
      <c r="A1197" s="50" t="s">
        <v>8</v>
      </c>
      <c r="B1197" s="37" t="s">
        <v>68</v>
      </c>
      <c r="C1197" s="50" t="s">
        <v>11</v>
      </c>
      <c r="D1197" s="52" t="str" cm="1">
        <f t="array" ref="D1197">INDEX(FONTE_CÓDIGOS[CÓDIGO],MATCH(1,(FONTE_CÓDIGOS[FONTE]=BASE[[#This Row],[Coluna1]])*(FONTE_CÓDIGOS[DESCRIÇÃO]=BASE[[#This Row],[Classificação]]),0))</f>
        <v>2.10</v>
      </c>
      <c r="E1197" s="50" t="s">
        <v>10</v>
      </c>
      <c r="F1197" s="50"/>
      <c r="G1197" s="54">
        <v>45209</v>
      </c>
      <c r="H1197" s="53">
        <f>DAY(BASE[[#This Row],[Data de Pagamento]])</f>
        <v>10</v>
      </c>
      <c r="I1197" s="53" t="str">
        <f>TEXT(BASE[[#This Row],[Data de Pagamento]],"mmmm")</f>
        <v>outubro</v>
      </c>
      <c r="J1197" s="53">
        <f>YEAR(BASE[[#This Row],[Data de Pagamento]])</f>
        <v>2023</v>
      </c>
      <c r="K1197" s="36">
        <v>-1006</v>
      </c>
    </row>
    <row r="1198" spans="1:11">
      <c r="A1198" s="50" t="s">
        <v>6</v>
      </c>
      <c r="B1198" s="37" t="s">
        <v>27</v>
      </c>
      <c r="C1198" s="50" t="s">
        <v>11</v>
      </c>
      <c r="D1198" s="52" t="str" cm="1">
        <f t="array" ref="D1198">INDEX(FONTE_CÓDIGOS[CÓDIGO],MATCH(1,(FONTE_CÓDIGOS[FONTE]=BASE[[#This Row],[Coluna1]])*(FONTE_CÓDIGOS[DESCRIÇÃO]=BASE[[#This Row],[Classificação]]),0))</f>
        <v>1.3</v>
      </c>
      <c r="E1198" s="33" t="s">
        <v>43</v>
      </c>
      <c r="G1198" s="39">
        <v>45215</v>
      </c>
      <c r="H1198" s="35">
        <f>DAY(BASE[[#This Row],[Data de Pagamento]])</f>
        <v>16</v>
      </c>
      <c r="I1198" s="35" t="str">
        <f>TEXT(BASE[[#This Row],[Data de Pagamento]],"mmmm")</f>
        <v>outubro</v>
      </c>
      <c r="J1198" s="35">
        <f>YEAR(BASE[[#This Row],[Data de Pagamento]])</f>
        <v>2023</v>
      </c>
      <c r="K1198" s="36">
        <v>188</v>
      </c>
    </row>
    <row r="1199" spans="1:11">
      <c r="A1199" s="37" t="s">
        <v>8</v>
      </c>
      <c r="B1199" s="37" t="s">
        <v>84</v>
      </c>
      <c r="C1199" s="37" t="s">
        <v>11</v>
      </c>
      <c r="D1199" s="40" t="str" cm="1">
        <f t="array" ref="D1199">INDEX(FONTE_CÓDIGOS[CÓDIGO],MATCH(1,(FONTE_CÓDIGOS[FONTE]=BASE[[#This Row],[Coluna1]])*(FONTE_CÓDIGOS[DESCRIÇÃO]=BASE[[#This Row],[Classificação]]),0))</f>
        <v>2.16</v>
      </c>
      <c r="E1199" s="33" t="s">
        <v>10</v>
      </c>
      <c r="G1199" s="39">
        <v>45215</v>
      </c>
      <c r="H1199" s="35">
        <f>DAY(BASE[[#This Row],[Data de Pagamento]])</f>
        <v>16</v>
      </c>
      <c r="I1199" s="35" t="str">
        <f>TEXT(BASE[[#This Row],[Data de Pagamento]],"mmmm")</f>
        <v>outubro</v>
      </c>
      <c r="J1199" s="35">
        <f>YEAR(BASE[[#This Row],[Data de Pagamento]])</f>
        <v>2023</v>
      </c>
      <c r="K1199" s="36">
        <v>-1007</v>
      </c>
    </row>
    <row r="1200" spans="1:11">
      <c r="A1200" s="37" t="s">
        <v>8</v>
      </c>
      <c r="B1200" s="37" t="s">
        <v>88</v>
      </c>
      <c r="C1200" s="37" t="s">
        <v>11</v>
      </c>
      <c r="D1200" s="38" t="str" cm="1">
        <f t="array" ref="D1200">INDEX(FONTE_CÓDIGOS[CÓDIGO],MATCH(1,(FONTE_CÓDIGOS[FONTE]=BASE[[#This Row],[Coluna1]])*(FONTE_CÓDIGOS[DESCRIÇÃO]=BASE[[#This Row],[Classificação]]),0))</f>
        <v>2.18</v>
      </c>
      <c r="E1200" s="33" t="s">
        <v>10</v>
      </c>
      <c r="G1200" s="39">
        <v>45215</v>
      </c>
      <c r="H1200" s="35">
        <f>DAY(BASE[[#This Row],[Data de Pagamento]])</f>
        <v>16</v>
      </c>
      <c r="I1200" s="35" t="str">
        <f>TEXT(BASE[[#This Row],[Data de Pagamento]],"mmmm")</f>
        <v>outubro</v>
      </c>
      <c r="J1200" s="35">
        <f>YEAR(BASE[[#This Row],[Data de Pagamento]])</f>
        <v>2023</v>
      </c>
      <c r="K1200" s="36">
        <v>-1008</v>
      </c>
    </row>
    <row r="1201" spans="1:11">
      <c r="A1201" s="37" t="s">
        <v>8</v>
      </c>
      <c r="B1201" s="37" t="s">
        <v>73</v>
      </c>
      <c r="C1201" s="37" t="s">
        <v>11</v>
      </c>
      <c r="D1201" s="41" t="str" cm="1">
        <f t="array" ref="D1201">INDEX(FONTE_CÓDIGOS[CÓDIGO],MATCH(1,(FONTE_CÓDIGOS[FONTE]=BASE[[#This Row],[Coluna1]])*(FONTE_CÓDIGOS[DESCRIÇÃO]=BASE[[#This Row],[Classificação]]),0))</f>
        <v>2.11</v>
      </c>
      <c r="E1201" s="33" t="s">
        <v>31</v>
      </c>
      <c r="G1201" s="39">
        <v>45216</v>
      </c>
      <c r="H1201" s="35">
        <f>DAY(BASE[[#This Row],[Data de Pagamento]])</f>
        <v>17</v>
      </c>
      <c r="I1201" s="35" t="str">
        <f>TEXT(BASE[[#This Row],[Data de Pagamento]],"mmmm")</f>
        <v>outubro</v>
      </c>
      <c r="J1201" s="35">
        <f>YEAR(BASE[[#This Row],[Data de Pagamento]])</f>
        <v>2023</v>
      </c>
      <c r="K1201" s="36">
        <v>-1009</v>
      </c>
    </row>
    <row r="1202" spans="1:11">
      <c r="A1202" s="37" t="s">
        <v>8</v>
      </c>
      <c r="B1202" s="37" t="s">
        <v>73</v>
      </c>
      <c r="C1202" s="37" t="s">
        <v>11</v>
      </c>
      <c r="D1202" s="41" t="str" cm="1">
        <f t="array" ref="D1202">INDEX(FONTE_CÓDIGOS[CÓDIGO],MATCH(1,(FONTE_CÓDIGOS[FONTE]=BASE[[#This Row],[Coluna1]])*(FONTE_CÓDIGOS[DESCRIÇÃO]=BASE[[#This Row],[Classificação]]),0))</f>
        <v>2.11</v>
      </c>
      <c r="E1202" s="33" t="s">
        <v>31</v>
      </c>
      <c r="G1202" s="39">
        <v>45216</v>
      </c>
      <c r="H1202" s="35">
        <f>DAY(BASE[[#This Row],[Data de Pagamento]])</f>
        <v>17</v>
      </c>
      <c r="I1202" s="35" t="str">
        <f>TEXT(BASE[[#This Row],[Data de Pagamento]],"mmmm")</f>
        <v>outubro</v>
      </c>
      <c r="J1202" s="35">
        <f>YEAR(BASE[[#This Row],[Data de Pagamento]])</f>
        <v>2023</v>
      </c>
      <c r="K1202" s="36">
        <v>-1010</v>
      </c>
    </row>
    <row r="1203" spans="1:11">
      <c r="A1203" s="37" t="s">
        <v>8</v>
      </c>
      <c r="B1203" s="37" t="s">
        <v>53</v>
      </c>
      <c r="C1203" s="37" t="s">
        <v>11</v>
      </c>
      <c r="D1203" s="41" t="str" cm="1">
        <f t="array" ref="D1203">INDEX(FONTE_CÓDIGOS[CÓDIGO],MATCH(1,(FONTE_CÓDIGOS[FONTE]=BASE[[#This Row],[Coluna1]])*(FONTE_CÓDIGOS[DESCRIÇÃO]=BASE[[#This Row],[Classificação]]),0))</f>
        <v>2.7</v>
      </c>
      <c r="E1203" s="33" t="s">
        <v>10</v>
      </c>
      <c r="G1203" s="39">
        <v>45219</v>
      </c>
      <c r="H1203" s="35">
        <f>DAY(BASE[[#This Row],[Data de Pagamento]])</f>
        <v>20</v>
      </c>
      <c r="I1203" s="35" t="str">
        <f>TEXT(BASE[[#This Row],[Data de Pagamento]],"mmmm")</f>
        <v>outubro</v>
      </c>
      <c r="J1203" s="35">
        <f>YEAR(BASE[[#This Row],[Data de Pagamento]])</f>
        <v>2023</v>
      </c>
      <c r="K1203" s="36">
        <v>-1011</v>
      </c>
    </row>
    <row r="1204" spans="1:11">
      <c r="A1204" s="33" t="s">
        <v>8</v>
      </c>
      <c r="B1204" s="37" t="s">
        <v>82</v>
      </c>
      <c r="C1204" s="33" t="s">
        <v>11</v>
      </c>
      <c r="D1204" s="34" t="str" cm="1">
        <f t="array" ref="D1204">INDEX(FONTE_CÓDIGOS[CÓDIGO],MATCH(1,(FONTE_CÓDIGOS[FONTE]=BASE[[#This Row],[Coluna1]])*(FONTE_CÓDIGOS[DESCRIÇÃO]=BASE[[#This Row],[Classificação]]),0))</f>
        <v>2.15</v>
      </c>
      <c r="E1204" s="33" t="s">
        <v>10</v>
      </c>
      <c r="G1204" s="39">
        <v>45222</v>
      </c>
      <c r="H1204" s="35">
        <f>DAY(BASE[[#This Row],[Data de Pagamento]])</f>
        <v>23</v>
      </c>
      <c r="I1204" s="35" t="str">
        <f>TEXT(BASE[[#This Row],[Data de Pagamento]],"mmmm")</f>
        <v>outubro</v>
      </c>
      <c r="J1204" s="35">
        <f>YEAR(BASE[[#This Row],[Data de Pagamento]])</f>
        <v>2023</v>
      </c>
      <c r="K1204" s="36">
        <v>-1012</v>
      </c>
    </row>
    <row r="1205" spans="1:11">
      <c r="A1205" s="50" t="s">
        <v>8</v>
      </c>
      <c r="B1205" s="37" t="s">
        <v>98</v>
      </c>
      <c r="C1205" s="50" t="s">
        <v>11</v>
      </c>
      <c r="D1205" s="52" t="str" cm="1">
        <f t="array" ref="D1205">INDEX(FONTE_CÓDIGOS[CÓDIGO],MATCH(1,(FONTE_CÓDIGOS[FONTE]=BASE[[#This Row],[Coluna1]])*(FONTE_CÓDIGOS[DESCRIÇÃO]=BASE[[#This Row],[Classificação]]),0))</f>
        <v>2.23</v>
      </c>
      <c r="E1205" s="50" t="s">
        <v>17</v>
      </c>
      <c r="F1205" s="50"/>
      <c r="G1205" s="54">
        <v>45222</v>
      </c>
      <c r="H1205" s="53">
        <f>DAY(BASE[[#This Row],[Data de Pagamento]])</f>
        <v>23</v>
      </c>
      <c r="I1205" s="53" t="str">
        <f>TEXT(BASE[[#This Row],[Data de Pagamento]],"mmmm")</f>
        <v>outubro</v>
      </c>
      <c r="J1205" s="53">
        <f>YEAR(BASE[[#This Row],[Data de Pagamento]])</f>
        <v>2023</v>
      </c>
      <c r="K1205" s="36">
        <v>-1013</v>
      </c>
    </row>
    <row r="1206" spans="1:11">
      <c r="A1206" s="37" t="s">
        <v>8</v>
      </c>
      <c r="B1206" s="37" t="s">
        <v>73</v>
      </c>
      <c r="C1206" s="37" t="s">
        <v>11</v>
      </c>
      <c r="D1206" s="41" t="str" cm="1">
        <f t="array" ref="D1206">INDEX(FONTE_CÓDIGOS[CÓDIGO],MATCH(1,(FONTE_CÓDIGOS[FONTE]=BASE[[#This Row],[Coluna1]])*(FONTE_CÓDIGOS[DESCRIÇÃO]=BASE[[#This Row],[Classificação]]),0))</f>
        <v>2.11</v>
      </c>
      <c r="E1206" s="33" t="s">
        <v>31</v>
      </c>
      <c r="G1206" s="39">
        <v>45224</v>
      </c>
      <c r="H1206" s="35">
        <f>DAY(BASE[[#This Row],[Data de Pagamento]])</f>
        <v>25</v>
      </c>
      <c r="I1206" s="35" t="str">
        <f>TEXT(BASE[[#This Row],[Data de Pagamento]],"mmmm")</f>
        <v>outubro</v>
      </c>
      <c r="J1206" s="35">
        <f>YEAR(BASE[[#This Row],[Data de Pagamento]])</f>
        <v>2023</v>
      </c>
      <c r="K1206" s="36">
        <v>-1014</v>
      </c>
    </row>
    <row r="1207" spans="1:11">
      <c r="A1207" s="50" t="s">
        <v>6</v>
      </c>
      <c r="B1207" s="37" t="s">
        <v>71</v>
      </c>
      <c r="C1207" s="50" t="s">
        <v>11</v>
      </c>
      <c r="D1207" s="52" t="str" cm="1">
        <f t="array" ref="D1207">INDEX(FONTE_CÓDIGOS[CÓDIGO],MATCH(1,(FONTE_CÓDIGOS[FONTE]=BASE[[#This Row],[Coluna1]])*(FONTE_CÓDIGOS[DESCRIÇÃO]=BASE[[#This Row],[Classificação]]),0))</f>
        <v>1.11</v>
      </c>
      <c r="E1207" s="50" t="s">
        <v>24</v>
      </c>
      <c r="F1207" s="50"/>
      <c r="G1207" s="54">
        <v>45225</v>
      </c>
      <c r="H1207" s="53">
        <f>DAY(BASE[[#This Row],[Data de Pagamento]])</f>
        <v>26</v>
      </c>
      <c r="I1207" s="53" t="str">
        <f>TEXT(BASE[[#This Row],[Data de Pagamento]],"mmmm")</f>
        <v>outubro</v>
      </c>
      <c r="J1207" s="53">
        <f>YEAR(BASE[[#This Row],[Data de Pagamento]])</f>
        <v>2023</v>
      </c>
      <c r="K1207" s="36">
        <v>189</v>
      </c>
    </row>
    <row r="1208" spans="1:11">
      <c r="A1208" s="37" t="s">
        <v>8</v>
      </c>
      <c r="B1208" s="37" t="s">
        <v>73</v>
      </c>
      <c r="C1208" s="37" t="s">
        <v>11</v>
      </c>
      <c r="D1208" s="41" t="str" cm="1">
        <f t="array" ref="D1208">INDEX(FONTE_CÓDIGOS[CÓDIGO],MATCH(1,(FONTE_CÓDIGOS[FONTE]=BASE[[#This Row],[Coluna1]])*(FONTE_CÓDIGOS[DESCRIÇÃO]=BASE[[#This Row],[Classificação]]),0))</f>
        <v>2.11</v>
      </c>
      <c r="E1208" s="33" t="s">
        <v>37</v>
      </c>
      <c r="G1208" s="39">
        <v>45225</v>
      </c>
      <c r="H1208" s="35">
        <f>DAY(BASE[[#This Row],[Data de Pagamento]])</f>
        <v>26</v>
      </c>
      <c r="I1208" s="35" t="str">
        <f>TEXT(BASE[[#This Row],[Data de Pagamento]],"mmmm")</f>
        <v>outubro</v>
      </c>
      <c r="J1208" s="35">
        <f>YEAR(BASE[[#This Row],[Data de Pagamento]])</f>
        <v>2023</v>
      </c>
      <c r="K1208" s="36">
        <v>-1015</v>
      </c>
    </row>
    <row r="1209" spans="1:11">
      <c r="A1209" s="50" t="s">
        <v>6</v>
      </c>
      <c r="B1209" s="37" t="s">
        <v>66</v>
      </c>
      <c r="C1209" s="50" t="s">
        <v>11</v>
      </c>
      <c r="D1209" s="52" t="str" cm="1">
        <f t="array" ref="D1209">INDEX(FONTE_CÓDIGOS[CÓDIGO],MATCH(1,(FONTE_CÓDIGOS[FONTE]=BASE[[#This Row],[Coluna1]])*(FONTE_CÓDIGOS[DESCRIÇÃO]=BASE[[#This Row],[Classificação]]),0))</f>
        <v>1.10</v>
      </c>
      <c r="E1209" s="50" t="s">
        <v>24</v>
      </c>
      <c r="F1209" s="50"/>
      <c r="G1209" s="54">
        <v>45226</v>
      </c>
      <c r="H1209" s="53">
        <f>DAY(BASE[[#This Row],[Data de Pagamento]])</f>
        <v>27</v>
      </c>
      <c r="I1209" s="53" t="str">
        <f>TEXT(BASE[[#This Row],[Data de Pagamento]],"mmmm")</f>
        <v>outubro</v>
      </c>
      <c r="J1209" s="53">
        <f>YEAR(BASE[[#This Row],[Data de Pagamento]])</f>
        <v>2023</v>
      </c>
      <c r="K1209" s="36">
        <v>190</v>
      </c>
    </row>
    <row r="1210" spans="1:11">
      <c r="A1210" s="50" t="s">
        <v>8</v>
      </c>
      <c r="B1210" s="37" t="s">
        <v>90</v>
      </c>
      <c r="C1210" s="50" t="s">
        <v>11</v>
      </c>
      <c r="D1210" s="52" t="str" cm="1">
        <f t="array" ref="D1210">INDEX(FONTE_CÓDIGOS[CÓDIGO],MATCH(1,(FONTE_CÓDIGOS[FONTE]=BASE[[#This Row],[Coluna1]])*(FONTE_CÓDIGOS[DESCRIÇÃO]=BASE[[#This Row],[Classificação]]),0))</f>
        <v>2.19</v>
      </c>
      <c r="E1210" s="50" t="s">
        <v>10</v>
      </c>
      <c r="F1210" s="50"/>
      <c r="G1210" s="54">
        <v>45226</v>
      </c>
      <c r="H1210" s="53">
        <f>DAY(BASE[[#This Row],[Data de Pagamento]])</f>
        <v>27</v>
      </c>
      <c r="I1210" s="53" t="str">
        <f>TEXT(BASE[[#This Row],[Data de Pagamento]],"mmmm")</f>
        <v>outubro</v>
      </c>
      <c r="J1210" s="53">
        <f>YEAR(BASE[[#This Row],[Data de Pagamento]])</f>
        <v>2023</v>
      </c>
      <c r="K1210" s="36">
        <v>-1016</v>
      </c>
    </row>
    <row r="1211" spans="1:11">
      <c r="A1211" s="50" t="s">
        <v>6</v>
      </c>
      <c r="B1211" s="37" t="s">
        <v>27</v>
      </c>
      <c r="C1211" s="50" t="s">
        <v>11</v>
      </c>
      <c r="D1211" s="52" t="str" cm="1">
        <f t="array" ref="D1211">INDEX(FONTE_CÓDIGOS[CÓDIGO],MATCH(1,(FONTE_CÓDIGOS[FONTE]=BASE[[#This Row],[Coluna1]])*(FONTE_CÓDIGOS[DESCRIÇÃO]=BASE[[#This Row],[Classificação]]),0))</f>
        <v>1.3</v>
      </c>
      <c r="E1211" s="33" t="s">
        <v>43</v>
      </c>
      <c r="G1211" s="39">
        <v>45229</v>
      </c>
      <c r="H1211" s="35">
        <f>DAY(BASE[[#This Row],[Data de Pagamento]])</f>
        <v>30</v>
      </c>
      <c r="I1211" s="35" t="str">
        <f>TEXT(BASE[[#This Row],[Data de Pagamento]],"mmmm")</f>
        <v>outubro</v>
      </c>
      <c r="J1211" s="35">
        <f>YEAR(BASE[[#This Row],[Data de Pagamento]])</f>
        <v>2023</v>
      </c>
      <c r="K1211" s="36">
        <v>191</v>
      </c>
    </row>
    <row r="1212" spans="1:11">
      <c r="A1212" s="33" t="s">
        <v>8</v>
      </c>
      <c r="B1212" s="37" t="s">
        <v>76</v>
      </c>
      <c r="C1212" s="33" t="s">
        <v>11</v>
      </c>
      <c r="D1212" s="34" t="str" cm="1">
        <f t="array" ref="D1212">INDEX(FONTE_CÓDIGOS[CÓDIGO],MATCH(1,(FONTE_CÓDIGOS[FONTE]=BASE[[#This Row],[Coluna1]])*(FONTE_CÓDIGOS[DESCRIÇÃO]=BASE[[#This Row],[Classificação]]),0))</f>
        <v>2.12</v>
      </c>
      <c r="E1212" s="33" t="s">
        <v>10</v>
      </c>
      <c r="G1212" s="39">
        <v>45230</v>
      </c>
      <c r="H1212" s="35">
        <f>DAY(BASE[[#This Row],[Data de Pagamento]])</f>
        <v>31</v>
      </c>
      <c r="I1212" s="35" t="str">
        <f>TEXT(BASE[[#This Row],[Data de Pagamento]],"mmmm")</f>
        <v>outubro</v>
      </c>
      <c r="J1212" s="35">
        <f>YEAR(BASE[[#This Row],[Data de Pagamento]])</f>
        <v>2023</v>
      </c>
      <c r="K1212" s="36">
        <v>-1017</v>
      </c>
    </row>
    <row r="1213" spans="1:11">
      <c r="A1213" s="37" t="s">
        <v>8</v>
      </c>
      <c r="B1213" s="37" t="s">
        <v>29</v>
      </c>
      <c r="C1213" s="37" t="s">
        <v>11</v>
      </c>
      <c r="D1213" s="38" t="str" cm="1">
        <f t="array" ref="D1213">INDEX(FONTE_CÓDIGOS[CÓDIGO],MATCH(1,(FONTE_CÓDIGOS[FONTE]=BASE[[#This Row],[Coluna1]])*(FONTE_CÓDIGOS[DESCRIÇÃO]=BASE[[#This Row],[Classificação]]),0))</f>
        <v>2.3</v>
      </c>
      <c r="E1213" s="33" t="s">
        <v>10</v>
      </c>
      <c r="G1213" s="39">
        <v>45230</v>
      </c>
      <c r="H1213" s="35">
        <f>DAY(BASE[[#This Row],[Data de Pagamento]])</f>
        <v>31</v>
      </c>
      <c r="I1213" s="35" t="str">
        <f>TEXT(BASE[[#This Row],[Data de Pagamento]],"mmmm")</f>
        <v>outubro</v>
      </c>
      <c r="J1213" s="35">
        <f>YEAR(BASE[[#This Row],[Data de Pagamento]])</f>
        <v>2023</v>
      </c>
      <c r="K1213" s="36">
        <v>-1018</v>
      </c>
    </row>
    <row r="1214" spans="1:11">
      <c r="A1214" s="50" t="s">
        <v>8</v>
      </c>
      <c r="B1214" s="37" t="s">
        <v>98</v>
      </c>
      <c r="C1214" s="50" t="s">
        <v>11</v>
      </c>
      <c r="D1214" s="52" t="str" cm="1">
        <f t="array" ref="D1214">INDEX(FONTE_CÓDIGOS[CÓDIGO],MATCH(1,(FONTE_CÓDIGOS[FONTE]=BASE[[#This Row],[Coluna1]])*(FONTE_CÓDIGOS[DESCRIÇÃO]=BASE[[#This Row],[Classificação]]),0))</f>
        <v>2.23</v>
      </c>
      <c r="E1214" s="50" t="s">
        <v>24</v>
      </c>
      <c r="F1214" s="50"/>
      <c r="G1214" s="54">
        <v>45230</v>
      </c>
      <c r="H1214" s="53">
        <f>DAY(BASE[[#This Row],[Data de Pagamento]])</f>
        <v>31</v>
      </c>
      <c r="I1214" s="53" t="str">
        <f>TEXT(BASE[[#This Row],[Data de Pagamento]],"mmmm")</f>
        <v>outubro</v>
      </c>
      <c r="J1214" s="53">
        <f>YEAR(BASE[[#This Row],[Data de Pagamento]])</f>
        <v>2023</v>
      </c>
      <c r="K1214" s="36">
        <v>-1019</v>
      </c>
    </row>
    <row r="1215" spans="1:11">
      <c r="A1215" s="50" t="s">
        <v>8</v>
      </c>
      <c r="B1215" s="37" t="s">
        <v>98</v>
      </c>
      <c r="C1215" s="50" t="s">
        <v>11</v>
      </c>
      <c r="D1215" s="52" t="str" cm="1">
        <f t="array" ref="D1215">INDEX(FONTE_CÓDIGOS[CÓDIGO],MATCH(1,(FONTE_CÓDIGOS[FONTE]=BASE[[#This Row],[Coluna1]])*(FONTE_CÓDIGOS[DESCRIÇÃO]=BASE[[#This Row],[Classificação]]),0))</f>
        <v>2.23</v>
      </c>
      <c r="E1215" s="50" t="s">
        <v>31</v>
      </c>
      <c r="F1215" s="50"/>
      <c r="G1215" s="54">
        <v>45230</v>
      </c>
      <c r="H1215" s="53">
        <f>DAY(BASE[[#This Row],[Data de Pagamento]])</f>
        <v>31</v>
      </c>
      <c r="I1215" s="53" t="str">
        <f>TEXT(BASE[[#This Row],[Data de Pagamento]],"mmmm")</f>
        <v>outubro</v>
      </c>
      <c r="J1215" s="53">
        <f>YEAR(BASE[[#This Row],[Data de Pagamento]])</f>
        <v>2023</v>
      </c>
      <c r="K1215" s="36">
        <v>-1020</v>
      </c>
    </row>
    <row r="1216" spans="1:11">
      <c r="A1216" s="37" t="s">
        <v>8</v>
      </c>
      <c r="B1216" s="37" t="s">
        <v>98</v>
      </c>
      <c r="C1216" s="37" t="s">
        <v>11</v>
      </c>
      <c r="D1216" s="40" t="str" cm="1">
        <f t="array" ref="D1216">INDEX(FONTE_CÓDIGOS[CÓDIGO],MATCH(1,(FONTE_CÓDIGOS[FONTE]=BASE[[#This Row],[Coluna1]])*(FONTE_CÓDIGOS[DESCRIÇÃO]=BASE[[#This Row],[Classificação]]),0))</f>
        <v>2.23</v>
      </c>
      <c r="E1216" s="33" t="s">
        <v>31</v>
      </c>
      <c r="G1216" s="39">
        <v>45230</v>
      </c>
      <c r="H1216" s="35">
        <f>DAY(BASE[[#This Row],[Data de Pagamento]])</f>
        <v>31</v>
      </c>
      <c r="I1216" s="35" t="str">
        <f>TEXT(BASE[[#This Row],[Data de Pagamento]],"mmmm")</f>
        <v>outubro</v>
      </c>
      <c r="J1216" s="35">
        <f>YEAR(BASE[[#This Row],[Data de Pagamento]])</f>
        <v>2023</v>
      </c>
      <c r="K1216" s="36">
        <v>-1021</v>
      </c>
    </row>
    <row r="1217" spans="1:11">
      <c r="A1217" s="37" t="s">
        <v>8</v>
      </c>
      <c r="B1217" s="37" t="s">
        <v>73</v>
      </c>
      <c r="C1217" s="37" t="s">
        <v>11</v>
      </c>
      <c r="D1217" s="41" t="str" cm="1">
        <f t="array" ref="D1217">INDEX(FONTE_CÓDIGOS[CÓDIGO],MATCH(1,(FONTE_CÓDIGOS[FONTE]=BASE[[#This Row],[Coluna1]])*(FONTE_CÓDIGOS[DESCRIÇÃO]=BASE[[#This Row],[Classificação]]),0))</f>
        <v>2.11</v>
      </c>
      <c r="E1217" s="33" t="s">
        <v>31</v>
      </c>
      <c r="G1217" s="39">
        <v>45231</v>
      </c>
      <c r="H1217" s="35">
        <f>DAY(BASE[[#This Row],[Data de Pagamento]])</f>
        <v>1</v>
      </c>
      <c r="I1217" s="35" t="str">
        <f>TEXT(BASE[[#This Row],[Data de Pagamento]],"mmmm")</f>
        <v>novembro</v>
      </c>
      <c r="J1217" s="35">
        <f>YEAR(BASE[[#This Row],[Data de Pagamento]])</f>
        <v>2023</v>
      </c>
      <c r="K1217" s="36">
        <v>-1022</v>
      </c>
    </row>
    <row r="1218" spans="1:11">
      <c r="A1218" s="37" t="s">
        <v>8</v>
      </c>
      <c r="B1218" s="37" t="s">
        <v>73</v>
      </c>
      <c r="C1218" s="37" t="s">
        <v>11</v>
      </c>
      <c r="D1218" s="41" t="str" cm="1">
        <f t="array" ref="D1218">INDEX(FONTE_CÓDIGOS[CÓDIGO],MATCH(1,(FONTE_CÓDIGOS[FONTE]=BASE[[#This Row],[Coluna1]])*(FONTE_CÓDIGOS[DESCRIÇÃO]=BASE[[#This Row],[Classificação]]),0))</f>
        <v>2.11</v>
      </c>
      <c r="E1218" s="33" t="s">
        <v>37</v>
      </c>
      <c r="G1218" s="39">
        <v>45231</v>
      </c>
      <c r="H1218" s="35">
        <f>DAY(BASE[[#This Row],[Data de Pagamento]])</f>
        <v>1</v>
      </c>
      <c r="I1218" s="35" t="str">
        <f>TEXT(BASE[[#This Row],[Data de Pagamento]],"mmmm")</f>
        <v>novembro</v>
      </c>
      <c r="J1218" s="35">
        <f>YEAR(BASE[[#This Row],[Data de Pagamento]])</f>
        <v>2023</v>
      </c>
      <c r="K1218" s="36">
        <v>-1023</v>
      </c>
    </row>
    <row r="1219" spans="1:11">
      <c r="A1219" s="37" t="s">
        <v>8</v>
      </c>
      <c r="B1219" s="37" t="s">
        <v>73</v>
      </c>
      <c r="C1219" s="37" t="s">
        <v>11</v>
      </c>
      <c r="D1219" s="38" t="str" cm="1">
        <f t="array" ref="D1219">INDEX(FONTE_CÓDIGOS[CÓDIGO],MATCH(1,(FONTE_CÓDIGOS[FONTE]=BASE[[#This Row],[Coluna1]])*(FONTE_CÓDIGOS[DESCRIÇÃO]=BASE[[#This Row],[Classificação]]),0))</f>
        <v>2.11</v>
      </c>
      <c r="E1219" s="33" t="s">
        <v>31</v>
      </c>
      <c r="G1219" s="39">
        <v>45231</v>
      </c>
      <c r="H1219" s="35">
        <f>DAY(BASE[[#This Row],[Data de Pagamento]])</f>
        <v>1</v>
      </c>
      <c r="I1219" s="35" t="str">
        <f>TEXT(BASE[[#This Row],[Data de Pagamento]],"mmmm")</f>
        <v>novembro</v>
      </c>
      <c r="J1219" s="35">
        <f>YEAR(BASE[[#This Row],[Data de Pagamento]])</f>
        <v>2023</v>
      </c>
      <c r="K1219" s="36">
        <v>-1024</v>
      </c>
    </row>
    <row r="1220" spans="1:11">
      <c r="A1220" s="50" t="s">
        <v>8</v>
      </c>
      <c r="B1220" s="37" t="s">
        <v>98</v>
      </c>
      <c r="C1220" s="50" t="s">
        <v>11</v>
      </c>
      <c r="D1220" s="52" t="str" cm="1">
        <f t="array" ref="D1220">INDEX(FONTE_CÓDIGOS[CÓDIGO],MATCH(1,(FONTE_CÓDIGOS[FONTE]=BASE[[#This Row],[Coluna1]])*(FONTE_CÓDIGOS[DESCRIÇÃO]=BASE[[#This Row],[Classificação]]),0))</f>
        <v>2.23</v>
      </c>
      <c r="E1220" s="50" t="s">
        <v>17</v>
      </c>
      <c r="F1220" s="50"/>
      <c r="G1220" s="54">
        <v>45232</v>
      </c>
      <c r="H1220" s="53">
        <f>DAY(BASE[[#This Row],[Data de Pagamento]])</f>
        <v>2</v>
      </c>
      <c r="I1220" s="53" t="str">
        <f>TEXT(BASE[[#This Row],[Data de Pagamento]],"mmmm")</f>
        <v>novembro</v>
      </c>
      <c r="J1220" s="53">
        <f>YEAR(BASE[[#This Row],[Data de Pagamento]])</f>
        <v>2023</v>
      </c>
      <c r="K1220" s="36">
        <v>-1025</v>
      </c>
    </row>
    <row r="1221" spans="1:11">
      <c r="A1221" s="50" t="s">
        <v>6</v>
      </c>
      <c r="B1221" s="37" t="s">
        <v>71</v>
      </c>
      <c r="C1221" s="50" t="s">
        <v>11</v>
      </c>
      <c r="D1221" s="52" t="str" cm="1">
        <f t="array" ref="D1221">INDEX(FONTE_CÓDIGOS[CÓDIGO],MATCH(1,(FONTE_CÓDIGOS[FONTE]=BASE[[#This Row],[Coluna1]])*(FONTE_CÓDIGOS[DESCRIÇÃO]=BASE[[#This Row],[Classificação]]),0))</f>
        <v>1.11</v>
      </c>
      <c r="E1221" s="50" t="s">
        <v>24</v>
      </c>
      <c r="F1221" s="50"/>
      <c r="G1221" s="54">
        <v>45234</v>
      </c>
      <c r="H1221" s="53">
        <f>DAY(BASE[[#This Row],[Data de Pagamento]])</f>
        <v>4</v>
      </c>
      <c r="I1221" s="53" t="str">
        <f>TEXT(BASE[[#This Row],[Data de Pagamento]],"mmmm")</f>
        <v>novembro</v>
      </c>
      <c r="J1221" s="53">
        <f>YEAR(BASE[[#This Row],[Data de Pagamento]])</f>
        <v>2023</v>
      </c>
      <c r="K1221" s="36">
        <v>192</v>
      </c>
    </row>
    <row r="1222" spans="1:11">
      <c r="A1222" s="50" t="s">
        <v>8</v>
      </c>
      <c r="B1222" s="37" t="s">
        <v>58</v>
      </c>
      <c r="C1222" s="50" t="s">
        <v>11</v>
      </c>
      <c r="D1222" s="52" t="str" cm="1">
        <f t="array" ref="D1222">INDEX(FONTE_CÓDIGOS[CÓDIGO],MATCH(1,(FONTE_CÓDIGOS[FONTE]=BASE[[#This Row],[Coluna1]])*(FONTE_CÓDIGOS[DESCRIÇÃO]=BASE[[#This Row],[Classificação]]),0))</f>
        <v>2.8</v>
      </c>
      <c r="E1222" s="50" t="s">
        <v>24</v>
      </c>
      <c r="F1222" s="50"/>
      <c r="G1222" s="54">
        <v>45234</v>
      </c>
      <c r="H1222" s="53">
        <f>DAY(BASE[[#This Row],[Data de Pagamento]])</f>
        <v>4</v>
      </c>
      <c r="I1222" s="53" t="str">
        <f>TEXT(BASE[[#This Row],[Data de Pagamento]],"mmmm")</f>
        <v>novembro</v>
      </c>
      <c r="J1222" s="53">
        <f>YEAR(BASE[[#This Row],[Data de Pagamento]])</f>
        <v>2023</v>
      </c>
      <c r="K1222" s="36">
        <v>-1026</v>
      </c>
    </row>
    <row r="1223" spans="1:11">
      <c r="A1223" s="50" t="s">
        <v>6</v>
      </c>
      <c r="B1223" s="37" t="s">
        <v>27</v>
      </c>
      <c r="C1223" s="50" t="s">
        <v>11</v>
      </c>
      <c r="D1223" s="52" t="str" cm="1">
        <f t="array" ref="D1223">INDEX(FONTE_CÓDIGOS[CÓDIGO],MATCH(1,(FONTE_CÓDIGOS[FONTE]=BASE[[#This Row],[Coluna1]])*(FONTE_CÓDIGOS[DESCRIÇÃO]=BASE[[#This Row],[Classificação]]),0))</f>
        <v>1.3</v>
      </c>
      <c r="E1223" s="33" t="s">
        <v>43</v>
      </c>
      <c r="G1223" s="39">
        <v>45235</v>
      </c>
      <c r="H1223" s="35">
        <f>DAY(BASE[[#This Row],[Data de Pagamento]])</f>
        <v>5</v>
      </c>
      <c r="I1223" s="35" t="str">
        <f>TEXT(BASE[[#This Row],[Data de Pagamento]],"mmmm")</f>
        <v>novembro</v>
      </c>
      <c r="J1223" s="35">
        <f>YEAR(BASE[[#This Row],[Data de Pagamento]])</f>
        <v>2023</v>
      </c>
      <c r="K1223" s="36">
        <v>193</v>
      </c>
    </row>
    <row r="1224" spans="1:11">
      <c r="A1224" s="50" t="s">
        <v>8</v>
      </c>
      <c r="B1224" s="37" t="s">
        <v>98</v>
      </c>
      <c r="C1224" s="50" t="s">
        <v>11</v>
      </c>
      <c r="D1224" s="52" t="str" cm="1">
        <f t="array" ref="D1224">INDEX(FONTE_CÓDIGOS[CÓDIGO],MATCH(1,(FONTE_CÓDIGOS[FONTE]=BASE[[#This Row],[Coluna1]])*(FONTE_CÓDIGOS[DESCRIÇÃO]=BASE[[#This Row],[Classificação]]),0))</f>
        <v>2.23</v>
      </c>
      <c r="E1224" s="50" t="s">
        <v>17</v>
      </c>
      <c r="F1224" s="50"/>
      <c r="G1224" s="54">
        <v>45235</v>
      </c>
      <c r="H1224" s="53">
        <f>DAY(BASE[[#This Row],[Data de Pagamento]])</f>
        <v>5</v>
      </c>
      <c r="I1224" s="53" t="str">
        <f>TEXT(BASE[[#This Row],[Data de Pagamento]],"mmmm")</f>
        <v>novembro</v>
      </c>
      <c r="J1224" s="53">
        <f>YEAR(BASE[[#This Row],[Data de Pagamento]])</f>
        <v>2023</v>
      </c>
      <c r="K1224" s="36">
        <v>-1027</v>
      </c>
    </row>
    <row r="1225" spans="1:11">
      <c r="A1225" s="50" t="s">
        <v>6</v>
      </c>
      <c r="B1225" s="37" t="s">
        <v>27</v>
      </c>
      <c r="C1225" s="50" t="s">
        <v>11</v>
      </c>
      <c r="D1225" s="52" t="str" cm="1">
        <f t="array" ref="D1225">INDEX(FONTE_CÓDIGOS[CÓDIGO],MATCH(1,(FONTE_CÓDIGOS[FONTE]=BASE[[#This Row],[Coluna1]])*(FONTE_CÓDIGOS[DESCRIÇÃO]=BASE[[#This Row],[Classificação]]),0))</f>
        <v>1.3</v>
      </c>
      <c r="E1225" s="33" t="s">
        <v>43</v>
      </c>
      <c r="G1225" s="39">
        <v>45237</v>
      </c>
      <c r="H1225" s="35">
        <f>DAY(BASE[[#This Row],[Data de Pagamento]])</f>
        <v>7</v>
      </c>
      <c r="I1225" s="35" t="str">
        <f>TEXT(BASE[[#This Row],[Data de Pagamento]],"mmmm")</f>
        <v>novembro</v>
      </c>
      <c r="J1225" s="35">
        <f>YEAR(BASE[[#This Row],[Data de Pagamento]])</f>
        <v>2023</v>
      </c>
      <c r="K1225" s="36">
        <v>194</v>
      </c>
    </row>
    <row r="1226" spans="1:11">
      <c r="A1226" s="33" t="s">
        <v>8</v>
      </c>
      <c r="B1226" s="37" t="s">
        <v>76</v>
      </c>
      <c r="C1226" s="33" t="s">
        <v>11</v>
      </c>
      <c r="D1226" s="34" t="str" cm="1">
        <f t="array" ref="D1226">INDEX(FONTE_CÓDIGOS[CÓDIGO],MATCH(1,(FONTE_CÓDIGOS[FONTE]=BASE[[#This Row],[Coluna1]])*(FONTE_CÓDIGOS[DESCRIÇÃO]=BASE[[#This Row],[Classificação]]),0))</f>
        <v>2.12</v>
      </c>
      <c r="E1226" s="33" t="s">
        <v>10</v>
      </c>
      <c r="G1226" s="39">
        <v>45237</v>
      </c>
      <c r="H1226" s="35">
        <f>DAY(BASE[[#This Row],[Data de Pagamento]])</f>
        <v>7</v>
      </c>
      <c r="I1226" s="35" t="str">
        <f>TEXT(BASE[[#This Row],[Data de Pagamento]],"mmmm")</f>
        <v>novembro</v>
      </c>
      <c r="J1226" s="35">
        <f>YEAR(BASE[[#This Row],[Data de Pagamento]])</f>
        <v>2023</v>
      </c>
      <c r="K1226" s="36">
        <v>-1028</v>
      </c>
    </row>
    <row r="1227" spans="1:11">
      <c r="A1227" s="37" t="s">
        <v>8</v>
      </c>
      <c r="B1227" s="37" t="s">
        <v>84</v>
      </c>
      <c r="C1227" s="37" t="s">
        <v>11</v>
      </c>
      <c r="D1227" s="40" t="str" cm="1">
        <f t="array" ref="D1227">INDEX(FONTE_CÓDIGOS[CÓDIGO],MATCH(1,(FONTE_CÓDIGOS[FONTE]=BASE[[#This Row],[Coluna1]])*(FONTE_CÓDIGOS[DESCRIÇÃO]=BASE[[#This Row],[Classificação]]),0))</f>
        <v>2.16</v>
      </c>
      <c r="E1227" s="33" t="s">
        <v>10</v>
      </c>
      <c r="G1227" s="39">
        <v>45237</v>
      </c>
      <c r="H1227" s="35">
        <f>DAY(BASE[[#This Row],[Data de Pagamento]])</f>
        <v>7</v>
      </c>
      <c r="I1227" s="35" t="str">
        <f>TEXT(BASE[[#This Row],[Data de Pagamento]],"mmmm")</f>
        <v>novembro</v>
      </c>
      <c r="J1227" s="35">
        <f>YEAR(BASE[[#This Row],[Data de Pagamento]])</f>
        <v>2023</v>
      </c>
      <c r="K1227" s="36">
        <v>-1029</v>
      </c>
    </row>
    <row r="1228" spans="1:11">
      <c r="A1228" s="37" t="s">
        <v>8</v>
      </c>
      <c r="B1228" s="37" t="s">
        <v>98</v>
      </c>
      <c r="C1228" s="37" t="s">
        <v>11</v>
      </c>
      <c r="D1228" s="52" t="str" cm="1">
        <f t="array" ref="D1228">INDEX(FONTE_CÓDIGOS[CÓDIGO],MATCH(1,(FONTE_CÓDIGOS[FONTE]=BASE[[#This Row],[Coluna1]])*(FONTE_CÓDIGOS[DESCRIÇÃO]=BASE[[#This Row],[Classificação]]),0))</f>
        <v>2.23</v>
      </c>
      <c r="E1228" s="33" t="s">
        <v>31</v>
      </c>
      <c r="F1228" s="50"/>
      <c r="G1228" s="54">
        <v>45237</v>
      </c>
      <c r="H1228" s="53">
        <f>DAY(BASE[[#This Row],[Data de Pagamento]])</f>
        <v>7</v>
      </c>
      <c r="I1228" s="53" t="str">
        <f>TEXT(BASE[[#This Row],[Data de Pagamento]],"mmmm")</f>
        <v>novembro</v>
      </c>
      <c r="J1228" s="53">
        <f>YEAR(BASE[[#This Row],[Data de Pagamento]])</f>
        <v>2023</v>
      </c>
      <c r="K1228" s="36">
        <v>-1030</v>
      </c>
    </row>
    <row r="1229" spans="1:11">
      <c r="A1229" s="50" t="s">
        <v>8</v>
      </c>
      <c r="B1229" s="37" t="s">
        <v>15</v>
      </c>
      <c r="C1229" s="50" t="s">
        <v>11</v>
      </c>
      <c r="D1229" s="52" t="str" cm="1">
        <f t="array" ref="D1229">INDEX(FONTE_CÓDIGOS[CÓDIGO],MATCH(1,(FONTE_CÓDIGOS[FONTE]=BASE[[#This Row],[Coluna1]])*(FONTE_CÓDIGOS[DESCRIÇÃO]=BASE[[#This Row],[Classificação]]),0))</f>
        <v>2.1</v>
      </c>
      <c r="E1229" s="50" t="s">
        <v>10</v>
      </c>
      <c r="F1229" s="50"/>
      <c r="G1229" s="54">
        <v>45237</v>
      </c>
      <c r="H1229" s="53">
        <f>DAY(BASE[[#This Row],[Data de Pagamento]])</f>
        <v>7</v>
      </c>
      <c r="I1229" s="53" t="str">
        <f>TEXT(BASE[[#This Row],[Data de Pagamento]],"mmmm")</f>
        <v>novembro</v>
      </c>
      <c r="J1229" s="53">
        <f>YEAR(BASE[[#This Row],[Data de Pagamento]])</f>
        <v>2023</v>
      </c>
      <c r="K1229" s="36">
        <v>-1031</v>
      </c>
    </row>
    <row r="1230" spans="1:11">
      <c r="A1230" s="50" t="s">
        <v>8</v>
      </c>
      <c r="B1230" s="37" t="s">
        <v>78</v>
      </c>
      <c r="C1230" s="50" t="s">
        <v>11</v>
      </c>
      <c r="D1230" s="52" t="str" cm="1">
        <f t="array" ref="D1230">INDEX(FONTE_CÓDIGOS[CÓDIGO],MATCH(1,(FONTE_CÓDIGOS[FONTE]=BASE[[#This Row],[Coluna1]])*(FONTE_CÓDIGOS[DESCRIÇÃO]=BASE[[#This Row],[Classificação]]),0))</f>
        <v>2.13</v>
      </c>
      <c r="E1230" s="50" t="s">
        <v>10</v>
      </c>
      <c r="F1230" s="50"/>
      <c r="G1230" s="54">
        <v>45237</v>
      </c>
      <c r="H1230" s="53">
        <f>DAY(BASE[[#This Row],[Data de Pagamento]])</f>
        <v>7</v>
      </c>
      <c r="I1230" s="53" t="str">
        <f>TEXT(BASE[[#This Row],[Data de Pagamento]],"mmmm")</f>
        <v>novembro</v>
      </c>
      <c r="J1230" s="53">
        <f>YEAR(BASE[[#This Row],[Data de Pagamento]])</f>
        <v>2023</v>
      </c>
      <c r="K1230" s="36">
        <v>-1032</v>
      </c>
    </row>
    <row r="1231" spans="1:11">
      <c r="A1231" s="50" t="s">
        <v>6</v>
      </c>
      <c r="B1231" s="37" t="s">
        <v>66</v>
      </c>
      <c r="C1231" s="50" t="s">
        <v>11</v>
      </c>
      <c r="D1231" s="52" t="str" cm="1">
        <f t="array" ref="D1231">INDEX(FONTE_CÓDIGOS[CÓDIGO],MATCH(1,(FONTE_CÓDIGOS[FONTE]=BASE[[#This Row],[Coluna1]])*(FONTE_CÓDIGOS[DESCRIÇÃO]=BASE[[#This Row],[Classificação]]),0))</f>
        <v>1.10</v>
      </c>
      <c r="E1231" s="50" t="s">
        <v>24</v>
      </c>
      <c r="F1231" s="50"/>
      <c r="G1231" s="54">
        <v>45239</v>
      </c>
      <c r="H1231" s="53">
        <f>DAY(BASE[[#This Row],[Data de Pagamento]])</f>
        <v>9</v>
      </c>
      <c r="I1231" s="53" t="str">
        <f>TEXT(BASE[[#This Row],[Data de Pagamento]],"mmmm")</f>
        <v>novembro</v>
      </c>
      <c r="J1231" s="53">
        <f>YEAR(BASE[[#This Row],[Data de Pagamento]])</f>
        <v>2023</v>
      </c>
      <c r="K1231" s="36">
        <v>195</v>
      </c>
    </row>
    <row r="1232" spans="1:11">
      <c r="A1232" s="37" t="s">
        <v>8</v>
      </c>
      <c r="B1232" s="37" t="s">
        <v>92</v>
      </c>
      <c r="C1232" s="37" t="s">
        <v>11</v>
      </c>
      <c r="D1232" s="38" t="str" cm="1">
        <f t="array" ref="D1232">INDEX(FONTE_CÓDIGOS[CÓDIGO],MATCH(1,(FONTE_CÓDIGOS[FONTE]=BASE[[#This Row],[Coluna1]])*(FONTE_CÓDIGOS[DESCRIÇÃO]=BASE[[#This Row],[Classificação]]),0))</f>
        <v>2.20</v>
      </c>
      <c r="E1232" s="33" t="s">
        <v>24</v>
      </c>
      <c r="G1232" s="39">
        <v>45240</v>
      </c>
      <c r="H1232" s="35">
        <f>DAY(BASE[[#This Row],[Data de Pagamento]])</f>
        <v>10</v>
      </c>
      <c r="I1232" s="35" t="str">
        <f>TEXT(BASE[[#This Row],[Data de Pagamento]],"mmmm")</f>
        <v>novembro</v>
      </c>
      <c r="J1232" s="35">
        <f>YEAR(BASE[[#This Row],[Data de Pagamento]])</f>
        <v>2023</v>
      </c>
      <c r="K1232" s="36">
        <v>-1033</v>
      </c>
    </row>
    <row r="1233" spans="1:11">
      <c r="A1233" s="37" t="s">
        <v>8</v>
      </c>
      <c r="B1233" s="37" t="s">
        <v>92</v>
      </c>
      <c r="C1233" s="37" t="s">
        <v>11</v>
      </c>
      <c r="D1233" s="38" t="str" cm="1">
        <f t="array" ref="D1233">INDEX(FONTE_CÓDIGOS[CÓDIGO],MATCH(1,(FONTE_CÓDIGOS[FONTE]=BASE[[#This Row],[Coluna1]])*(FONTE_CÓDIGOS[DESCRIÇÃO]=BASE[[#This Row],[Classificação]]),0))</f>
        <v>2.20</v>
      </c>
      <c r="E1233" s="33" t="s">
        <v>17</v>
      </c>
      <c r="G1233" s="39">
        <v>45240</v>
      </c>
      <c r="H1233" s="35">
        <f>DAY(BASE[[#This Row],[Data de Pagamento]])</f>
        <v>10</v>
      </c>
      <c r="I1233" s="35" t="str">
        <f>TEXT(BASE[[#This Row],[Data de Pagamento]],"mmmm")</f>
        <v>novembro</v>
      </c>
      <c r="J1233" s="35">
        <f>YEAR(BASE[[#This Row],[Data de Pagamento]])</f>
        <v>2023</v>
      </c>
      <c r="K1233" s="36">
        <v>-1034</v>
      </c>
    </row>
    <row r="1234" spans="1:11">
      <c r="A1234" s="37" t="s">
        <v>8</v>
      </c>
      <c r="B1234" s="37" t="s">
        <v>73</v>
      </c>
      <c r="C1234" s="37" t="s">
        <v>11</v>
      </c>
      <c r="D1234" s="41" t="str" cm="1">
        <f t="array" ref="D1234">INDEX(FONTE_CÓDIGOS[CÓDIGO],MATCH(1,(FONTE_CÓDIGOS[FONTE]=BASE[[#This Row],[Coluna1]])*(FONTE_CÓDIGOS[DESCRIÇÃO]=BASE[[#This Row],[Classificação]]),0))</f>
        <v>2.11</v>
      </c>
      <c r="E1234" s="33" t="s">
        <v>31</v>
      </c>
      <c r="G1234" s="39">
        <v>45240</v>
      </c>
      <c r="H1234" s="35">
        <f>DAY(BASE[[#This Row],[Data de Pagamento]])</f>
        <v>10</v>
      </c>
      <c r="I1234" s="35" t="str">
        <f>TEXT(BASE[[#This Row],[Data de Pagamento]],"mmmm")</f>
        <v>novembro</v>
      </c>
      <c r="J1234" s="35">
        <f>YEAR(BASE[[#This Row],[Data de Pagamento]])</f>
        <v>2023</v>
      </c>
      <c r="K1234" s="36">
        <v>-1035</v>
      </c>
    </row>
    <row r="1235" spans="1:11">
      <c r="A1235" s="37" t="s">
        <v>8</v>
      </c>
      <c r="B1235" s="37" t="s">
        <v>92</v>
      </c>
      <c r="C1235" s="37" t="s">
        <v>11</v>
      </c>
      <c r="D1235" s="38" t="str" cm="1">
        <f t="array" ref="D1235">INDEX(FONTE_CÓDIGOS[CÓDIGO],MATCH(1,(FONTE_CÓDIGOS[FONTE]=BASE[[#This Row],[Coluna1]])*(FONTE_CÓDIGOS[DESCRIÇÃO]=BASE[[#This Row],[Classificação]]),0))</f>
        <v>2.20</v>
      </c>
      <c r="E1235" s="33" t="s">
        <v>31</v>
      </c>
      <c r="G1235" s="39">
        <v>45240</v>
      </c>
      <c r="H1235" s="35">
        <f>DAY(BASE[[#This Row],[Data de Pagamento]])</f>
        <v>10</v>
      </c>
      <c r="I1235" s="35" t="str">
        <f>TEXT(BASE[[#This Row],[Data de Pagamento]],"mmmm")</f>
        <v>novembro</v>
      </c>
      <c r="J1235" s="35">
        <f>YEAR(BASE[[#This Row],[Data de Pagamento]])</f>
        <v>2023</v>
      </c>
      <c r="K1235" s="36">
        <v>-1036</v>
      </c>
    </row>
    <row r="1236" spans="1:11">
      <c r="A1236" s="50" t="s">
        <v>8</v>
      </c>
      <c r="B1236" s="37" t="s">
        <v>68</v>
      </c>
      <c r="C1236" s="50" t="s">
        <v>11</v>
      </c>
      <c r="D1236" s="52" t="str" cm="1">
        <f t="array" ref="D1236">INDEX(FONTE_CÓDIGOS[CÓDIGO],MATCH(1,(FONTE_CÓDIGOS[FONTE]=BASE[[#This Row],[Coluna1]])*(FONTE_CÓDIGOS[DESCRIÇÃO]=BASE[[#This Row],[Classificação]]),0))</f>
        <v>2.10</v>
      </c>
      <c r="E1236" s="50" t="s">
        <v>10</v>
      </c>
      <c r="G1236" s="39">
        <v>45240</v>
      </c>
      <c r="H1236" s="35">
        <f>DAY(BASE[[#This Row],[Data de Pagamento]])</f>
        <v>10</v>
      </c>
      <c r="I1236" s="35" t="str">
        <f>TEXT(BASE[[#This Row],[Data de Pagamento]],"mmmm")</f>
        <v>novembro</v>
      </c>
      <c r="J1236" s="35">
        <f>YEAR(BASE[[#This Row],[Data de Pagamento]])</f>
        <v>2023</v>
      </c>
      <c r="K1236" s="36">
        <v>-1037</v>
      </c>
    </row>
    <row r="1237" spans="1:11">
      <c r="A1237" s="37" t="s">
        <v>8</v>
      </c>
      <c r="B1237" s="37" t="s">
        <v>47</v>
      </c>
      <c r="C1237" s="37" t="s">
        <v>11</v>
      </c>
      <c r="D1237" s="38" t="str" cm="1">
        <f t="array" ref="D1237">INDEX(FONTE_CÓDIGOS[CÓDIGO],MATCH(1,(FONTE_CÓDIGOS[FONTE]=BASE[[#This Row],[Coluna1]])*(FONTE_CÓDIGOS[DESCRIÇÃO]=BASE[[#This Row],[Classificação]]),0))</f>
        <v>2.6</v>
      </c>
      <c r="E1237" s="33" t="s">
        <v>10</v>
      </c>
      <c r="G1237" s="39">
        <v>45240</v>
      </c>
      <c r="H1237" s="35">
        <f>DAY(BASE[[#This Row],[Data de Pagamento]])</f>
        <v>10</v>
      </c>
      <c r="I1237" s="35" t="str">
        <f>TEXT(BASE[[#This Row],[Data de Pagamento]],"mmmm")</f>
        <v>novembro</v>
      </c>
      <c r="J1237" s="35">
        <f>YEAR(BASE[[#This Row],[Data de Pagamento]])</f>
        <v>2023</v>
      </c>
      <c r="K1237" s="36">
        <v>-1038</v>
      </c>
    </row>
    <row r="1238" spans="1:11">
      <c r="A1238" s="50" t="s">
        <v>8</v>
      </c>
      <c r="B1238" s="37" t="s">
        <v>53</v>
      </c>
      <c r="C1238" s="50" t="s">
        <v>11</v>
      </c>
      <c r="D1238" s="52" t="str" cm="1">
        <f t="array" ref="D1238">INDEX(FONTE_CÓDIGOS[CÓDIGO],MATCH(1,(FONTE_CÓDIGOS[FONTE]=BASE[[#This Row],[Coluna1]])*(FONTE_CÓDIGOS[DESCRIÇÃO]=BASE[[#This Row],[Classificação]]),0))</f>
        <v>2.7</v>
      </c>
      <c r="E1238" s="50" t="s">
        <v>10</v>
      </c>
      <c r="F1238" s="50"/>
      <c r="G1238" s="54">
        <v>45240</v>
      </c>
      <c r="H1238" s="53">
        <f>DAY(BASE[[#This Row],[Data de Pagamento]])</f>
        <v>10</v>
      </c>
      <c r="I1238" s="53" t="str">
        <f>TEXT(BASE[[#This Row],[Data de Pagamento]],"mmmm")</f>
        <v>novembro</v>
      </c>
      <c r="J1238" s="53">
        <f>YEAR(BASE[[#This Row],[Data de Pagamento]])</f>
        <v>2023</v>
      </c>
      <c r="K1238" s="36">
        <v>-1039</v>
      </c>
    </row>
    <row r="1239" spans="1:11">
      <c r="A1239" s="50" t="s">
        <v>8</v>
      </c>
      <c r="B1239" s="37" t="s">
        <v>58</v>
      </c>
      <c r="C1239" s="50" t="s">
        <v>11</v>
      </c>
      <c r="D1239" s="52" t="str" cm="1">
        <f t="array" ref="D1239">INDEX(FONTE_CÓDIGOS[CÓDIGO],MATCH(1,(FONTE_CÓDIGOS[FONTE]=BASE[[#This Row],[Coluna1]])*(FONTE_CÓDIGOS[DESCRIÇÃO]=BASE[[#This Row],[Classificação]]),0))</f>
        <v>2.8</v>
      </c>
      <c r="E1239" s="50" t="s">
        <v>10</v>
      </c>
      <c r="F1239" s="50"/>
      <c r="G1239" s="54">
        <v>45240</v>
      </c>
      <c r="H1239" s="53">
        <f>DAY(BASE[[#This Row],[Data de Pagamento]])</f>
        <v>10</v>
      </c>
      <c r="I1239" s="53" t="str">
        <f>TEXT(BASE[[#This Row],[Data de Pagamento]],"mmmm")</f>
        <v>novembro</v>
      </c>
      <c r="J1239" s="53">
        <f>YEAR(BASE[[#This Row],[Data de Pagamento]])</f>
        <v>2023</v>
      </c>
      <c r="K1239" s="36">
        <v>-1040</v>
      </c>
    </row>
    <row r="1240" spans="1:11">
      <c r="A1240" s="50" t="s">
        <v>8</v>
      </c>
      <c r="B1240" s="37" t="s">
        <v>68</v>
      </c>
      <c r="C1240" s="50" t="s">
        <v>11</v>
      </c>
      <c r="D1240" s="52" t="str" cm="1">
        <f t="array" ref="D1240">INDEX(FONTE_CÓDIGOS[CÓDIGO],MATCH(1,(FONTE_CÓDIGOS[FONTE]=BASE[[#This Row],[Coluna1]])*(FONTE_CÓDIGOS[DESCRIÇÃO]=BASE[[#This Row],[Classificação]]),0))</f>
        <v>2.10</v>
      </c>
      <c r="E1240" s="50" t="s">
        <v>10</v>
      </c>
      <c r="F1240" s="50"/>
      <c r="G1240" s="54">
        <v>45240</v>
      </c>
      <c r="H1240" s="53">
        <f>DAY(BASE[[#This Row],[Data de Pagamento]])</f>
        <v>10</v>
      </c>
      <c r="I1240" s="53" t="str">
        <f>TEXT(BASE[[#This Row],[Data de Pagamento]],"mmmm")</f>
        <v>novembro</v>
      </c>
      <c r="J1240" s="53">
        <f>YEAR(BASE[[#This Row],[Data de Pagamento]])</f>
        <v>2023</v>
      </c>
      <c r="K1240" s="36">
        <v>-1041</v>
      </c>
    </row>
    <row r="1241" spans="1:11">
      <c r="A1241" s="50" t="s">
        <v>8</v>
      </c>
      <c r="B1241" s="37" t="s">
        <v>90</v>
      </c>
      <c r="C1241" s="50" t="s">
        <v>11</v>
      </c>
      <c r="D1241" s="52" t="str" cm="1">
        <f t="array" ref="D1241">INDEX(FONTE_CÓDIGOS[CÓDIGO],MATCH(1,(FONTE_CÓDIGOS[FONTE]=BASE[[#This Row],[Coluna1]])*(FONTE_CÓDIGOS[DESCRIÇÃO]=BASE[[#This Row],[Classificação]]),0))</f>
        <v>2.19</v>
      </c>
      <c r="E1241" s="50" t="s">
        <v>10</v>
      </c>
      <c r="F1241" s="50"/>
      <c r="G1241" s="54">
        <v>45240</v>
      </c>
      <c r="H1241" s="53">
        <f>DAY(BASE[[#This Row],[Data de Pagamento]])</f>
        <v>10</v>
      </c>
      <c r="I1241" s="53" t="str">
        <f>TEXT(BASE[[#This Row],[Data de Pagamento]],"mmmm")</f>
        <v>novembro</v>
      </c>
      <c r="J1241" s="53">
        <f>YEAR(BASE[[#This Row],[Data de Pagamento]])</f>
        <v>2023</v>
      </c>
      <c r="K1241" s="36">
        <v>-1042</v>
      </c>
    </row>
    <row r="1242" spans="1:11">
      <c r="A1242" s="50" t="s">
        <v>8</v>
      </c>
      <c r="B1242" s="37" t="s">
        <v>88</v>
      </c>
      <c r="C1242" s="50" t="s">
        <v>11</v>
      </c>
      <c r="D1242" s="52" t="str" cm="1">
        <f t="array" ref="D1242">INDEX(FONTE_CÓDIGOS[CÓDIGO],MATCH(1,(FONTE_CÓDIGOS[FONTE]=BASE[[#This Row],[Coluna1]])*(FONTE_CÓDIGOS[DESCRIÇÃO]=BASE[[#This Row],[Classificação]]),0))</f>
        <v>2.18</v>
      </c>
      <c r="E1242" s="50" t="s">
        <v>10</v>
      </c>
      <c r="F1242" s="50"/>
      <c r="G1242" s="54">
        <v>45244</v>
      </c>
      <c r="H1242" s="53">
        <f>DAY(BASE[[#This Row],[Data de Pagamento]])</f>
        <v>14</v>
      </c>
      <c r="I1242" s="53" t="str">
        <f>TEXT(BASE[[#This Row],[Data de Pagamento]],"mmmm")</f>
        <v>novembro</v>
      </c>
      <c r="J1242" s="53">
        <f>YEAR(BASE[[#This Row],[Data de Pagamento]])</f>
        <v>2023</v>
      </c>
      <c r="K1242" s="36">
        <v>-1043</v>
      </c>
    </row>
    <row r="1243" spans="1:11">
      <c r="A1243" s="37" t="s">
        <v>8</v>
      </c>
      <c r="B1243" s="37" t="s">
        <v>80</v>
      </c>
      <c r="C1243" s="37" t="s">
        <v>11</v>
      </c>
      <c r="D1243" s="40" t="str" cm="1">
        <f t="array" ref="D1243">INDEX(FONTE_CÓDIGOS[CÓDIGO],MATCH(1,(FONTE_CÓDIGOS[FONTE]=BASE[[#This Row],[Coluna1]])*(FONTE_CÓDIGOS[DESCRIÇÃO]=BASE[[#This Row],[Classificação]]),0))</f>
        <v>2.14</v>
      </c>
      <c r="E1243" s="33" t="s">
        <v>10</v>
      </c>
      <c r="G1243" s="54">
        <v>45244</v>
      </c>
      <c r="H1243" s="35">
        <f>DAY(BASE[[#This Row],[Data de Pagamento]])</f>
        <v>14</v>
      </c>
      <c r="I1243" s="35" t="str">
        <f>TEXT(BASE[[#This Row],[Data de Pagamento]],"mmmm")</f>
        <v>novembro</v>
      </c>
      <c r="J1243" s="35">
        <f>YEAR(BASE[[#This Row],[Data de Pagamento]])</f>
        <v>2023</v>
      </c>
      <c r="K1243" s="36">
        <v>-1044</v>
      </c>
    </row>
    <row r="1244" spans="1:11">
      <c r="A1244" s="37" t="s">
        <v>8</v>
      </c>
      <c r="B1244" s="37" t="s">
        <v>84</v>
      </c>
      <c r="C1244" s="37" t="s">
        <v>11</v>
      </c>
      <c r="D1244" s="40" t="str" cm="1">
        <f t="array" ref="D1244">INDEX(FONTE_CÓDIGOS[CÓDIGO],MATCH(1,(FONTE_CÓDIGOS[FONTE]=BASE[[#This Row],[Coluna1]])*(FONTE_CÓDIGOS[DESCRIÇÃO]=BASE[[#This Row],[Classificação]]),0))</f>
        <v>2.16</v>
      </c>
      <c r="E1244" s="33" t="s">
        <v>10</v>
      </c>
      <c r="G1244" s="39">
        <v>45246</v>
      </c>
      <c r="H1244" s="35">
        <f>DAY(BASE[[#This Row],[Data de Pagamento]])</f>
        <v>16</v>
      </c>
      <c r="I1244" s="35" t="str">
        <f>TEXT(BASE[[#This Row],[Data de Pagamento]],"mmmm")</f>
        <v>novembro</v>
      </c>
      <c r="J1244" s="35">
        <f>YEAR(BASE[[#This Row],[Data de Pagamento]])</f>
        <v>2023</v>
      </c>
      <c r="K1244" s="36">
        <v>-1045</v>
      </c>
    </row>
    <row r="1245" spans="1:11">
      <c r="A1245" s="50" t="s">
        <v>8</v>
      </c>
      <c r="B1245" s="37" t="s">
        <v>58</v>
      </c>
      <c r="C1245" s="50" t="s">
        <v>11</v>
      </c>
      <c r="D1245" s="52" t="str" cm="1">
        <f t="array" ref="D1245">INDEX(FONTE_CÓDIGOS[CÓDIGO],MATCH(1,(FONTE_CÓDIGOS[FONTE]=BASE[[#This Row],[Coluna1]])*(FONTE_CÓDIGOS[DESCRIÇÃO]=BASE[[#This Row],[Classificação]]),0))</f>
        <v>2.8</v>
      </c>
      <c r="E1245" s="33" t="s">
        <v>10</v>
      </c>
      <c r="F1245" s="50"/>
      <c r="G1245" s="54">
        <v>45246</v>
      </c>
      <c r="H1245" s="53">
        <f>DAY(BASE[[#This Row],[Data de Pagamento]])</f>
        <v>16</v>
      </c>
      <c r="I1245" s="53" t="str">
        <f>TEXT(BASE[[#This Row],[Data de Pagamento]],"mmmm")</f>
        <v>novembro</v>
      </c>
      <c r="J1245" s="53">
        <f>YEAR(BASE[[#This Row],[Data de Pagamento]])</f>
        <v>2023</v>
      </c>
      <c r="K1245" s="36">
        <v>-1046</v>
      </c>
    </row>
    <row r="1246" spans="1:11">
      <c r="A1246" s="50" t="s">
        <v>8</v>
      </c>
      <c r="B1246" s="37" t="s">
        <v>68</v>
      </c>
      <c r="C1246" s="50" t="s">
        <v>11</v>
      </c>
      <c r="D1246" s="52" t="str" cm="1">
        <f t="array" ref="D1246">INDEX(FONTE_CÓDIGOS[CÓDIGO],MATCH(1,(FONTE_CÓDIGOS[FONTE]=BASE[[#This Row],[Coluna1]])*(FONTE_CÓDIGOS[DESCRIÇÃO]=BASE[[#This Row],[Classificação]]),0))</f>
        <v>2.10</v>
      </c>
      <c r="E1246" s="33" t="s">
        <v>10</v>
      </c>
      <c r="F1246" s="50"/>
      <c r="G1246" s="54">
        <v>45248</v>
      </c>
      <c r="H1246" s="53">
        <f>DAY(BASE[[#This Row],[Data de Pagamento]])</f>
        <v>18</v>
      </c>
      <c r="I1246" s="53" t="str">
        <f>TEXT(BASE[[#This Row],[Data de Pagamento]],"mmmm")</f>
        <v>novembro</v>
      </c>
      <c r="J1246" s="53">
        <f>YEAR(BASE[[#This Row],[Data de Pagamento]])</f>
        <v>2023</v>
      </c>
      <c r="K1246" s="36">
        <v>-1047</v>
      </c>
    </row>
    <row r="1247" spans="1:11">
      <c r="A1247" s="37" t="s">
        <v>8</v>
      </c>
      <c r="B1247" s="37" t="s">
        <v>73</v>
      </c>
      <c r="C1247" s="37" t="s">
        <v>11</v>
      </c>
      <c r="D1247" s="41" t="str" cm="1">
        <f t="array" ref="D1247">INDEX(FONTE_CÓDIGOS[CÓDIGO],MATCH(1,(FONTE_CÓDIGOS[FONTE]=BASE[[#This Row],[Coluna1]])*(FONTE_CÓDIGOS[DESCRIÇÃO]=BASE[[#This Row],[Classificação]]),0))</f>
        <v>2.11</v>
      </c>
      <c r="E1247" s="33" t="s">
        <v>31</v>
      </c>
      <c r="G1247" s="39">
        <v>45250</v>
      </c>
      <c r="H1247" s="35">
        <f>DAY(BASE[[#This Row],[Data de Pagamento]])</f>
        <v>20</v>
      </c>
      <c r="I1247" s="35" t="str">
        <f>TEXT(BASE[[#This Row],[Data de Pagamento]],"mmmm")</f>
        <v>novembro</v>
      </c>
      <c r="J1247" s="35">
        <f>YEAR(BASE[[#This Row],[Data de Pagamento]])</f>
        <v>2023</v>
      </c>
      <c r="K1247" s="36">
        <v>-1048</v>
      </c>
    </row>
    <row r="1248" spans="1:11">
      <c r="A1248" s="50" t="s">
        <v>6</v>
      </c>
      <c r="B1248" s="37" t="s">
        <v>71</v>
      </c>
      <c r="C1248" s="50" t="s">
        <v>11</v>
      </c>
      <c r="D1248" s="52" t="str" cm="1">
        <f t="array" ref="D1248">INDEX(FONTE_CÓDIGOS[CÓDIGO],MATCH(1,(FONTE_CÓDIGOS[FONTE]=BASE[[#This Row],[Coluna1]])*(FONTE_CÓDIGOS[DESCRIÇÃO]=BASE[[#This Row],[Classificação]]),0))</f>
        <v>1.11</v>
      </c>
      <c r="E1248" s="50" t="s">
        <v>24</v>
      </c>
      <c r="F1248" s="50"/>
      <c r="G1248" s="54">
        <v>45251</v>
      </c>
      <c r="H1248" s="53">
        <f>DAY(BASE[[#This Row],[Data de Pagamento]])</f>
        <v>21</v>
      </c>
      <c r="I1248" s="53" t="str">
        <f>TEXT(BASE[[#This Row],[Data de Pagamento]],"mmmm")</f>
        <v>novembro</v>
      </c>
      <c r="J1248" s="53">
        <f>YEAR(BASE[[#This Row],[Data de Pagamento]])</f>
        <v>2023</v>
      </c>
      <c r="K1248" s="36">
        <v>196</v>
      </c>
    </row>
    <row r="1249" spans="1:11">
      <c r="A1249" s="33" t="s">
        <v>8</v>
      </c>
      <c r="B1249" s="37" t="s">
        <v>82</v>
      </c>
      <c r="C1249" s="33" t="s">
        <v>11</v>
      </c>
      <c r="D1249" s="34" t="str" cm="1">
        <f t="array" ref="D1249">INDEX(FONTE_CÓDIGOS[CÓDIGO],MATCH(1,(FONTE_CÓDIGOS[FONTE]=BASE[[#This Row],[Coluna1]])*(FONTE_CÓDIGOS[DESCRIÇÃO]=BASE[[#This Row],[Classificação]]),0))</f>
        <v>2.15</v>
      </c>
      <c r="E1249" s="33" t="s">
        <v>10</v>
      </c>
      <c r="G1249" s="39">
        <v>45252</v>
      </c>
      <c r="H1249" s="35">
        <f>DAY(BASE[[#This Row],[Data de Pagamento]])</f>
        <v>22</v>
      </c>
      <c r="I1249" s="35" t="str">
        <f>TEXT(BASE[[#This Row],[Data de Pagamento]],"mmmm")</f>
        <v>novembro</v>
      </c>
      <c r="J1249" s="35">
        <f>YEAR(BASE[[#This Row],[Data de Pagamento]])</f>
        <v>2023</v>
      </c>
      <c r="K1249" s="36">
        <v>-1049</v>
      </c>
    </row>
    <row r="1250" spans="1:11">
      <c r="A1250" s="50" t="s">
        <v>8</v>
      </c>
      <c r="B1250" s="37" t="s">
        <v>98</v>
      </c>
      <c r="C1250" s="50" t="s">
        <v>11</v>
      </c>
      <c r="D1250" s="52" t="str" cm="1">
        <f t="array" ref="D1250">INDEX(FONTE_CÓDIGOS[CÓDIGO],MATCH(1,(FONTE_CÓDIGOS[FONTE]=BASE[[#This Row],[Coluna1]])*(FONTE_CÓDIGOS[DESCRIÇÃO]=BASE[[#This Row],[Classificação]]),0))</f>
        <v>2.23</v>
      </c>
      <c r="E1250" s="50" t="s">
        <v>17</v>
      </c>
      <c r="F1250" s="50"/>
      <c r="G1250" s="54">
        <v>45252</v>
      </c>
      <c r="H1250" s="53">
        <f>DAY(BASE[[#This Row],[Data de Pagamento]])</f>
        <v>22</v>
      </c>
      <c r="I1250" s="53" t="str">
        <f>TEXT(BASE[[#This Row],[Data de Pagamento]],"mmmm")</f>
        <v>novembro</v>
      </c>
      <c r="J1250" s="53">
        <f>YEAR(BASE[[#This Row],[Data de Pagamento]])</f>
        <v>2023</v>
      </c>
      <c r="K1250" s="36">
        <v>-1050</v>
      </c>
    </row>
    <row r="1251" spans="1:11">
      <c r="A1251" s="50" t="s">
        <v>8</v>
      </c>
      <c r="B1251" s="37" t="s">
        <v>68</v>
      </c>
      <c r="C1251" s="50" t="s">
        <v>11</v>
      </c>
      <c r="D1251" s="52" t="str" cm="1">
        <f t="array" ref="D1251">INDEX(FONTE_CÓDIGOS[CÓDIGO],MATCH(1,(FONTE_CÓDIGOS[FONTE]=BASE[[#This Row],[Coluna1]])*(FONTE_CÓDIGOS[DESCRIÇÃO]=BASE[[#This Row],[Classificação]]),0))</f>
        <v>2.10</v>
      </c>
      <c r="E1251" s="50" t="s">
        <v>10</v>
      </c>
      <c r="G1251" s="39">
        <v>45252</v>
      </c>
      <c r="H1251" s="35">
        <f>DAY(BASE[[#This Row],[Data de Pagamento]])</f>
        <v>22</v>
      </c>
      <c r="I1251" s="35" t="str">
        <f>TEXT(BASE[[#This Row],[Data de Pagamento]],"mmmm")</f>
        <v>novembro</v>
      </c>
      <c r="J1251" s="35">
        <f>YEAR(BASE[[#This Row],[Data de Pagamento]])</f>
        <v>2023</v>
      </c>
      <c r="K1251" s="36">
        <v>-1051</v>
      </c>
    </row>
    <row r="1252" spans="1:11">
      <c r="A1252" s="50" t="s">
        <v>8</v>
      </c>
      <c r="B1252" s="37" t="s">
        <v>98</v>
      </c>
      <c r="C1252" s="50" t="s">
        <v>11</v>
      </c>
      <c r="D1252" s="52" t="str" cm="1">
        <f t="array" ref="D1252">INDEX(FONTE_CÓDIGOS[CÓDIGO],MATCH(1,(FONTE_CÓDIGOS[FONTE]=BASE[[#This Row],[Coluna1]])*(FONTE_CÓDIGOS[DESCRIÇÃO]=BASE[[#This Row],[Classificação]]),0))</f>
        <v>2.23</v>
      </c>
      <c r="E1252" s="50" t="s">
        <v>31</v>
      </c>
      <c r="F1252" s="50"/>
      <c r="G1252" s="54">
        <v>45254</v>
      </c>
      <c r="H1252" s="53">
        <f>DAY(BASE[[#This Row],[Data de Pagamento]])</f>
        <v>24</v>
      </c>
      <c r="I1252" s="53" t="str">
        <f>TEXT(BASE[[#This Row],[Data de Pagamento]],"mmmm")</f>
        <v>novembro</v>
      </c>
      <c r="J1252" s="53">
        <f>YEAR(BASE[[#This Row],[Data de Pagamento]])</f>
        <v>2023</v>
      </c>
      <c r="K1252" s="36">
        <v>-1052</v>
      </c>
    </row>
    <row r="1253" spans="1:11">
      <c r="A1253" s="50" t="s">
        <v>8</v>
      </c>
      <c r="B1253" s="37" t="s">
        <v>58</v>
      </c>
      <c r="C1253" s="50" t="s">
        <v>11</v>
      </c>
      <c r="D1253" s="52" t="str" cm="1">
        <f t="array" ref="D1253">INDEX(FONTE_CÓDIGOS[CÓDIGO],MATCH(1,(FONTE_CÓDIGOS[FONTE]=BASE[[#This Row],[Coluna1]])*(FONTE_CÓDIGOS[DESCRIÇÃO]=BASE[[#This Row],[Classificação]]),0))</f>
        <v>2.8</v>
      </c>
      <c r="E1253" s="33" t="s">
        <v>10</v>
      </c>
      <c r="F1253" s="50"/>
      <c r="G1253" s="54">
        <v>45255</v>
      </c>
      <c r="H1253" s="53">
        <f>DAY(BASE[[#This Row],[Data de Pagamento]])</f>
        <v>25</v>
      </c>
      <c r="I1253" s="53" t="str">
        <f>TEXT(BASE[[#This Row],[Data de Pagamento]],"mmmm")</f>
        <v>novembro</v>
      </c>
      <c r="J1253" s="53">
        <f>YEAR(BASE[[#This Row],[Data de Pagamento]])</f>
        <v>2023</v>
      </c>
      <c r="K1253" s="36">
        <v>-1053</v>
      </c>
    </row>
    <row r="1254" spans="1:11">
      <c r="A1254" s="37" t="s">
        <v>8</v>
      </c>
      <c r="B1254" s="37" t="s">
        <v>63</v>
      </c>
      <c r="C1254" s="37" t="s">
        <v>11</v>
      </c>
      <c r="D1254" s="40" t="str" cm="1">
        <f t="array" ref="D1254">INDEX(FONTE_CÓDIGOS[CÓDIGO],MATCH(1,(FONTE_CÓDIGOS[FONTE]=BASE[[#This Row],[Coluna1]])*(FONTE_CÓDIGOS[DESCRIÇÃO]=BASE[[#This Row],[Classificação]]),0))</f>
        <v>2.9</v>
      </c>
      <c r="E1254" s="33" t="s">
        <v>10</v>
      </c>
      <c r="G1254" s="39">
        <v>45255</v>
      </c>
      <c r="H1254" s="35">
        <f>DAY(BASE[[#This Row],[Data de Pagamento]])</f>
        <v>25</v>
      </c>
      <c r="I1254" s="35" t="str">
        <f>TEXT(BASE[[#This Row],[Data de Pagamento]],"mmmm")</f>
        <v>novembro</v>
      </c>
      <c r="J1254" s="35">
        <f>YEAR(BASE[[#This Row],[Data de Pagamento]])</f>
        <v>2023</v>
      </c>
      <c r="K1254" s="36">
        <v>-1054</v>
      </c>
    </row>
    <row r="1255" spans="1:11">
      <c r="A1255" s="50" t="s">
        <v>6</v>
      </c>
      <c r="B1255" s="37" t="s">
        <v>71</v>
      </c>
      <c r="C1255" s="50" t="s">
        <v>11</v>
      </c>
      <c r="D1255" s="52" t="str" cm="1">
        <f t="array" ref="D1255">INDEX(FONTE_CÓDIGOS[CÓDIGO],MATCH(1,(FONTE_CÓDIGOS[FONTE]=BASE[[#This Row],[Coluna1]])*(FONTE_CÓDIGOS[DESCRIÇÃO]=BASE[[#This Row],[Classificação]]),0))</f>
        <v>1.11</v>
      </c>
      <c r="E1255" s="50" t="s">
        <v>24</v>
      </c>
      <c r="F1255" s="50"/>
      <c r="G1255" s="54">
        <v>45257</v>
      </c>
      <c r="H1255" s="53">
        <f>DAY(BASE[[#This Row],[Data de Pagamento]])</f>
        <v>27</v>
      </c>
      <c r="I1255" s="53" t="str">
        <f>TEXT(BASE[[#This Row],[Data de Pagamento]],"mmmm")</f>
        <v>novembro</v>
      </c>
      <c r="J1255" s="53">
        <f>YEAR(BASE[[#This Row],[Data de Pagamento]])</f>
        <v>2023</v>
      </c>
      <c r="K1255" s="36">
        <v>197</v>
      </c>
    </row>
    <row r="1256" spans="1:11">
      <c r="A1256" s="50" t="s">
        <v>6</v>
      </c>
      <c r="B1256" s="37" t="s">
        <v>27</v>
      </c>
      <c r="C1256" s="50" t="s">
        <v>11</v>
      </c>
      <c r="D1256" s="52" t="str" cm="1">
        <f t="array" ref="D1256">INDEX(FONTE_CÓDIGOS[CÓDIGO],MATCH(1,(FONTE_CÓDIGOS[FONTE]=BASE[[#This Row],[Coluna1]])*(FONTE_CÓDIGOS[DESCRIÇÃO]=BASE[[#This Row],[Classificação]]),0))</f>
        <v>1.3</v>
      </c>
      <c r="E1256" s="33" t="s">
        <v>43</v>
      </c>
      <c r="G1256" s="39">
        <v>45260</v>
      </c>
      <c r="H1256" s="35">
        <f>DAY(BASE[[#This Row],[Data de Pagamento]])</f>
        <v>30</v>
      </c>
      <c r="I1256" s="35" t="str">
        <f>TEXT(BASE[[#This Row],[Data de Pagamento]],"mmmm")</f>
        <v>novembro</v>
      </c>
      <c r="J1256" s="35">
        <f>YEAR(BASE[[#This Row],[Data de Pagamento]])</f>
        <v>2023</v>
      </c>
      <c r="K1256" s="36">
        <v>198</v>
      </c>
    </row>
    <row r="1257" spans="1:11">
      <c r="A1257" s="33" t="s">
        <v>8</v>
      </c>
      <c r="B1257" s="37" t="s">
        <v>76</v>
      </c>
      <c r="C1257" s="33" t="s">
        <v>11</v>
      </c>
      <c r="D1257" s="34" t="str" cm="1">
        <f t="array" ref="D1257">INDEX(FONTE_CÓDIGOS[CÓDIGO],MATCH(1,(FONTE_CÓDIGOS[FONTE]=BASE[[#This Row],[Coluna1]])*(FONTE_CÓDIGOS[DESCRIÇÃO]=BASE[[#This Row],[Classificação]]),0))</f>
        <v>2.12</v>
      </c>
      <c r="E1257" s="33" t="s">
        <v>10</v>
      </c>
      <c r="G1257" s="39">
        <v>45260</v>
      </c>
      <c r="H1257" s="35">
        <f>DAY(BASE[[#This Row],[Data de Pagamento]])</f>
        <v>30</v>
      </c>
      <c r="I1257" s="35" t="str">
        <f>TEXT(BASE[[#This Row],[Data de Pagamento]],"mmmm")</f>
        <v>novembro</v>
      </c>
      <c r="J1257" s="35">
        <f>YEAR(BASE[[#This Row],[Data de Pagamento]])</f>
        <v>2023</v>
      </c>
      <c r="K1257" s="36">
        <v>-1055</v>
      </c>
    </row>
    <row r="1258" spans="1:11">
      <c r="A1258" s="37" t="s">
        <v>8</v>
      </c>
      <c r="B1258" s="37" t="s">
        <v>29</v>
      </c>
      <c r="C1258" s="37" t="s">
        <v>11</v>
      </c>
      <c r="D1258" s="38" t="str" cm="1">
        <f t="array" ref="D1258">INDEX(FONTE_CÓDIGOS[CÓDIGO],MATCH(1,(FONTE_CÓDIGOS[FONTE]=BASE[[#This Row],[Coluna1]])*(FONTE_CÓDIGOS[DESCRIÇÃO]=BASE[[#This Row],[Classificação]]),0))</f>
        <v>2.3</v>
      </c>
      <c r="E1258" s="33" t="s">
        <v>10</v>
      </c>
      <c r="G1258" s="39">
        <v>45260</v>
      </c>
      <c r="H1258" s="35">
        <f>DAY(BASE[[#This Row],[Data de Pagamento]])</f>
        <v>30</v>
      </c>
      <c r="I1258" s="35" t="str">
        <f>TEXT(BASE[[#This Row],[Data de Pagamento]],"mmmm")</f>
        <v>novembro</v>
      </c>
      <c r="J1258" s="35">
        <f>YEAR(BASE[[#This Row],[Data de Pagamento]])</f>
        <v>2023</v>
      </c>
      <c r="K1258" s="36">
        <v>-1056</v>
      </c>
    </row>
    <row r="1259" spans="1:11">
      <c r="A1259" s="33" t="s">
        <v>8</v>
      </c>
      <c r="B1259" s="37" t="s">
        <v>76</v>
      </c>
      <c r="C1259" s="33" t="s">
        <v>11</v>
      </c>
      <c r="D1259" s="34" t="str" cm="1">
        <f t="array" ref="D1259">INDEX(FONTE_CÓDIGOS[CÓDIGO],MATCH(1,(FONTE_CÓDIGOS[FONTE]=BASE[[#This Row],[Coluna1]])*(FONTE_CÓDIGOS[DESCRIÇÃO]=BASE[[#This Row],[Classificação]]),0))</f>
        <v>2.12</v>
      </c>
      <c r="E1259" s="33" t="s">
        <v>10</v>
      </c>
      <c r="G1259" s="39">
        <v>45260</v>
      </c>
      <c r="H1259" s="35">
        <f>DAY(BASE[[#This Row],[Data de Pagamento]])</f>
        <v>30</v>
      </c>
      <c r="I1259" s="35" t="str">
        <f>TEXT(BASE[[#This Row],[Data de Pagamento]],"mmmm")</f>
        <v>novembro</v>
      </c>
      <c r="J1259" s="35">
        <f>YEAR(BASE[[#This Row],[Data de Pagamento]])</f>
        <v>2023</v>
      </c>
      <c r="K1259" s="36">
        <v>-1057</v>
      </c>
    </row>
    <row r="1260" spans="1:11">
      <c r="A1260" s="33" t="s">
        <v>8</v>
      </c>
      <c r="B1260" s="37" t="s">
        <v>76</v>
      </c>
      <c r="C1260" s="33" t="s">
        <v>11</v>
      </c>
      <c r="D1260" s="34" t="str" cm="1">
        <f t="array" ref="D1260">INDEX(FONTE_CÓDIGOS[CÓDIGO],MATCH(1,(FONTE_CÓDIGOS[FONTE]=BASE[[#This Row],[Coluna1]])*(FONTE_CÓDIGOS[DESCRIÇÃO]=BASE[[#This Row],[Classificação]]),0))</f>
        <v>2.12</v>
      </c>
      <c r="E1260" s="33" t="s">
        <v>10</v>
      </c>
      <c r="G1260" s="39">
        <v>45260</v>
      </c>
      <c r="H1260" s="35">
        <f>DAY(BASE[[#This Row],[Data de Pagamento]])</f>
        <v>30</v>
      </c>
      <c r="I1260" s="35" t="str">
        <f>TEXT(BASE[[#This Row],[Data de Pagamento]],"mmmm")</f>
        <v>novembro</v>
      </c>
      <c r="J1260" s="35">
        <f>YEAR(BASE[[#This Row],[Data de Pagamento]])</f>
        <v>2023</v>
      </c>
      <c r="K1260" s="36">
        <v>-1058</v>
      </c>
    </row>
    <row r="1261" spans="1:11">
      <c r="A1261" s="37" t="s">
        <v>8</v>
      </c>
      <c r="B1261" s="37" t="s">
        <v>73</v>
      </c>
      <c r="C1261" s="37" t="s">
        <v>11</v>
      </c>
      <c r="D1261" s="41" t="str" cm="1">
        <f t="array" ref="D1261">INDEX(FONTE_CÓDIGOS[CÓDIGO],MATCH(1,(FONTE_CÓDIGOS[FONTE]=BASE[[#This Row],[Coluna1]])*(FONTE_CÓDIGOS[DESCRIÇÃO]=BASE[[#This Row],[Classificação]]),0))</f>
        <v>2.11</v>
      </c>
      <c r="E1261" s="33" t="s">
        <v>37</v>
      </c>
      <c r="G1261" s="39">
        <v>45261</v>
      </c>
      <c r="H1261" s="35">
        <f>DAY(BASE[[#This Row],[Data de Pagamento]])</f>
        <v>1</v>
      </c>
      <c r="I1261" s="35" t="str">
        <f>TEXT(BASE[[#This Row],[Data de Pagamento]],"mmmm")</f>
        <v>dezembro</v>
      </c>
      <c r="J1261" s="35">
        <f>YEAR(BASE[[#This Row],[Data de Pagamento]])</f>
        <v>2023</v>
      </c>
      <c r="K1261" s="36">
        <v>-1059</v>
      </c>
    </row>
    <row r="1262" spans="1:11">
      <c r="A1262" s="50" t="s">
        <v>6</v>
      </c>
      <c r="B1262" s="37" t="s">
        <v>27</v>
      </c>
      <c r="C1262" s="50" t="s">
        <v>11</v>
      </c>
      <c r="D1262" s="52" t="str" cm="1">
        <f t="array" ref="D1262">INDEX(FONTE_CÓDIGOS[CÓDIGO],MATCH(1,(FONTE_CÓDIGOS[FONTE]=BASE[[#This Row],[Coluna1]])*(FONTE_CÓDIGOS[DESCRIÇÃO]=BASE[[#This Row],[Classificação]]),0))</f>
        <v>1.3</v>
      </c>
      <c r="E1262" s="33" t="s">
        <v>43</v>
      </c>
      <c r="G1262" s="39">
        <v>45264</v>
      </c>
      <c r="H1262" s="35">
        <f>DAY(BASE[[#This Row],[Data de Pagamento]])</f>
        <v>4</v>
      </c>
      <c r="I1262" s="35" t="str">
        <f>TEXT(BASE[[#This Row],[Data de Pagamento]],"mmmm")</f>
        <v>dezembro</v>
      </c>
      <c r="J1262" s="35">
        <f>YEAR(BASE[[#This Row],[Data de Pagamento]])</f>
        <v>2023</v>
      </c>
      <c r="K1262" s="36">
        <v>199</v>
      </c>
    </row>
    <row r="1263" spans="1:11">
      <c r="A1263" s="50" t="s">
        <v>6</v>
      </c>
      <c r="B1263" s="37" t="s">
        <v>27</v>
      </c>
      <c r="C1263" s="50" t="s">
        <v>11</v>
      </c>
      <c r="D1263" s="52" t="str" cm="1">
        <f t="array" ref="D1263">INDEX(FONTE_CÓDIGOS[CÓDIGO],MATCH(1,(FONTE_CÓDIGOS[FONTE]=BASE[[#This Row],[Coluna1]])*(FONTE_CÓDIGOS[DESCRIÇÃO]=BASE[[#This Row],[Classificação]]),0))</f>
        <v>1.3</v>
      </c>
      <c r="E1263" s="33" t="s">
        <v>43</v>
      </c>
      <c r="G1263" s="39">
        <v>45264</v>
      </c>
      <c r="H1263" s="35">
        <f>DAY(BASE[[#This Row],[Data de Pagamento]])</f>
        <v>4</v>
      </c>
      <c r="I1263" s="35" t="str">
        <f>TEXT(BASE[[#This Row],[Data de Pagamento]],"mmmm")</f>
        <v>dezembro</v>
      </c>
      <c r="J1263" s="35">
        <f>YEAR(BASE[[#This Row],[Data de Pagamento]])</f>
        <v>2023</v>
      </c>
      <c r="K1263" s="36">
        <v>200</v>
      </c>
    </row>
    <row r="1264" spans="1:11">
      <c r="A1264" s="37" t="s">
        <v>8</v>
      </c>
      <c r="B1264" s="37" t="s">
        <v>73</v>
      </c>
      <c r="C1264" s="37" t="s">
        <v>11</v>
      </c>
      <c r="D1264" s="41" t="str" cm="1">
        <f t="array" ref="D1264">INDEX(FONTE_CÓDIGOS[CÓDIGO],MATCH(1,(FONTE_CÓDIGOS[FONTE]=BASE[[#This Row],[Coluna1]])*(FONTE_CÓDIGOS[DESCRIÇÃO]=BASE[[#This Row],[Classificação]]),0))</f>
        <v>2.11</v>
      </c>
      <c r="E1264" s="33" t="s">
        <v>31</v>
      </c>
      <c r="G1264" s="39">
        <v>45264</v>
      </c>
      <c r="H1264" s="35">
        <f>DAY(BASE[[#This Row],[Data de Pagamento]])</f>
        <v>4</v>
      </c>
      <c r="I1264" s="35" t="str">
        <f>TEXT(BASE[[#This Row],[Data de Pagamento]],"mmmm")</f>
        <v>dezembro</v>
      </c>
      <c r="J1264" s="35">
        <f>YEAR(BASE[[#This Row],[Data de Pagamento]])</f>
        <v>2023</v>
      </c>
      <c r="K1264" s="36">
        <v>-1060</v>
      </c>
    </row>
    <row r="1265" spans="1:11">
      <c r="A1265" s="37" t="s">
        <v>8</v>
      </c>
      <c r="B1265" s="37" t="s">
        <v>73</v>
      </c>
      <c r="C1265" s="37" t="s">
        <v>11</v>
      </c>
      <c r="D1265" s="41" t="str" cm="1">
        <f t="array" ref="D1265">INDEX(FONTE_CÓDIGOS[CÓDIGO],MATCH(1,(FONTE_CÓDIGOS[FONTE]=BASE[[#This Row],[Coluna1]])*(FONTE_CÓDIGOS[DESCRIÇÃO]=BASE[[#This Row],[Classificação]]),0))</f>
        <v>2.11</v>
      </c>
      <c r="E1265" s="33" t="s">
        <v>37</v>
      </c>
      <c r="G1265" s="39">
        <v>45264</v>
      </c>
      <c r="H1265" s="35">
        <f>DAY(BASE[[#This Row],[Data de Pagamento]])</f>
        <v>4</v>
      </c>
      <c r="I1265" s="35" t="str">
        <f>TEXT(BASE[[#This Row],[Data de Pagamento]],"mmmm")</f>
        <v>dezembro</v>
      </c>
      <c r="J1265" s="35">
        <f>YEAR(BASE[[#This Row],[Data de Pagamento]])</f>
        <v>2023</v>
      </c>
      <c r="K1265" s="36">
        <v>-1061</v>
      </c>
    </row>
    <row r="1266" spans="1:11">
      <c r="A1266" s="37" t="s">
        <v>8</v>
      </c>
      <c r="B1266" s="37" t="s">
        <v>73</v>
      </c>
      <c r="C1266" s="37" t="s">
        <v>11</v>
      </c>
      <c r="D1266" s="38" t="str" cm="1">
        <f t="array" ref="D1266">INDEX(FONTE_CÓDIGOS[CÓDIGO],MATCH(1,(FONTE_CÓDIGOS[FONTE]=BASE[[#This Row],[Coluna1]])*(FONTE_CÓDIGOS[DESCRIÇÃO]=BASE[[#This Row],[Classificação]]),0))</f>
        <v>2.11</v>
      </c>
      <c r="E1266" s="33" t="s">
        <v>31</v>
      </c>
      <c r="G1266" s="39">
        <v>45264</v>
      </c>
      <c r="H1266" s="35">
        <f>DAY(BASE[[#This Row],[Data de Pagamento]])</f>
        <v>4</v>
      </c>
      <c r="I1266" s="35" t="str">
        <f>TEXT(BASE[[#This Row],[Data de Pagamento]],"mmmm")</f>
        <v>dezembro</v>
      </c>
      <c r="J1266" s="35">
        <f>YEAR(BASE[[#This Row],[Data de Pagamento]])</f>
        <v>2023</v>
      </c>
      <c r="K1266" s="36">
        <v>-1062</v>
      </c>
    </row>
    <row r="1267" spans="1:11">
      <c r="A1267" s="50" t="s">
        <v>8</v>
      </c>
      <c r="B1267" s="37" t="s">
        <v>98</v>
      </c>
      <c r="C1267" s="50" t="s">
        <v>11</v>
      </c>
      <c r="D1267" s="52" t="str" cm="1">
        <f t="array" ref="D1267">INDEX(FONTE_CÓDIGOS[CÓDIGO],MATCH(1,(FONTE_CÓDIGOS[FONTE]=BASE[[#This Row],[Coluna1]])*(FONTE_CÓDIGOS[DESCRIÇÃO]=BASE[[#This Row],[Classificação]]),0))</f>
        <v>2.23</v>
      </c>
      <c r="E1267" s="50" t="s">
        <v>24</v>
      </c>
      <c r="F1267" s="50"/>
      <c r="G1267" s="39">
        <v>45264</v>
      </c>
      <c r="H1267" s="53">
        <f>DAY(BASE[[#This Row],[Data de Pagamento]])</f>
        <v>4</v>
      </c>
      <c r="I1267" s="53" t="str">
        <f>TEXT(BASE[[#This Row],[Data de Pagamento]],"mmmm")</f>
        <v>dezembro</v>
      </c>
      <c r="J1267" s="53">
        <f>YEAR(BASE[[#This Row],[Data de Pagamento]])</f>
        <v>2023</v>
      </c>
      <c r="K1267" s="36">
        <v>-1063</v>
      </c>
    </row>
    <row r="1268" spans="1:11">
      <c r="A1268" s="50" t="s">
        <v>8</v>
      </c>
      <c r="B1268" s="37" t="s">
        <v>98</v>
      </c>
      <c r="C1268" s="50" t="s">
        <v>11</v>
      </c>
      <c r="D1268" s="52" t="str" cm="1">
        <f t="array" ref="D1268">INDEX(FONTE_CÓDIGOS[CÓDIGO],MATCH(1,(FONTE_CÓDIGOS[FONTE]=BASE[[#This Row],[Coluna1]])*(FONTE_CÓDIGOS[DESCRIÇÃO]=BASE[[#This Row],[Classificação]]),0))</f>
        <v>2.23</v>
      </c>
      <c r="E1268" s="50" t="s">
        <v>31</v>
      </c>
      <c r="F1268" s="50"/>
      <c r="G1268" s="39">
        <v>45264</v>
      </c>
      <c r="H1268" s="53">
        <f>DAY(BASE[[#This Row],[Data de Pagamento]])</f>
        <v>4</v>
      </c>
      <c r="I1268" s="53" t="str">
        <f>TEXT(BASE[[#This Row],[Data de Pagamento]],"mmmm")</f>
        <v>dezembro</v>
      </c>
      <c r="J1268" s="53">
        <f>YEAR(BASE[[#This Row],[Data de Pagamento]])</f>
        <v>2023</v>
      </c>
      <c r="K1268" s="36">
        <v>-1064</v>
      </c>
    </row>
    <row r="1269" spans="1:11">
      <c r="A1269" s="50" t="s">
        <v>8</v>
      </c>
      <c r="B1269" s="37" t="s">
        <v>22</v>
      </c>
      <c r="C1269" s="50" t="s">
        <v>11</v>
      </c>
      <c r="D1269" s="52" t="str" cm="1">
        <f t="array" ref="D1269">INDEX(FONTE_CÓDIGOS[CÓDIGO],MATCH(1,(FONTE_CÓDIGOS[FONTE]=BASE[[#This Row],[Coluna1]])*(FONTE_CÓDIGOS[DESCRIÇÃO]=BASE[[#This Row],[Classificação]]),0))</f>
        <v>2.2</v>
      </c>
      <c r="E1269" s="50" t="s">
        <v>17</v>
      </c>
      <c r="F1269" s="50"/>
      <c r="G1269" s="39">
        <v>45264</v>
      </c>
      <c r="H1269" s="53">
        <f>DAY(BASE[[#This Row],[Data de Pagamento]])</f>
        <v>4</v>
      </c>
      <c r="I1269" s="53" t="str">
        <f>TEXT(BASE[[#This Row],[Data de Pagamento]],"mmmm")</f>
        <v>dezembro</v>
      </c>
      <c r="J1269" s="53">
        <f>YEAR(BASE[[#This Row],[Data de Pagamento]])</f>
        <v>2023</v>
      </c>
      <c r="K1269" s="36">
        <v>-1065</v>
      </c>
    </row>
    <row r="1270" spans="1:11">
      <c r="A1270" s="50" t="s">
        <v>8</v>
      </c>
      <c r="B1270" s="37" t="s">
        <v>68</v>
      </c>
      <c r="C1270" s="50" t="s">
        <v>11</v>
      </c>
      <c r="D1270" s="52" t="str" cm="1">
        <f t="array" ref="D1270">INDEX(FONTE_CÓDIGOS[CÓDIGO],MATCH(1,(FONTE_CÓDIGOS[FONTE]=BASE[[#This Row],[Coluna1]])*(FONTE_CÓDIGOS[DESCRIÇÃO]=BASE[[#This Row],[Classificação]]),0))</f>
        <v>2.10</v>
      </c>
      <c r="E1270" s="50" t="s">
        <v>10</v>
      </c>
      <c r="F1270" s="50"/>
      <c r="G1270" s="54">
        <v>45265</v>
      </c>
      <c r="H1270" s="53">
        <f>DAY(BASE[[#This Row],[Data de Pagamento]])</f>
        <v>5</v>
      </c>
      <c r="I1270" s="53" t="str">
        <f>TEXT(BASE[[#This Row],[Data de Pagamento]],"mmmm")</f>
        <v>dezembro</v>
      </c>
      <c r="J1270" s="53">
        <f>YEAR(BASE[[#This Row],[Data de Pagamento]])</f>
        <v>2023</v>
      </c>
      <c r="K1270" s="36">
        <v>-1066</v>
      </c>
    </row>
    <row r="1271" spans="1:11">
      <c r="A1271" s="50" t="s">
        <v>6</v>
      </c>
      <c r="B1271" s="37" t="s">
        <v>66</v>
      </c>
      <c r="C1271" s="50" t="s">
        <v>11</v>
      </c>
      <c r="D1271" s="52" t="str" cm="1">
        <f t="array" ref="D1271">INDEX(FONTE_CÓDIGOS[CÓDIGO],MATCH(1,(FONTE_CÓDIGOS[FONTE]=BASE[[#This Row],[Coluna1]])*(FONTE_CÓDIGOS[DESCRIÇÃO]=BASE[[#This Row],[Classificação]]),0))</f>
        <v>1.10</v>
      </c>
      <c r="E1271" s="50" t="s">
        <v>24</v>
      </c>
      <c r="F1271" s="50"/>
      <c r="G1271" s="54">
        <v>45267</v>
      </c>
      <c r="H1271" s="53">
        <f>DAY(BASE[[#This Row],[Data de Pagamento]])</f>
        <v>7</v>
      </c>
      <c r="I1271" s="53" t="str">
        <f>TEXT(BASE[[#This Row],[Data de Pagamento]],"mmmm")</f>
        <v>dezembro</v>
      </c>
      <c r="J1271" s="53">
        <f>YEAR(BASE[[#This Row],[Data de Pagamento]])</f>
        <v>2023</v>
      </c>
      <c r="K1271" s="36">
        <v>201</v>
      </c>
    </row>
    <row r="1272" spans="1:11">
      <c r="A1272" s="50" t="s">
        <v>6</v>
      </c>
      <c r="B1272" s="37" t="s">
        <v>27</v>
      </c>
      <c r="C1272" s="50" t="s">
        <v>11</v>
      </c>
      <c r="D1272" s="52" t="str" cm="1">
        <f t="array" ref="D1272">INDEX(FONTE_CÓDIGOS[CÓDIGO],MATCH(1,(FONTE_CÓDIGOS[FONTE]=BASE[[#This Row],[Coluna1]])*(FONTE_CÓDIGOS[DESCRIÇÃO]=BASE[[#This Row],[Classificação]]),0))</f>
        <v>1.3</v>
      </c>
      <c r="E1272" s="33" t="s">
        <v>43</v>
      </c>
      <c r="G1272" s="54">
        <v>45267</v>
      </c>
      <c r="H1272" s="35">
        <f>DAY(BASE[[#This Row],[Data de Pagamento]])</f>
        <v>7</v>
      </c>
      <c r="I1272" s="35" t="str">
        <f>TEXT(BASE[[#This Row],[Data de Pagamento]],"mmmm")</f>
        <v>dezembro</v>
      </c>
      <c r="J1272" s="35">
        <f>YEAR(BASE[[#This Row],[Data de Pagamento]])</f>
        <v>2023</v>
      </c>
      <c r="K1272" s="36">
        <v>202</v>
      </c>
    </row>
    <row r="1273" spans="1:11">
      <c r="A1273" s="37" t="s">
        <v>8</v>
      </c>
      <c r="B1273" s="37" t="s">
        <v>84</v>
      </c>
      <c r="C1273" s="37" t="s">
        <v>11</v>
      </c>
      <c r="D1273" s="40" t="str" cm="1">
        <f t="array" ref="D1273">INDEX(FONTE_CÓDIGOS[CÓDIGO],MATCH(1,(FONTE_CÓDIGOS[FONTE]=BASE[[#This Row],[Coluna1]])*(FONTE_CÓDIGOS[DESCRIÇÃO]=BASE[[#This Row],[Classificação]]),0))</f>
        <v>2.16</v>
      </c>
      <c r="E1273" s="33" t="s">
        <v>10</v>
      </c>
      <c r="G1273" s="39">
        <v>45267</v>
      </c>
      <c r="H1273" s="35">
        <f>DAY(BASE[[#This Row],[Data de Pagamento]])</f>
        <v>7</v>
      </c>
      <c r="I1273" s="35" t="str">
        <f>TEXT(BASE[[#This Row],[Data de Pagamento]],"mmmm")</f>
        <v>dezembro</v>
      </c>
      <c r="J1273" s="35">
        <f>YEAR(BASE[[#This Row],[Data de Pagamento]])</f>
        <v>2023</v>
      </c>
      <c r="K1273" s="36">
        <v>-1067</v>
      </c>
    </row>
    <row r="1274" spans="1:11">
      <c r="A1274" s="50" t="s">
        <v>6</v>
      </c>
      <c r="B1274" s="37" t="s">
        <v>71</v>
      </c>
      <c r="C1274" s="50" t="s">
        <v>11</v>
      </c>
      <c r="D1274" s="52" t="str" cm="1">
        <f t="array" ref="D1274">INDEX(FONTE_CÓDIGOS[CÓDIGO],MATCH(1,(FONTE_CÓDIGOS[FONTE]=BASE[[#This Row],[Coluna1]])*(FONTE_CÓDIGOS[DESCRIÇÃO]=BASE[[#This Row],[Classificação]]),0))</f>
        <v>1.11</v>
      </c>
      <c r="E1274" s="50" t="s">
        <v>24</v>
      </c>
      <c r="F1274" s="50"/>
      <c r="G1274" s="54">
        <v>45268</v>
      </c>
      <c r="H1274" s="53">
        <f>DAY(BASE[[#This Row],[Data de Pagamento]])</f>
        <v>8</v>
      </c>
      <c r="I1274" s="53" t="str">
        <f>TEXT(BASE[[#This Row],[Data de Pagamento]],"mmmm")</f>
        <v>dezembro</v>
      </c>
      <c r="J1274" s="53">
        <f>YEAR(BASE[[#This Row],[Data de Pagamento]])</f>
        <v>2023</v>
      </c>
      <c r="K1274" s="36">
        <v>203</v>
      </c>
    </row>
    <row r="1275" spans="1:11">
      <c r="A1275" s="37" t="s">
        <v>8</v>
      </c>
      <c r="B1275" s="37" t="s">
        <v>47</v>
      </c>
      <c r="C1275" s="37" t="s">
        <v>11</v>
      </c>
      <c r="D1275" s="38" t="str" cm="1">
        <f t="array" ref="D1275">INDEX(FONTE_CÓDIGOS[CÓDIGO],MATCH(1,(FONTE_CÓDIGOS[FONTE]=BASE[[#This Row],[Coluna1]])*(FONTE_CÓDIGOS[DESCRIÇÃO]=BASE[[#This Row],[Classificação]]),0))</f>
        <v>2.6</v>
      </c>
      <c r="E1275" s="33" t="s">
        <v>10</v>
      </c>
      <c r="G1275" s="39">
        <v>45268</v>
      </c>
      <c r="H1275" s="35">
        <f>DAY(BASE[[#This Row],[Data de Pagamento]])</f>
        <v>8</v>
      </c>
      <c r="I1275" s="35" t="str">
        <f>TEXT(BASE[[#This Row],[Data de Pagamento]],"mmmm")</f>
        <v>dezembro</v>
      </c>
      <c r="J1275" s="35">
        <f>YEAR(BASE[[#This Row],[Data de Pagamento]])</f>
        <v>2023</v>
      </c>
      <c r="K1275" s="36">
        <v>-1068</v>
      </c>
    </row>
    <row r="1276" spans="1:11">
      <c r="A1276" s="37" t="s">
        <v>8</v>
      </c>
      <c r="B1276" s="37" t="s">
        <v>68</v>
      </c>
      <c r="C1276" s="37" t="s">
        <v>11</v>
      </c>
      <c r="D1276" s="52" t="str" cm="1">
        <f t="array" ref="D1276">INDEX(FONTE_CÓDIGOS[CÓDIGO],MATCH(1,(FONTE_CÓDIGOS[FONTE]=BASE[[#This Row],[Coluna1]])*(FONTE_CÓDIGOS[DESCRIÇÃO]=BASE[[#This Row],[Classificação]]),0))</f>
        <v>2.10</v>
      </c>
      <c r="E1276" s="33" t="s">
        <v>10</v>
      </c>
      <c r="G1276" s="39">
        <v>45268</v>
      </c>
      <c r="H1276" s="53">
        <f>DAY(BASE[[#This Row],[Data de Pagamento]])</f>
        <v>8</v>
      </c>
      <c r="I1276" s="53" t="str">
        <f>TEXT(BASE[[#This Row],[Data de Pagamento]],"mmmm")</f>
        <v>dezembro</v>
      </c>
      <c r="J1276" s="53">
        <f>YEAR(BASE[[#This Row],[Data de Pagamento]])</f>
        <v>2023</v>
      </c>
      <c r="K1276" s="36">
        <v>-1069</v>
      </c>
    </row>
    <row r="1277" spans="1:11">
      <c r="A1277" s="37" t="s">
        <v>8</v>
      </c>
      <c r="B1277" s="37" t="s">
        <v>92</v>
      </c>
      <c r="C1277" s="37" t="s">
        <v>11</v>
      </c>
      <c r="D1277" s="38" t="str" cm="1">
        <f t="array" ref="D1277">INDEX(FONTE_CÓDIGOS[CÓDIGO],MATCH(1,(FONTE_CÓDIGOS[FONTE]=BASE[[#This Row],[Coluna1]])*(FONTE_CÓDIGOS[DESCRIÇÃO]=BASE[[#This Row],[Classificação]]),0))</f>
        <v>2.20</v>
      </c>
      <c r="E1277" s="33" t="s">
        <v>24</v>
      </c>
      <c r="G1277" s="39">
        <v>45270</v>
      </c>
      <c r="H1277" s="35">
        <f>DAY(BASE[[#This Row],[Data de Pagamento]])</f>
        <v>10</v>
      </c>
      <c r="I1277" s="35" t="str">
        <f>TEXT(BASE[[#This Row],[Data de Pagamento]],"mmmm")</f>
        <v>dezembro</v>
      </c>
      <c r="J1277" s="35">
        <f>YEAR(BASE[[#This Row],[Data de Pagamento]])</f>
        <v>2023</v>
      </c>
      <c r="K1277" s="36">
        <v>-1070</v>
      </c>
    </row>
    <row r="1278" spans="1:11">
      <c r="A1278" s="37" t="s">
        <v>8</v>
      </c>
      <c r="B1278" s="37" t="s">
        <v>92</v>
      </c>
      <c r="C1278" s="37" t="s">
        <v>11</v>
      </c>
      <c r="D1278" s="38" t="str" cm="1">
        <f t="array" ref="D1278">INDEX(FONTE_CÓDIGOS[CÓDIGO],MATCH(1,(FONTE_CÓDIGOS[FONTE]=BASE[[#This Row],[Coluna1]])*(FONTE_CÓDIGOS[DESCRIÇÃO]=BASE[[#This Row],[Classificação]]),0))</f>
        <v>2.20</v>
      </c>
      <c r="E1278" s="33" t="s">
        <v>17</v>
      </c>
      <c r="G1278" s="39">
        <v>45270</v>
      </c>
      <c r="H1278" s="35">
        <f>DAY(BASE[[#This Row],[Data de Pagamento]])</f>
        <v>10</v>
      </c>
      <c r="I1278" s="35" t="str">
        <f>TEXT(BASE[[#This Row],[Data de Pagamento]],"mmmm")</f>
        <v>dezembro</v>
      </c>
      <c r="J1278" s="35">
        <f>YEAR(BASE[[#This Row],[Data de Pagamento]])</f>
        <v>2023</v>
      </c>
      <c r="K1278" s="36">
        <v>-1071</v>
      </c>
    </row>
    <row r="1279" spans="1:11">
      <c r="A1279" s="37" t="s">
        <v>8</v>
      </c>
      <c r="B1279" s="37" t="s">
        <v>92</v>
      </c>
      <c r="C1279" s="37" t="s">
        <v>11</v>
      </c>
      <c r="D1279" s="38" t="str" cm="1">
        <f t="array" ref="D1279">INDEX(FONTE_CÓDIGOS[CÓDIGO],MATCH(1,(FONTE_CÓDIGOS[FONTE]=BASE[[#This Row],[Coluna1]])*(FONTE_CÓDIGOS[DESCRIÇÃO]=BASE[[#This Row],[Classificação]]),0))</f>
        <v>2.20</v>
      </c>
      <c r="E1279" s="33" t="s">
        <v>31</v>
      </c>
      <c r="G1279" s="39">
        <v>45270</v>
      </c>
      <c r="H1279" s="35">
        <f>DAY(BASE[[#This Row],[Data de Pagamento]])</f>
        <v>10</v>
      </c>
      <c r="I1279" s="35" t="str">
        <f>TEXT(BASE[[#This Row],[Data de Pagamento]],"mmmm")</f>
        <v>dezembro</v>
      </c>
      <c r="J1279" s="35">
        <f>YEAR(BASE[[#This Row],[Data de Pagamento]])</f>
        <v>2023</v>
      </c>
      <c r="K1279" s="36">
        <v>-1072</v>
      </c>
    </row>
    <row r="1280" spans="1:11">
      <c r="A1280" s="50" t="s">
        <v>8</v>
      </c>
      <c r="B1280" s="37" t="s">
        <v>68</v>
      </c>
      <c r="C1280" s="50" t="s">
        <v>11</v>
      </c>
      <c r="D1280" s="52" t="str" cm="1">
        <f t="array" ref="D1280">INDEX(FONTE_CÓDIGOS[CÓDIGO],MATCH(1,(FONTE_CÓDIGOS[FONTE]=BASE[[#This Row],[Coluna1]])*(FONTE_CÓDIGOS[DESCRIÇÃO]=BASE[[#This Row],[Classificação]]),0))</f>
        <v>2.10</v>
      </c>
      <c r="E1280" s="50" t="s">
        <v>10</v>
      </c>
      <c r="F1280" s="50"/>
      <c r="G1280" s="54">
        <v>45271</v>
      </c>
      <c r="H1280" s="53">
        <f>DAY(BASE[[#This Row],[Data de Pagamento]])</f>
        <v>11</v>
      </c>
      <c r="I1280" s="53" t="str">
        <f>TEXT(BASE[[#This Row],[Data de Pagamento]],"mmmm")</f>
        <v>dezembro</v>
      </c>
      <c r="J1280" s="53">
        <f>YEAR(BASE[[#This Row],[Data de Pagamento]])</f>
        <v>2023</v>
      </c>
      <c r="K1280" s="36">
        <v>-1073</v>
      </c>
    </row>
    <row r="1281" spans="1:11">
      <c r="A1281" s="50" t="s">
        <v>8</v>
      </c>
      <c r="B1281" s="37" t="s">
        <v>15</v>
      </c>
      <c r="C1281" s="50" t="s">
        <v>11</v>
      </c>
      <c r="D1281" s="52" t="str" cm="1">
        <f t="array" ref="D1281">INDEX(FONTE_CÓDIGOS[CÓDIGO],MATCH(1,(FONTE_CÓDIGOS[FONTE]=BASE[[#This Row],[Coluna1]])*(FONTE_CÓDIGOS[DESCRIÇÃO]=BASE[[#This Row],[Classificação]]),0))</f>
        <v>2.1</v>
      </c>
      <c r="E1281" s="50" t="s">
        <v>37</v>
      </c>
      <c r="F1281" s="50"/>
      <c r="G1281" s="54">
        <v>45271</v>
      </c>
      <c r="H1281" s="53">
        <f>DAY(BASE[[#This Row],[Data de Pagamento]])</f>
        <v>11</v>
      </c>
      <c r="I1281" s="53" t="str">
        <f>TEXT(BASE[[#This Row],[Data de Pagamento]],"mmmm")</f>
        <v>dezembro</v>
      </c>
      <c r="J1281" s="53">
        <f>YEAR(BASE[[#This Row],[Data de Pagamento]])</f>
        <v>2023</v>
      </c>
      <c r="K1281" s="36">
        <v>-1074</v>
      </c>
    </row>
    <row r="1282" spans="1:11">
      <c r="A1282" s="50" t="s">
        <v>8</v>
      </c>
      <c r="B1282" s="37" t="s">
        <v>15</v>
      </c>
      <c r="C1282" s="50" t="s">
        <v>11</v>
      </c>
      <c r="D1282" s="52" t="str" cm="1">
        <f t="array" ref="D1282">INDEX(FONTE_CÓDIGOS[CÓDIGO],MATCH(1,(FONTE_CÓDIGOS[FONTE]=BASE[[#This Row],[Coluna1]])*(FONTE_CÓDIGOS[DESCRIÇÃO]=BASE[[#This Row],[Classificação]]),0))</f>
        <v>2.1</v>
      </c>
      <c r="E1282" s="50" t="s">
        <v>10</v>
      </c>
      <c r="F1282" s="50"/>
      <c r="G1282" s="54">
        <v>45271</v>
      </c>
      <c r="H1282" s="53">
        <f>DAY(BASE[[#This Row],[Data de Pagamento]])</f>
        <v>11</v>
      </c>
      <c r="I1282" s="53" t="str">
        <f>TEXT(BASE[[#This Row],[Data de Pagamento]],"mmmm")</f>
        <v>dezembro</v>
      </c>
      <c r="J1282" s="53">
        <f>YEAR(BASE[[#This Row],[Data de Pagamento]])</f>
        <v>2023</v>
      </c>
      <c r="K1282" s="36">
        <v>-1075</v>
      </c>
    </row>
    <row r="1283" spans="1:11">
      <c r="A1283" s="50" t="s">
        <v>8</v>
      </c>
      <c r="B1283" s="37" t="s">
        <v>78</v>
      </c>
      <c r="C1283" s="50" t="s">
        <v>11</v>
      </c>
      <c r="D1283" s="52" t="str" cm="1">
        <f t="array" ref="D1283">INDEX(FONTE_CÓDIGOS[CÓDIGO],MATCH(1,(FONTE_CÓDIGOS[FONTE]=BASE[[#This Row],[Coluna1]])*(FONTE_CÓDIGOS[DESCRIÇÃO]=BASE[[#This Row],[Classificação]]),0))</f>
        <v>2.13</v>
      </c>
      <c r="E1283" s="50" t="s">
        <v>10</v>
      </c>
      <c r="F1283" s="50"/>
      <c r="G1283" s="54">
        <v>45271</v>
      </c>
      <c r="H1283" s="53">
        <f>DAY(BASE[[#This Row],[Data de Pagamento]])</f>
        <v>11</v>
      </c>
      <c r="I1283" s="53" t="str">
        <f>TEXT(BASE[[#This Row],[Data de Pagamento]],"mmmm")</f>
        <v>dezembro</v>
      </c>
      <c r="J1283" s="53">
        <f>YEAR(BASE[[#This Row],[Data de Pagamento]])</f>
        <v>2023</v>
      </c>
      <c r="K1283" s="36">
        <v>-1076</v>
      </c>
    </row>
    <row r="1284" spans="1:11">
      <c r="A1284" s="50" t="s">
        <v>6</v>
      </c>
      <c r="B1284" s="37" t="s">
        <v>27</v>
      </c>
      <c r="C1284" s="50" t="s">
        <v>11</v>
      </c>
      <c r="D1284" s="52" t="str" cm="1">
        <f t="array" ref="D1284">INDEX(FONTE_CÓDIGOS[CÓDIGO],MATCH(1,(FONTE_CÓDIGOS[FONTE]=BASE[[#This Row],[Coluna1]])*(FONTE_CÓDIGOS[DESCRIÇÃO]=BASE[[#This Row],[Classificação]]),0))</f>
        <v>1.3</v>
      </c>
      <c r="E1284" s="33" t="s">
        <v>43</v>
      </c>
      <c r="G1284" s="54">
        <v>45272</v>
      </c>
      <c r="H1284" s="35">
        <f>DAY(BASE[[#This Row],[Data de Pagamento]])</f>
        <v>12</v>
      </c>
      <c r="I1284" s="35" t="str">
        <f>TEXT(BASE[[#This Row],[Data de Pagamento]],"mmmm")</f>
        <v>dezembro</v>
      </c>
      <c r="J1284" s="35">
        <f>YEAR(BASE[[#This Row],[Data de Pagamento]])</f>
        <v>2023</v>
      </c>
      <c r="K1284" s="36">
        <v>204</v>
      </c>
    </row>
    <row r="1285" spans="1:11">
      <c r="A1285" s="50" t="s">
        <v>8</v>
      </c>
      <c r="B1285" s="37" t="s">
        <v>98</v>
      </c>
      <c r="C1285" s="50" t="s">
        <v>11</v>
      </c>
      <c r="D1285" s="52" t="str" cm="1">
        <f t="array" ref="D1285">INDEX(FONTE_CÓDIGOS[CÓDIGO],MATCH(1,(FONTE_CÓDIGOS[FONTE]=BASE[[#This Row],[Coluna1]])*(FONTE_CÓDIGOS[DESCRIÇÃO]=BASE[[#This Row],[Classificação]]),0))</f>
        <v>2.23</v>
      </c>
      <c r="E1285" s="50" t="s">
        <v>31</v>
      </c>
      <c r="F1285" s="50"/>
      <c r="G1285" s="54">
        <v>45272</v>
      </c>
      <c r="H1285" s="53">
        <f>DAY(BASE[[#This Row],[Data de Pagamento]])</f>
        <v>12</v>
      </c>
      <c r="I1285" s="53" t="str">
        <f>TEXT(BASE[[#This Row],[Data de Pagamento]],"mmmm")</f>
        <v>dezembro</v>
      </c>
      <c r="J1285" s="53">
        <f>YEAR(BASE[[#This Row],[Data de Pagamento]])</f>
        <v>2023</v>
      </c>
      <c r="K1285" s="36">
        <v>-1077</v>
      </c>
    </row>
    <row r="1286" spans="1:11">
      <c r="A1286" s="50" t="s">
        <v>8</v>
      </c>
      <c r="B1286" s="37" t="s">
        <v>68</v>
      </c>
      <c r="C1286" s="50" t="s">
        <v>11</v>
      </c>
      <c r="D1286" s="52" t="str" cm="1">
        <f t="array" ref="D1286">INDEX(FONTE_CÓDIGOS[CÓDIGO],MATCH(1,(FONTE_CÓDIGOS[FONTE]=BASE[[#This Row],[Coluna1]])*(FONTE_CÓDIGOS[DESCRIÇÃO]=BASE[[#This Row],[Classificação]]),0))</f>
        <v>2.10</v>
      </c>
      <c r="E1286" s="50" t="s">
        <v>10</v>
      </c>
      <c r="F1286" s="50"/>
      <c r="G1286" s="54">
        <v>45273</v>
      </c>
      <c r="H1286" s="53">
        <f>DAY(BASE[[#This Row],[Data de Pagamento]])</f>
        <v>13</v>
      </c>
      <c r="I1286" s="53" t="str">
        <f>TEXT(BASE[[#This Row],[Data de Pagamento]],"mmmm")</f>
        <v>dezembro</v>
      </c>
      <c r="J1286" s="53">
        <f>YEAR(BASE[[#This Row],[Data de Pagamento]])</f>
        <v>2023</v>
      </c>
      <c r="K1286" s="36">
        <v>-1078</v>
      </c>
    </row>
    <row r="1287" spans="1:11">
      <c r="A1287" s="50" t="s">
        <v>8</v>
      </c>
      <c r="B1287" s="37" t="s">
        <v>88</v>
      </c>
      <c r="C1287" s="50" t="s">
        <v>11</v>
      </c>
      <c r="D1287" s="52" t="str" cm="1">
        <f t="array" ref="D1287">INDEX(FONTE_CÓDIGOS[CÓDIGO],MATCH(1,(FONTE_CÓDIGOS[FONTE]=BASE[[#This Row],[Coluna1]])*(FONTE_CÓDIGOS[DESCRIÇÃO]=BASE[[#This Row],[Classificação]]),0))</f>
        <v>2.18</v>
      </c>
      <c r="E1287" s="50" t="s">
        <v>10</v>
      </c>
      <c r="F1287" s="50"/>
      <c r="G1287" s="54">
        <v>45274</v>
      </c>
      <c r="H1287" s="53">
        <f>DAY(BASE[[#This Row],[Data de Pagamento]])</f>
        <v>14</v>
      </c>
      <c r="I1287" s="53" t="str">
        <f>TEXT(BASE[[#This Row],[Data de Pagamento]],"mmmm")</f>
        <v>dezembro</v>
      </c>
      <c r="J1287" s="53">
        <f>YEAR(BASE[[#This Row],[Data de Pagamento]])</f>
        <v>2023</v>
      </c>
      <c r="K1287" s="36">
        <v>-1079</v>
      </c>
    </row>
    <row r="1288" spans="1:11">
      <c r="A1288" s="37" t="s">
        <v>8</v>
      </c>
      <c r="B1288" s="37" t="s">
        <v>84</v>
      </c>
      <c r="C1288" s="37" t="s">
        <v>11</v>
      </c>
      <c r="D1288" s="40" t="str" cm="1">
        <f t="array" ref="D1288">INDEX(FONTE_CÓDIGOS[CÓDIGO],MATCH(1,(FONTE_CÓDIGOS[FONTE]=BASE[[#This Row],[Coluna1]])*(FONTE_CÓDIGOS[DESCRIÇÃO]=BASE[[#This Row],[Classificação]]),0))</f>
        <v>2.16</v>
      </c>
      <c r="E1288" s="33" t="s">
        <v>10</v>
      </c>
      <c r="G1288" s="39">
        <v>45275</v>
      </c>
      <c r="H1288" s="35">
        <f>DAY(BASE[[#This Row],[Data de Pagamento]])</f>
        <v>15</v>
      </c>
      <c r="I1288" s="35" t="str">
        <f>TEXT(BASE[[#This Row],[Data de Pagamento]],"mmmm")</f>
        <v>dezembro</v>
      </c>
      <c r="J1288" s="35">
        <f>YEAR(BASE[[#This Row],[Data de Pagamento]])</f>
        <v>2023</v>
      </c>
      <c r="K1288" s="36">
        <v>-1080</v>
      </c>
    </row>
    <row r="1289" spans="1:11">
      <c r="A1289" s="37" t="s">
        <v>8</v>
      </c>
      <c r="B1289" s="37" t="s">
        <v>29</v>
      </c>
      <c r="C1289" s="37" t="s">
        <v>11</v>
      </c>
      <c r="D1289" s="38" t="str" cm="1">
        <f t="array" ref="D1289">INDEX(FONTE_CÓDIGOS[CÓDIGO],MATCH(1,(FONTE_CÓDIGOS[FONTE]=BASE[[#This Row],[Coluna1]])*(FONTE_CÓDIGOS[DESCRIÇÃO]=BASE[[#This Row],[Classificação]]),0))</f>
        <v>2.3</v>
      </c>
      <c r="E1289" s="33" t="s">
        <v>10</v>
      </c>
      <c r="G1289" s="39">
        <v>45276</v>
      </c>
      <c r="H1289" s="35">
        <f>DAY(BASE[[#This Row],[Data de Pagamento]])</f>
        <v>16</v>
      </c>
      <c r="I1289" s="35" t="str">
        <f>TEXT(BASE[[#This Row],[Data de Pagamento]],"mmmm")</f>
        <v>dezembro</v>
      </c>
      <c r="J1289" s="35">
        <f>YEAR(BASE[[#This Row],[Data de Pagamento]])</f>
        <v>2023</v>
      </c>
      <c r="K1289" s="36">
        <v>-1081</v>
      </c>
    </row>
    <row r="1290" spans="1:11">
      <c r="A1290" s="50" t="s">
        <v>8</v>
      </c>
      <c r="B1290" s="37" t="s">
        <v>53</v>
      </c>
      <c r="C1290" s="50" t="s">
        <v>11</v>
      </c>
      <c r="D1290" s="52" t="str" cm="1">
        <f t="array" ref="D1290">INDEX(FONTE_CÓDIGOS[CÓDIGO],MATCH(1,(FONTE_CÓDIGOS[FONTE]=BASE[[#This Row],[Coluna1]])*(FONTE_CÓDIGOS[DESCRIÇÃO]=BASE[[#This Row],[Classificação]]),0))</f>
        <v>2.7</v>
      </c>
      <c r="E1290" s="50" t="s">
        <v>10</v>
      </c>
      <c r="F1290" s="50"/>
      <c r="G1290" s="54">
        <v>45278</v>
      </c>
      <c r="H1290" s="53">
        <f>DAY(BASE[[#This Row],[Data de Pagamento]])</f>
        <v>18</v>
      </c>
      <c r="I1290" s="53" t="str">
        <f>TEXT(BASE[[#This Row],[Data de Pagamento]],"mmmm")</f>
        <v>dezembro</v>
      </c>
      <c r="J1290" s="53">
        <f>YEAR(BASE[[#This Row],[Data de Pagamento]])</f>
        <v>2023</v>
      </c>
      <c r="K1290" s="36">
        <v>-1082</v>
      </c>
    </row>
    <row r="1291" spans="1:11">
      <c r="A1291" s="33" t="s">
        <v>8</v>
      </c>
      <c r="B1291" s="37" t="s">
        <v>82</v>
      </c>
      <c r="C1291" s="33" t="s">
        <v>11</v>
      </c>
      <c r="D1291" s="34" t="str" cm="1">
        <f t="array" ref="D1291">INDEX(FONTE_CÓDIGOS[CÓDIGO],MATCH(1,(FONTE_CÓDIGOS[FONTE]=BASE[[#This Row],[Coluna1]])*(FONTE_CÓDIGOS[DESCRIÇÃO]=BASE[[#This Row],[Classificação]]),0))</f>
        <v>2.15</v>
      </c>
      <c r="E1291" s="33" t="s">
        <v>10</v>
      </c>
      <c r="G1291" s="39">
        <v>45280</v>
      </c>
      <c r="H1291" s="35">
        <f>DAY(BASE[[#This Row],[Data de Pagamento]])</f>
        <v>20</v>
      </c>
      <c r="I1291" s="35" t="str">
        <f>TEXT(BASE[[#This Row],[Data de Pagamento]],"mmmm")</f>
        <v>dezembro</v>
      </c>
      <c r="J1291" s="35">
        <f>YEAR(BASE[[#This Row],[Data de Pagamento]])</f>
        <v>2023</v>
      </c>
      <c r="K1291" s="36">
        <v>-1083</v>
      </c>
    </row>
    <row r="1292" spans="1:11">
      <c r="A1292" s="50" t="s">
        <v>8</v>
      </c>
      <c r="B1292" s="37" t="s">
        <v>68</v>
      </c>
      <c r="C1292" s="50" t="s">
        <v>11</v>
      </c>
      <c r="D1292" s="52" t="str" cm="1">
        <f t="array" ref="D1292">INDEX(FONTE_CÓDIGOS[CÓDIGO],MATCH(1,(FONTE_CÓDIGOS[FONTE]=BASE[[#This Row],[Coluna1]])*(FONTE_CÓDIGOS[DESCRIÇÃO]=BASE[[#This Row],[Classificação]]),0))</f>
        <v>2.10</v>
      </c>
      <c r="E1292" s="50" t="s">
        <v>10</v>
      </c>
      <c r="F1292" s="50"/>
      <c r="G1292" s="54">
        <v>45280</v>
      </c>
      <c r="H1292" s="53">
        <f>DAY(BASE[[#This Row],[Data de Pagamento]])</f>
        <v>20</v>
      </c>
      <c r="I1292" s="53" t="str">
        <f>TEXT(BASE[[#This Row],[Data de Pagamento]],"mmmm")</f>
        <v>dezembro</v>
      </c>
      <c r="J1292" s="53">
        <f>YEAR(BASE[[#This Row],[Data de Pagamento]])</f>
        <v>2023</v>
      </c>
      <c r="K1292" s="36">
        <v>-1084</v>
      </c>
    </row>
    <row r="1293" spans="1:11">
      <c r="A1293" s="50" t="s">
        <v>8</v>
      </c>
      <c r="B1293" s="37" t="s">
        <v>98</v>
      </c>
      <c r="C1293" s="50" t="s">
        <v>11</v>
      </c>
      <c r="D1293" s="52" t="str" cm="1">
        <f t="array" ref="D1293">INDEX(FONTE_CÓDIGOS[CÓDIGO],MATCH(1,(FONTE_CÓDIGOS[FONTE]=BASE[[#This Row],[Coluna1]])*(FONTE_CÓDIGOS[DESCRIÇÃO]=BASE[[#This Row],[Classificação]]),0))</f>
        <v>2.23</v>
      </c>
      <c r="E1293" s="50" t="s">
        <v>17</v>
      </c>
      <c r="F1293" s="50"/>
      <c r="G1293" s="54">
        <v>45280</v>
      </c>
      <c r="H1293" s="53">
        <f>DAY(BASE[[#This Row],[Data de Pagamento]])</f>
        <v>20</v>
      </c>
      <c r="I1293" s="53" t="str">
        <f>TEXT(BASE[[#This Row],[Data de Pagamento]],"mmmm")</f>
        <v>dezembro</v>
      </c>
      <c r="J1293" s="53">
        <f>YEAR(BASE[[#This Row],[Data de Pagamento]])</f>
        <v>2023</v>
      </c>
      <c r="K1293" s="36">
        <v>-1085</v>
      </c>
    </row>
    <row r="1294" spans="1:11">
      <c r="A1294" s="37" t="s">
        <v>8</v>
      </c>
      <c r="B1294" s="37" t="s">
        <v>92</v>
      </c>
      <c r="C1294" s="37" t="s">
        <v>11</v>
      </c>
      <c r="D1294" s="38" t="str" cm="1">
        <f t="array" ref="D1294">INDEX(FONTE_CÓDIGOS[CÓDIGO],MATCH(1,(FONTE_CÓDIGOS[FONTE]=BASE[[#This Row],[Coluna1]])*(FONTE_CÓDIGOS[DESCRIÇÃO]=BASE[[#This Row],[Classificação]]),0))</f>
        <v>2.20</v>
      </c>
      <c r="E1294" s="33" t="s">
        <v>31</v>
      </c>
      <c r="G1294" s="39">
        <v>45282</v>
      </c>
      <c r="H1294" s="35">
        <f>DAY(BASE[[#This Row],[Data de Pagamento]])</f>
        <v>22</v>
      </c>
      <c r="I1294" s="35" t="str">
        <f>TEXT(BASE[[#This Row],[Data de Pagamento]],"mmmm")</f>
        <v>dezembro</v>
      </c>
      <c r="J1294" s="35">
        <f>YEAR(BASE[[#This Row],[Data de Pagamento]])</f>
        <v>2023</v>
      </c>
      <c r="K1294" s="36">
        <v>-1086</v>
      </c>
    </row>
    <row r="1295" spans="1:11">
      <c r="A1295" s="33" t="s">
        <v>8</v>
      </c>
      <c r="B1295" s="37" t="s">
        <v>76</v>
      </c>
      <c r="C1295" s="33" t="s">
        <v>11</v>
      </c>
      <c r="D1295" s="34" t="str" cm="1">
        <f t="array" ref="D1295">INDEX(FONTE_CÓDIGOS[CÓDIGO],MATCH(1,(FONTE_CÓDIGOS[FONTE]=BASE[[#This Row],[Coluna1]])*(FONTE_CÓDIGOS[DESCRIÇÃO]=BASE[[#This Row],[Classificação]]),0))</f>
        <v>2.12</v>
      </c>
      <c r="E1295" s="33" t="s">
        <v>10</v>
      </c>
      <c r="G1295" s="39">
        <v>45282</v>
      </c>
      <c r="H1295" s="35">
        <f>DAY(BASE[[#This Row],[Data de Pagamento]])</f>
        <v>22</v>
      </c>
      <c r="I1295" s="35" t="str">
        <f>TEXT(BASE[[#This Row],[Data de Pagamento]],"mmmm")</f>
        <v>dezembro</v>
      </c>
      <c r="J1295" s="35">
        <f>YEAR(BASE[[#This Row],[Data de Pagamento]])</f>
        <v>2023</v>
      </c>
      <c r="K1295" s="36">
        <v>-1087</v>
      </c>
    </row>
    <row r="1296" spans="1:11">
      <c r="A1296" s="50" t="s">
        <v>8</v>
      </c>
      <c r="B1296" s="37" t="s">
        <v>78</v>
      </c>
      <c r="C1296" s="50" t="s">
        <v>11</v>
      </c>
      <c r="D1296" s="52" t="str" cm="1">
        <f t="array" ref="D1296">INDEX(FONTE_CÓDIGOS[CÓDIGO],MATCH(1,(FONTE_CÓDIGOS[FONTE]=BASE[[#This Row],[Coluna1]])*(FONTE_CÓDIGOS[DESCRIÇÃO]=BASE[[#This Row],[Classificação]]),0))</f>
        <v>2.13</v>
      </c>
      <c r="E1296" s="50" t="s">
        <v>10</v>
      </c>
      <c r="F1296" s="50"/>
      <c r="G1296" s="54">
        <v>45283</v>
      </c>
      <c r="H1296" s="53">
        <f>DAY(BASE[[#This Row],[Data de Pagamento]])</f>
        <v>23</v>
      </c>
      <c r="I1296" s="53" t="str">
        <f>TEXT(BASE[[#This Row],[Data de Pagamento]],"mmmm")</f>
        <v>dezembro</v>
      </c>
      <c r="J1296" s="53">
        <f>YEAR(BASE[[#This Row],[Data de Pagamento]])</f>
        <v>2023</v>
      </c>
      <c r="K1296" s="36">
        <v>-1088</v>
      </c>
    </row>
    <row r="1297" spans="1:11">
      <c r="A1297" s="50" t="s">
        <v>8</v>
      </c>
      <c r="B1297" s="37" t="s">
        <v>78</v>
      </c>
      <c r="C1297" s="50" t="s">
        <v>11</v>
      </c>
      <c r="D1297" s="52" t="str" cm="1">
        <f t="array" ref="D1297">INDEX(FONTE_CÓDIGOS[CÓDIGO],MATCH(1,(FONTE_CÓDIGOS[FONTE]=BASE[[#This Row],[Coluna1]])*(FONTE_CÓDIGOS[DESCRIÇÃO]=BASE[[#This Row],[Classificação]]),0))</f>
        <v>2.13</v>
      </c>
      <c r="E1297" s="50" t="s">
        <v>10</v>
      </c>
      <c r="F1297" s="50"/>
      <c r="G1297" s="54">
        <v>45284</v>
      </c>
      <c r="H1297" s="53">
        <f>DAY(BASE[[#This Row],[Data de Pagamento]])</f>
        <v>24</v>
      </c>
      <c r="I1297" s="53" t="str">
        <f>TEXT(BASE[[#This Row],[Data de Pagamento]],"mmmm")</f>
        <v>dezembro</v>
      </c>
      <c r="J1297" s="53">
        <f>YEAR(BASE[[#This Row],[Data de Pagamento]])</f>
        <v>2023</v>
      </c>
      <c r="K1297" s="36">
        <v>-1089</v>
      </c>
    </row>
    <row r="1298" spans="1:11">
      <c r="A1298" s="50" t="s">
        <v>6</v>
      </c>
      <c r="B1298" s="37" t="s">
        <v>27</v>
      </c>
      <c r="C1298" s="50" t="s">
        <v>11</v>
      </c>
      <c r="D1298" s="52" t="str" cm="1">
        <f t="array" ref="D1298">INDEX(FONTE_CÓDIGOS[CÓDIGO],MATCH(1,(FONTE_CÓDIGOS[FONTE]=BASE[[#This Row],[Coluna1]])*(FONTE_CÓDIGOS[DESCRIÇÃO]=BASE[[#This Row],[Classificação]]),0))</f>
        <v>1.3</v>
      </c>
      <c r="E1298" s="33" t="s">
        <v>43</v>
      </c>
      <c r="G1298" s="54">
        <v>45288</v>
      </c>
      <c r="H1298" s="35">
        <f>DAY(BASE[[#This Row],[Data de Pagamento]])</f>
        <v>28</v>
      </c>
      <c r="I1298" s="35" t="str">
        <f>TEXT(BASE[[#This Row],[Data de Pagamento]],"mmmm")</f>
        <v>dezembro</v>
      </c>
      <c r="J1298" s="35">
        <f>YEAR(BASE[[#This Row],[Data de Pagamento]])</f>
        <v>2023</v>
      </c>
      <c r="K1298" s="36">
        <v>205</v>
      </c>
    </row>
    <row r="1299" spans="1:11">
      <c r="A1299" s="37" t="s">
        <v>8</v>
      </c>
      <c r="B1299" s="37" t="s">
        <v>80</v>
      </c>
      <c r="C1299" s="37" t="s">
        <v>11</v>
      </c>
      <c r="D1299" s="40" t="str" cm="1">
        <f t="array" ref="D1299">INDEX(FONTE_CÓDIGOS[CÓDIGO],MATCH(1,(FONTE_CÓDIGOS[FONTE]=BASE[[#This Row],[Coluna1]])*(FONTE_CÓDIGOS[DESCRIÇÃO]=BASE[[#This Row],[Classificação]]),0))</f>
        <v>2.14</v>
      </c>
      <c r="E1299" s="33" t="s">
        <v>10</v>
      </c>
      <c r="G1299" s="54">
        <v>45288</v>
      </c>
      <c r="H1299" s="35">
        <f>DAY(BASE[[#This Row],[Data de Pagamento]])</f>
        <v>28</v>
      </c>
      <c r="I1299" s="35" t="str">
        <f>TEXT(BASE[[#This Row],[Data de Pagamento]],"mmmm")</f>
        <v>dezembro</v>
      </c>
      <c r="J1299" s="35">
        <f>YEAR(BASE[[#This Row],[Data de Pagamento]])</f>
        <v>2023</v>
      </c>
      <c r="K1299" s="36">
        <v>-1090</v>
      </c>
    </row>
    <row r="1300" spans="1:11">
      <c r="A1300" s="37" t="s">
        <v>8</v>
      </c>
      <c r="B1300" s="37" t="s">
        <v>29</v>
      </c>
      <c r="C1300" s="37" t="s">
        <v>11</v>
      </c>
      <c r="D1300" s="38" t="str" cm="1">
        <f t="array" ref="D1300">INDEX(FONTE_CÓDIGOS[CÓDIGO],MATCH(1,(FONTE_CÓDIGOS[FONTE]=BASE[[#This Row],[Coluna1]])*(FONTE_CÓDIGOS[DESCRIÇÃO]=BASE[[#This Row],[Classificação]]),0))</f>
        <v>2.3</v>
      </c>
      <c r="E1300" s="33" t="s">
        <v>10</v>
      </c>
      <c r="G1300" s="39">
        <v>45289</v>
      </c>
      <c r="H1300" s="35">
        <f>DAY(BASE[[#This Row],[Data de Pagamento]])</f>
        <v>29</v>
      </c>
      <c r="I1300" s="35" t="str">
        <f>TEXT(BASE[[#This Row],[Data de Pagamento]],"mmmm")</f>
        <v>dezembro</v>
      </c>
      <c r="J1300" s="35">
        <f>YEAR(BASE[[#This Row],[Data de Pagamento]])</f>
        <v>2023</v>
      </c>
      <c r="K1300" s="36">
        <v>-1091</v>
      </c>
    </row>
    <row r="1301" spans="1:11">
      <c r="A1301" s="33" t="s">
        <v>8</v>
      </c>
      <c r="B1301" s="37" t="s">
        <v>76</v>
      </c>
      <c r="C1301" s="33" t="s">
        <v>11</v>
      </c>
      <c r="D1301" s="34" t="str" cm="1">
        <f t="array" ref="D1301">INDEX(FONTE_CÓDIGOS[CÓDIGO],MATCH(1,(FONTE_CÓDIGOS[FONTE]=BASE[[#This Row],[Coluna1]])*(FONTE_CÓDIGOS[DESCRIÇÃO]=BASE[[#This Row],[Classificação]]),0))</f>
        <v>2.12</v>
      </c>
      <c r="E1301" s="33" t="s">
        <v>10</v>
      </c>
      <c r="G1301" s="39">
        <v>45289</v>
      </c>
      <c r="H1301" s="35">
        <f>DAY(BASE[[#This Row],[Data de Pagamento]])</f>
        <v>29</v>
      </c>
      <c r="I1301" s="35" t="str">
        <f>TEXT(BASE[[#This Row],[Data de Pagamento]],"mmmm")</f>
        <v>dezembro</v>
      </c>
      <c r="J1301" s="35">
        <f>YEAR(BASE[[#This Row],[Data de Pagamento]])</f>
        <v>2023</v>
      </c>
      <c r="K1301" s="36">
        <v>-1092</v>
      </c>
    </row>
    <row r="1302" spans="1:11">
      <c r="A1302" s="37" t="s">
        <v>8</v>
      </c>
      <c r="B1302" s="37" t="s">
        <v>73</v>
      </c>
      <c r="C1302" s="37" t="s">
        <v>11</v>
      </c>
      <c r="D1302" s="41" t="str" cm="1">
        <f t="array" ref="D1302">INDEX(FONTE_CÓDIGOS[CÓDIGO],MATCH(1,(FONTE_CÓDIGOS[FONTE]=BASE[[#This Row],[Coluna1]])*(FONTE_CÓDIGOS[DESCRIÇÃO]=BASE[[#This Row],[Classificação]]),0))</f>
        <v>2.11</v>
      </c>
      <c r="E1302" s="33" t="s">
        <v>37</v>
      </c>
      <c r="G1302" s="39">
        <v>45293</v>
      </c>
      <c r="H1302" s="35">
        <f>DAY(BASE[[#This Row],[Data de Pagamento]])</f>
        <v>2</v>
      </c>
      <c r="I1302" s="35" t="str">
        <f>TEXT(BASE[[#This Row],[Data de Pagamento]],"mmmm")</f>
        <v>janeiro</v>
      </c>
      <c r="J1302" s="35">
        <f>YEAR(BASE[[#This Row],[Data de Pagamento]])</f>
        <v>2024</v>
      </c>
      <c r="K1302" s="36">
        <v>-1093</v>
      </c>
    </row>
    <row r="1303" spans="1:11">
      <c r="A1303" s="37" t="s">
        <v>8</v>
      </c>
      <c r="B1303" s="37" t="s">
        <v>73</v>
      </c>
      <c r="C1303" s="37" t="s">
        <v>11</v>
      </c>
      <c r="D1303" s="38" t="str" cm="1">
        <f t="array" ref="D1303">INDEX(FONTE_CÓDIGOS[CÓDIGO],MATCH(1,(FONTE_CÓDIGOS[FONTE]=BASE[[#This Row],[Coluna1]])*(FONTE_CÓDIGOS[DESCRIÇÃO]=BASE[[#This Row],[Classificação]]),0))</f>
        <v>2.11</v>
      </c>
      <c r="E1303" s="33" t="s">
        <v>31</v>
      </c>
      <c r="G1303" s="39">
        <v>45293</v>
      </c>
      <c r="H1303" s="35">
        <f>DAY(BASE[[#This Row],[Data de Pagamento]])</f>
        <v>2</v>
      </c>
      <c r="I1303" s="35" t="str">
        <f>TEXT(BASE[[#This Row],[Data de Pagamento]],"mmmm")</f>
        <v>janeiro</v>
      </c>
      <c r="J1303" s="35">
        <f>YEAR(BASE[[#This Row],[Data de Pagamento]])</f>
        <v>2024</v>
      </c>
      <c r="K1303" s="36">
        <v>-1094</v>
      </c>
    </row>
    <row r="1304" spans="1:11">
      <c r="A1304" s="37" t="s">
        <v>8</v>
      </c>
      <c r="B1304" s="37" t="s">
        <v>73</v>
      </c>
      <c r="C1304" s="37" t="s">
        <v>11</v>
      </c>
      <c r="D1304" s="41" t="str" cm="1">
        <f t="array" ref="D1304">INDEX(FONTE_CÓDIGOS[CÓDIGO],MATCH(1,(FONTE_CÓDIGOS[FONTE]=BASE[[#This Row],[Coluna1]])*(FONTE_CÓDIGOS[DESCRIÇÃO]=BASE[[#This Row],[Classificação]]),0))</f>
        <v>2.11</v>
      </c>
      <c r="E1304" s="33" t="s">
        <v>31</v>
      </c>
      <c r="G1304" s="39">
        <v>45293</v>
      </c>
      <c r="H1304" s="35">
        <f>DAY(BASE[[#This Row],[Data de Pagamento]])</f>
        <v>2</v>
      </c>
      <c r="I1304" s="35" t="str">
        <f>TEXT(BASE[[#This Row],[Data de Pagamento]],"mmmm")</f>
        <v>janeiro</v>
      </c>
      <c r="J1304" s="35">
        <f>YEAR(BASE[[#This Row],[Data de Pagamento]])</f>
        <v>2024</v>
      </c>
      <c r="K1304" s="36">
        <v>-1095</v>
      </c>
    </row>
    <row r="1305" spans="1:11">
      <c r="A1305" s="50" t="s">
        <v>6</v>
      </c>
      <c r="B1305" s="37" t="s">
        <v>71</v>
      </c>
      <c r="C1305" s="50" t="s">
        <v>11</v>
      </c>
      <c r="D1305" s="52" t="str" cm="1">
        <f t="array" ref="D1305">INDEX(FONTE_CÓDIGOS[CÓDIGO],MATCH(1,(FONTE_CÓDIGOS[FONTE]=BASE[[#This Row],[Coluna1]])*(FONTE_CÓDIGOS[DESCRIÇÃO]=BASE[[#This Row],[Classificação]]),0))</f>
        <v>1.11</v>
      </c>
      <c r="E1305" s="50" t="s">
        <v>24</v>
      </c>
      <c r="F1305" s="50"/>
      <c r="G1305" s="54">
        <v>45294</v>
      </c>
      <c r="H1305" s="53">
        <f>DAY(BASE[[#This Row],[Data de Pagamento]])</f>
        <v>3</v>
      </c>
      <c r="I1305" s="53" t="str">
        <f>TEXT(BASE[[#This Row],[Data de Pagamento]],"mmmm")</f>
        <v>janeiro</v>
      </c>
      <c r="J1305" s="53">
        <f>YEAR(BASE[[#This Row],[Data de Pagamento]])</f>
        <v>2024</v>
      </c>
      <c r="K1305" s="36">
        <v>206</v>
      </c>
    </row>
    <row r="1306" spans="1:11">
      <c r="A1306" s="50" t="s">
        <v>8</v>
      </c>
      <c r="B1306" s="37" t="s">
        <v>68</v>
      </c>
      <c r="C1306" s="50" t="s">
        <v>11</v>
      </c>
      <c r="D1306" s="52" t="str" cm="1">
        <f t="array" ref="D1306">INDEX(FONTE_CÓDIGOS[CÓDIGO],MATCH(1,(FONTE_CÓDIGOS[FONTE]=BASE[[#This Row],[Coluna1]])*(FONTE_CÓDIGOS[DESCRIÇÃO]=BASE[[#This Row],[Classificação]]),0))</f>
        <v>2.10</v>
      </c>
      <c r="E1306" s="50" t="s">
        <v>10</v>
      </c>
      <c r="G1306" s="39">
        <v>45294</v>
      </c>
      <c r="H1306" s="35">
        <f>DAY(BASE[[#This Row],[Data de Pagamento]])</f>
        <v>3</v>
      </c>
      <c r="I1306" s="35" t="str">
        <f>TEXT(BASE[[#This Row],[Data de Pagamento]],"mmmm")</f>
        <v>janeiro</v>
      </c>
      <c r="J1306" s="35">
        <f>YEAR(BASE[[#This Row],[Data de Pagamento]])</f>
        <v>2024</v>
      </c>
      <c r="K1306" s="36">
        <v>-1096</v>
      </c>
    </row>
    <row r="1307" spans="1:11">
      <c r="A1307" s="37" t="s">
        <v>8</v>
      </c>
      <c r="B1307" s="37" t="s">
        <v>92</v>
      </c>
      <c r="C1307" s="37" t="s">
        <v>11</v>
      </c>
      <c r="D1307" s="38" t="str" cm="1">
        <f t="array" ref="D1307">INDEX(FONTE_CÓDIGOS[CÓDIGO],MATCH(1,(FONTE_CÓDIGOS[FONTE]=BASE[[#This Row],[Coluna1]])*(FONTE_CÓDIGOS[DESCRIÇÃO]=BASE[[#This Row],[Classificação]]),0))</f>
        <v>2.20</v>
      </c>
      <c r="E1307" s="33" t="s">
        <v>24</v>
      </c>
      <c r="G1307" s="39">
        <v>45294</v>
      </c>
      <c r="H1307" s="35">
        <f>DAY(BASE[[#This Row],[Data de Pagamento]])</f>
        <v>3</v>
      </c>
      <c r="I1307" s="35" t="str">
        <f>TEXT(BASE[[#This Row],[Data de Pagamento]],"mmmm")</f>
        <v>janeiro</v>
      </c>
      <c r="J1307" s="35">
        <f>YEAR(BASE[[#This Row],[Data de Pagamento]])</f>
        <v>2024</v>
      </c>
      <c r="K1307" s="36">
        <v>-1097</v>
      </c>
    </row>
    <row r="1308" spans="1:11">
      <c r="A1308" s="50" t="s">
        <v>8</v>
      </c>
      <c r="B1308" s="37" t="s">
        <v>90</v>
      </c>
      <c r="C1308" s="50" t="s">
        <v>11</v>
      </c>
      <c r="D1308" s="52" t="str" cm="1">
        <f t="array" ref="D1308">INDEX(FONTE_CÓDIGOS[CÓDIGO],MATCH(1,(FONTE_CÓDIGOS[FONTE]=BASE[[#This Row],[Coluna1]])*(FONTE_CÓDIGOS[DESCRIÇÃO]=BASE[[#This Row],[Classificação]]),0))</f>
        <v>2.19</v>
      </c>
      <c r="E1308" s="50" t="s">
        <v>17</v>
      </c>
      <c r="F1308" s="50"/>
      <c r="G1308" s="54">
        <v>45294</v>
      </c>
      <c r="H1308" s="53">
        <f>DAY(BASE[[#This Row],[Data de Pagamento]])</f>
        <v>3</v>
      </c>
      <c r="I1308" s="53" t="str">
        <f>TEXT(BASE[[#This Row],[Data de Pagamento]],"mmmm")</f>
        <v>janeiro</v>
      </c>
      <c r="J1308" s="53">
        <f>YEAR(BASE[[#This Row],[Data de Pagamento]])</f>
        <v>2024</v>
      </c>
      <c r="K1308" s="36">
        <v>-1098</v>
      </c>
    </row>
    <row r="1309" spans="1:11">
      <c r="A1309" s="50" t="s">
        <v>8</v>
      </c>
      <c r="B1309" s="37" t="s">
        <v>90</v>
      </c>
      <c r="C1309" s="50" t="s">
        <v>11</v>
      </c>
      <c r="D1309" s="52" t="str" cm="1">
        <f t="array" ref="D1309">INDEX(FONTE_CÓDIGOS[CÓDIGO],MATCH(1,(FONTE_CÓDIGOS[FONTE]=BASE[[#This Row],[Coluna1]])*(FONTE_CÓDIGOS[DESCRIÇÃO]=BASE[[#This Row],[Classificação]]),0))</f>
        <v>2.19</v>
      </c>
      <c r="E1309" s="50" t="s">
        <v>24</v>
      </c>
      <c r="F1309" s="50"/>
      <c r="G1309" s="54">
        <v>45294</v>
      </c>
      <c r="H1309" s="53">
        <f>DAY(BASE[[#This Row],[Data de Pagamento]])</f>
        <v>3</v>
      </c>
      <c r="I1309" s="53" t="str">
        <f>TEXT(BASE[[#This Row],[Data de Pagamento]],"mmmm")</f>
        <v>janeiro</v>
      </c>
      <c r="J1309" s="53">
        <f>YEAR(BASE[[#This Row],[Data de Pagamento]])</f>
        <v>2024</v>
      </c>
      <c r="K1309" s="36">
        <v>-1099</v>
      </c>
    </row>
    <row r="1310" spans="1:11">
      <c r="A1310" s="50" t="s">
        <v>8</v>
      </c>
      <c r="B1310" s="37" t="s">
        <v>90</v>
      </c>
      <c r="C1310" s="50" t="s">
        <v>11</v>
      </c>
      <c r="D1310" s="52" t="str" cm="1">
        <f t="array" ref="D1310">INDEX(FONTE_CÓDIGOS[CÓDIGO],MATCH(1,(FONTE_CÓDIGOS[FONTE]=BASE[[#This Row],[Coluna1]])*(FONTE_CÓDIGOS[DESCRIÇÃO]=BASE[[#This Row],[Classificação]]),0))</f>
        <v>2.19</v>
      </c>
      <c r="E1310" s="50" t="s">
        <v>31</v>
      </c>
      <c r="F1310" s="50"/>
      <c r="G1310" s="54">
        <v>45294</v>
      </c>
      <c r="H1310" s="53">
        <f>DAY(BASE[[#This Row],[Data de Pagamento]])</f>
        <v>3</v>
      </c>
      <c r="I1310" s="53" t="str">
        <f>TEXT(BASE[[#This Row],[Data de Pagamento]],"mmmm")</f>
        <v>janeiro</v>
      </c>
      <c r="J1310" s="53">
        <f>YEAR(BASE[[#This Row],[Data de Pagamento]])</f>
        <v>2024</v>
      </c>
      <c r="K1310" s="36">
        <v>-1100</v>
      </c>
    </row>
    <row r="1311" spans="1:11">
      <c r="A1311" s="50" t="s">
        <v>8</v>
      </c>
      <c r="B1311" s="37" t="s">
        <v>90</v>
      </c>
      <c r="C1311" s="50" t="s">
        <v>11</v>
      </c>
      <c r="D1311" s="52" t="str" cm="1">
        <f t="array" ref="D1311">INDEX(FONTE_CÓDIGOS[CÓDIGO],MATCH(1,(FONTE_CÓDIGOS[FONTE]=BASE[[#This Row],[Coluna1]])*(FONTE_CÓDIGOS[DESCRIÇÃO]=BASE[[#This Row],[Classificação]]),0))</f>
        <v>2.19</v>
      </c>
      <c r="E1311" s="50" t="s">
        <v>37</v>
      </c>
      <c r="F1311" s="50"/>
      <c r="G1311" s="54">
        <v>45294</v>
      </c>
      <c r="H1311" s="53">
        <f>DAY(BASE[[#This Row],[Data de Pagamento]])</f>
        <v>3</v>
      </c>
      <c r="I1311" s="53" t="str">
        <f>TEXT(BASE[[#This Row],[Data de Pagamento]],"mmmm")</f>
        <v>janeiro</v>
      </c>
      <c r="J1311" s="53">
        <f>YEAR(BASE[[#This Row],[Data de Pagamento]])</f>
        <v>2024</v>
      </c>
      <c r="K1311" s="36">
        <v>-1101</v>
      </c>
    </row>
    <row r="1312" spans="1:11">
      <c r="A1312" s="50" t="s">
        <v>8</v>
      </c>
      <c r="B1312" s="37" t="s">
        <v>98</v>
      </c>
      <c r="C1312" s="50" t="s">
        <v>11</v>
      </c>
      <c r="D1312" s="52" t="str" cm="1">
        <f t="array" ref="D1312">INDEX(FONTE_CÓDIGOS[CÓDIGO],MATCH(1,(FONTE_CÓDIGOS[FONTE]=BASE[[#This Row],[Coluna1]])*(FONTE_CÓDIGOS[DESCRIÇÃO]=BASE[[#This Row],[Classificação]]),0))</f>
        <v>2.23</v>
      </c>
      <c r="E1312" s="50" t="s">
        <v>24</v>
      </c>
      <c r="F1312" s="50"/>
      <c r="G1312" s="54">
        <v>45294</v>
      </c>
      <c r="H1312" s="53">
        <f>DAY(BASE[[#This Row],[Data de Pagamento]])</f>
        <v>3</v>
      </c>
      <c r="I1312" s="53" t="str">
        <f>TEXT(BASE[[#This Row],[Data de Pagamento]],"mmmm")</f>
        <v>janeiro</v>
      </c>
      <c r="J1312" s="53">
        <f>YEAR(BASE[[#This Row],[Data de Pagamento]])</f>
        <v>2024</v>
      </c>
      <c r="K1312" s="36">
        <v>-1102</v>
      </c>
    </row>
    <row r="1313" spans="1:11">
      <c r="A1313" s="50" t="s">
        <v>8</v>
      </c>
      <c r="B1313" s="37" t="s">
        <v>98</v>
      </c>
      <c r="C1313" s="50" t="s">
        <v>11</v>
      </c>
      <c r="D1313" s="52" t="str" cm="1">
        <f t="array" ref="D1313">INDEX(FONTE_CÓDIGOS[CÓDIGO],MATCH(1,(FONTE_CÓDIGOS[FONTE]=BASE[[#This Row],[Coluna1]])*(FONTE_CÓDIGOS[DESCRIÇÃO]=BASE[[#This Row],[Classificação]]),0))</f>
        <v>2.23</v>
      </c>
      <c r="E1313" s="50" t="s">
        <v>31</v>
      </c>
      <c r="F1313" s="50"/>
      <c r="G1313" s="54">
        <v>45294</v>
      </c>
      <c r="H1313" s="53">
        <f>DAY(BASE[[#This Row],[Data de Pagamento]])</f>
        <v>3</v>
      </c>
      <c r="I1313" s="53" t="str">
        <f>TEXT(BASE[[#This Row],[Data de Pagamento]],"mmmm")</f>
        <v>janeiro</v>
      </c>
      <c r="J1313" s="53">
        <f>YEAR(BASE[[#This Row],[Data de Pagamento]])</f>
        <v>2024</v>
      </c>
      <c r="K1313" s="36">
        <v>-1103</v>
      </c>
    </row>
    <row r="1314" spans="1:11">
      <c r="A1314" s="37" t="s">
        <v>8</v>
      </c>
      <c r="B1314" s="37" t="s">
        <v>73</v>
      </c>
      <c r="C1314" s="37" t="s">
        <v>11</v>
      </c>
      <c r="D1314" s="41" t="str" cm="1">
        <f t="array" ref="D1314">INDEX(FONTE_CÓDIGOS[CÓDIGO],MATCH(1,(FONTE_CÓDIGOS[FONTE]=BASE[[#This Row],[Coluna1]])*(FONTE_CÓDIGOS[DESCRIÇÃO]=BASE[[#This Row],[Classificação]]),0))</f>
        <v>2.11</v>
      </c>
      <c r="E1314" s="33" t="s">
        <v>37</v>
      </c>
      <c r="G1314" s="39">
        <v>45294</v>
      </c>
      <c r="H1314" s="35">
        <f>DAY(BASE[[#This Row],[Data de Pagamento]])</f>
        <v>3</v>
      </c>
      <c r="I1314" s="35" t="str">
        <f>TEXT(BASE[[#This Row],[Data de Pagamento]],"mmmm")</f>
        <v>janeiro</v>
      </c>
      <c r="J1314" s="35">
        <f>YEAR(BASE[[#This Row],[Data de Pagamento]])</f>
        <v>2024</v>
      </c>
      <c r="K1314" s="36">
        <v>-1104</v>
      </c>
    </row>
    <row r="1315" spans="1:11">
      <c r="A1315" s="50" t="s">
        <v>6</v>
      </c>
      <c r="B1315" s="37" t="s">
        <v>27</v>
      </c>
      <c r="C1315" s="50" t="s">
        <v>11</v>
      </c>
      <c r="D1315" s="52" t="str" cm="1">
        <f t="array" ref="D1315">INDEX(FONTE_CÓDIGOS[CÓDIGO],MATCH(1,(FONTE_CÓDIGOS[FONTE]=BASE[[#This Row],[Coluna1]])*(FONTE_CÓDIGOS[DESCRIÇÃO]=BASE[[#This Row],[Classificação]]),0))</f>
        <v>1.3</v>
      </c>
      <c r="E1315" s="33" t="s">
        <v>43</v>
      </c>
      <c r="G1315" s="54">
        <v>45295</v>
      </c>
      <c r="H1315" s="35">
        <f>DAY(BASE[[#This Row],[Data de Pagamento]])</f>
        <v>4</v>
      </c>
      <c r="I1315" s="35" t="str">
        <f>TEXT(BASE[[#This Row],[Data de Pagamento]],"mmmm")</f>
        <v>janeiro</v>
      </c>
      <c r="J1315" s="35">
        <f>YEAR(BASE[[#This Row],[Data de Pagamento]])</f>
        <v>2024</v>
      </c>
      <c r="K1315" s="36">
        <v>207</v>
      </c>
    </row>
    <row r="1316" spans="1:11">
      <c r="A1316" s="50" t="s">
        <v>6</v>
      </c>
      <c r="B1316" s="37" t="s">
        <v>66</v>
      </c>
      <c r="C1316" s="50" t="s">
        <v>11</v>
      </c>
      <c r="D1316" s="52" t="str" cm="1">
        <f t="array" ref="D1316">INDEX(FONTE_CÓDIGOS[CÓDIGO],MATCH(1,(FONTE_CÓDIGOS[FONTE]=BASE[[#This Row],[Coluna1]])*(FONTE_CÓDIGOS[DESCRIÇÃO]=BASE[[#This Row],[Classificação]]),0))</f>
        <v>1.10</v>
      </c>
      <c r="E1316" s="50" t="s">
        <v>24</v>
      </c>
      <c r="F1316" s="50"/>
      <c r="G1316" s="54">
        <v>45296</v>
      </c>
      <c r="H1316" s="53">
        <f>DAY(BASE[[#This Row],[Data de Pagamento]])</f>
        <v>5</v>
      </c>
      <c r="I1316" s="53" t="str">
        <f>TEXT(BASE[[#This Row],[Data de Pagamento]],"mmmm")</f>
        <v>janeiro</v>
      </c>
      <c r="J1316" s="53">
        <f>YEAR(BASE[[#This Row],[Data de Pagamento]])</f>
        <v>2024</v>
      </c>
      <c r="K1316" s="36">
        <v>208</v>
      </c>
    </row>
    <row r="1317" spans="1:11">
      <c r="A1317" s="33" t="s">
        <v>8</v>
      </c>
      <c r="B1317" s="37" t="s">
        <v>76</v>
      </c>
      <c r="C1317" s="33" t="s">
        <v>11</v>
      </c>
      <c r="D1317" s="34" t="str" cm="1">
        <f t="array" ref="D1317">INDEX(FONTE_CÓDIGOS[CÓDIGO],MATCH(1,(FONTE_CÓDIGOS[FONTE]=BASE[[#This Row],[Coluna1]])*(FONTE_CÓDIGOS[DESCRIÇÃO]=BASE[[#This Row],[Classificação]]),0))</f>
        <v>2.12</v>
      </c>
      <c r="E1317" s="33" t="s">
        <v>10</v>
      </c>
      <c r="G1317" s="39">
        <v>45296</v>
      </c>
      <c r="H1317" s="35">
        <f>DAY(BASE[[#This Row],[Data de Pagamento]])</f>
        <v>5</v>
      </c>
      <c r="I1317" s="35" t="str">
        <f>TEXT(BASE[[#This Row],[Data de Pagamento]],"mmmm")</f>
        <v>janeiro</v>
      </c>
      <c r="J1317" s="35">
        <f>YEAR(BASE[[#This Row],[Data de Pagamento]])</f>
        <v>2024</v>
      </c>
      <c r="K1317" s="36">
        <v>-1105</v>
      </c>
    </row>
    <row r="1318" spans="1:11">
      <c r="A1318" s="33" t="s">
        <v>8</v>
      </c>
      <c r="B1318" s="37" t="s">
        <v>76</v>
      </c>
      <c r="C1318" s="33" t="s">
        <v>11</v>
      </c>
      <c r="D1318" s="34" t="str" cm="1">
        <f t="array" ref="D1318">INDEX(FONTE_CÓDIGOS[CÓDIGO],MATCH(1,(FONTE_CÓDIGOS[FONTE]=BASE[[#This Row],[Coluna1]])*(FONTE_CÓDIGOS[DESCRIÇÃO]=BASE[[#This Row],[Classificação]]),0))</f>
        <v>2.12</v>
      </c>
      <c r="E1318" s="33" t="s">
        <v>10</v>
      </c>
      <c r="G1318" s="39">
        <v>45296</v>
      </c>
      <c r="H1318" s="35">
        <f>DAY(BASE[[#This Row],[Data de Pagamento]])</f>
        <v>5</v>
      </c>
      <c r="I1318" s="35" t="str">
        <f>TEXT(BASE[[#This Row],[Data de Pagamento]],"mmmm")</f>
        <v>janeiro</v>
      </c>
      <c r="J1318" s="35">
        <f>YEAR(BASE[[#This Row],[Data de Pagamento]])</f>
        <v>2024</v>
      </c>
      <c r="K1318" s="36">
        <v>-1106</v>
      </c>
    </row>
    <row r="1319" spans="1:11">
      <c r="A1319" s="37" t="s">
        <v>8</v>
      </c>
      <c r="B1319" s="37" t="s">
        <v>84</v>
      </c>
      <c r="C1319" s="37" t="s">
        <v>11</v>
      </c>
      <c r="D1319" s="40" t="str" cm="1">
        <f t="array" ref="D1319">INDEX(FONTE_CÓDIGOS[CÓDIGO],MATCH(1,(FONTE_CÓDIGOS[FONTE]=BASE[[#This Row],[Coluna1]])*(FONTE_CÓDIGOS[DESCRIÇÃO]=BASE[[#This Row],[Classificação]]),0))</f>
        <v>2.16</v>
      </c>
      <c r="E1319" s="33" t="s">
        <v>10</v>
      </c>
      <c r="G1319" s="39">
        <v>45299</v>
      </c>
      <c r="H1319" s="35">
        <f>DAY(BASE[[#This Row],[Data de Pagamento]])</f>
        <v>8</v>
      </c>
      <c r="I1319" s="35" t="str">
        <f>TEXT(BASE[[#This Row],[Data de Pagamento]],"mmmm")</f>
        <v>janeiro</v>
      </c>
      <c r="J1319" s="35">
        <f>YEAR(BASE[[#This Row],[Data de Pagamento]])</f>
        <v>2024</v>
      </c>
      <c r="K1319" s="36">
        <v>-1107</v>
      </c>
    </row>
    <row r="1320" spans="1:11">
      <c r="A1320" s="50" t="s">
        <v>8</v>
      </c>
      <c r="B1320" s="37" t="s">
        <v>58</v>
      </c>
      <c r="C1320" s="33" t="s">
        <v>11</v>
      </c>
      <c r="D1320" s="52" t="str" cm="1">
        <f t="array" ref="D1320">INDEX(FONTE_CÓDIGOS[CÓDIGO],MATCH(1,(FONTE_CÓDIGOS[FONTE]=BASE[[#This Row],[Coluna1]])*(FONTE_CÓDIGOS[DESCRIÇÃO]=BASE[[#This Row],[Classificação]]),0))</f>
        <v>2.8</v>
      </c>
      <c r="E1320" s="50" t="s">
        <v>17</v>
      </c>
      <c r="F1320" s="50"/>
      <c r="G1320" s="54">
        <v>45300</v>
      </c>
      <c r="H1320" s="53">
        <f>DAY(BASE[[#This Row],[Data de Pagamento]])</f>
        <v>9</v>
      </c>
      <c r="I1320" s="53" t="str">
        <f>TEXT(BASE[[#This Row],[Data de Pagamento]],"mmmm")</f>
        <v>janeiro</v>
      </c>
      <c r="J1320" s="53">
        <f>YEAR(BASE[[#This Row],[Data de Pagamento]])</f>
        <v>2024</v>
      </c>
      <c r="K1320" s="36">
        <v>-1108</v>
      </c>
    </row>
    <row r="1321" spans="1:11">
      <c r="A1321" s="37" t="s">
        <v>8</v>
      </c>
      <c r="B1321" s="37" t="s">
        <v>68</v>
      </c>
      <c r="C1321" s="37" t="s">
        <v>11</v>
      </c>
      <c r="D1321" s="52" t="str" cm="1">
        <f t="array" ref="D1321">INDEX(FONTE_CÓDIGOS[CÓDIGO],MATCH(1,(FONTE_CÓDIGOS[FONTE]=BASE[[#This Row],[Coluna1]])*(FONTE_CÓDIGOS[DESCRIÇÃO]=BASE[[#This Row],[Classificação]]),0))</f>
        <v>2.10</v>
      </c>
      <c r="E1321" s="33" t="s">
        <v>10</v>
      </c>
      <c r="G1321" s="54">
        <v>45301</v>
      </c>
      <c r="H1321" s="53">
        <f>DAY(BASE[[#This Row],[Data de Pagamento]])</f>
        <v>10</v>
      </c>
      <c r="I1321" s="53" t="str">
        <f>TEXT(BASE[[#This Row],[Data de Pagamento]],"mmmm")</f>
        <v>janeiro</v>
      </c>
      <c r="J1321" s="53">
        <f>YEAR(BASE[[#This Row],[Data de Pagamento]])</f>
        <v>2024</v>
      </c>
      <c r="K1321" s="36">
        <v>-1109</v>
      </c>
    </row>
    <row r="1322" spans="1:11">
      <c r="A1322" s="37" t="s">
        <v>8</v>
      </c>
      <c r="B1322" s="37" t="s">
        <v>92</v>
      </c>
      <c r="C1322" s="37" t="s">
        <v>11</v>
      </c>
      <c r="D1322" s="38" t="str" cm="1">
        <f t="array" ref="D1322">INDEX(FONTE_CÓDIGOS[CÓDIGO],MATCH(1,(FONTE_CÓDIGOS[FONTE]=BASE[[#This Row],[Coluna1]])*(FONTE_CÓDIGOS[DESCRIÇÃO]=BASE[[#This Row],[Classificação]]),0))</f>
        <v>2.20</v>
      </c>
      <c r="E1322" s="33" t="s">
        <v>24</v>
      </c>
      <c r="G1322" s="39">
        <v>45301</v>
      </c>
      <c r="H1322" s="35">
        <f>DAY(BASE[[#This Row],[Data de Pagamento]])</f>
        <v>10</v>
      </c>
      <c r="I1322" s="35" t="str">
        <f>TEXT(BASE[[#This Row],[Data de Pagamento]],"mmmm")</f>
        <v>janeiro</v>
      </c>
      <c r="J1322" s="35">
        <f>YEAR(BASE[[#This Row],[Data de Pagamento]])</f>
        <v>2024</v>
      </c>
      <c r="K1322" s="36">
        <v>-1110</v>
      </c>
    </row>
    <row r="1323" spans="1:11">
      <c r="A1323" s="37" t="s">
        <v>8</v>
      </c>
      <c r="B1323" s="37" t="s">
        <v>92</v>
      </c>
      <c r="C1323" s="37" t="s">
        <v>11</v>
      </c>
      <c r="D1323" s="38" t="str" cm="1">
        <f t="array" ref="D1323">INDEX(FONTE_CÓDIGOS[CÓDIGO],MATCH(1,(FONTE_CÓDIGOS[FONTE]=BASE[[#This Row],[Coluna1]])*(FONTE_CÓDIGOS[DESCRIÇÃO]=BASE[[#This Row],[Classificação]]),0))</f>
        <v>2.20</v>
      </c>
      <c r="E1323" s="33" t="s">
        <v>17</v>
      </c>
      <c r="G1323" s="39">
        <v>45301</v>
      </c>
      <c r="H1323" s="35">
        <f>DAY(BASE[[#This Row],[Data de Pagamento]])</f>
        <v>10</v>
      </c>
      <c r="I1323" s="35" t="str">
        <f>TEXT(BASE[[#This Row],[Data de Pagamento]],"mmmm")</f>
        <v>janeiro</v>
      </c>
      <c r="J1323" s="35">
        <f>YEAR(BASE[[#This Row],[Data de Pagamento]])</f>
        <v>2024</v>
      </c>
      <c r="K1323" s="36">
        <v>-1111</v>
      </c>
    </row>
    <row r="1324" spans="1:11">
      <c r="A1324" s="37" t="s">
        <v>8</v>
      </c>
      <c r="B1324" s="37" t="s">
        <v>73</v>
      </c>
      <c r="C1324" s="37" t="s">
        <v>11</v>
      </c>
      <c r="D1324" s="41" t="str" cm="1">
        <f t="array" ref="D1324">INDEX(FONTE_CÓDIGOS[CÓDIGO],MATCH(1,(FONTE_CÓDIGOS[FONTE]=BASE[[#This Row],[Coluna1]])*(FONTE_CÓDIGOS[DESCRIÇÃO]=BASE[[#This Row],[Classificação]]),0))</f>
        <v>2.11</v>
      </c>
      <c r="E1324" s="33" t="s">
        <v>31</v>
      </c>
      <c r="G1324" s="39">
        <v>45301</v>
      </c>
      <c r="H1324" s="35">
        <f>DAY(BASE[[#This Row],[Data de Pagamento]])</f>
        <v>10</v>
      </c>
      <c r="I1324" s="35" t="str">
        <f>TEXT(BASE[[#This Row],[Data de Pagamento]],"mmmm")</f>
        <v>janeiro</v>
      </c>
      <c r="J1324" s="35">
        <f>YEAR(BASE[[#This Row],[Data de Pagamento]])</f>
        <v>2024</v>
      </c>
      <c r="K1324" s="36">
        <v>-1112</v>
      </c>
    </row>
    <row r="1325" spans="1:11">
      <c r="A1325" s="37" t="s">
        <v>8</v>
      </c>
      <c r="B1325" s="37" t="s">
        <v>47</v>
      </c>
      <c r="C1325" s="37" t="s">
        <v>11</v>
      </c>
      <c r="D1325" s="38" t="str" cm="1">
        <f t="array" ref="D1325">INDEX(FONTE_CÓDIGOS[CÓDIGO],MATCH(1,(FONTE_CÓDIGOS[FONTE]=BASE[[#This Row],[Coluna1]])*(FONTE_CÓDIGOS[DESCRIÇÃO]=BASE[[#This Row],[Classificação]]),0))</f>
        <v>2.6</v>
      </c>
      <c r="E1325" s="33" t="s">
        <v>10</v>
      </c>
      <c r="G1325" s="39">
        <v>45301</v>
      </c>
      <c r="H1325" s="35">
        <f>DAY(BASE[[#This Row],[Data de Pagamento]])</f>
        <v>10</v>
      </c>
      <c r="I1325" s="35" t="str">
        <f>TEXT(BASE[[#This Row],[Data de Pagamento]],"mmmm")</f>
        <v>janeiro</v>
      </c>
      <c r="J1325" s="35">
        <f>YEAR(BASE[[#This Row],[Data de Pagamento]])</f>
        <v>2024</v>
      </c>
      <c r="K1325" s="36">
        <v>-1113</v>
      </c>
    </row>
    <row r="1326" spans="1:11">
      <c r="A1326" s="37" t="s">
        <v>8</v>
      </c>
      <c r="B1326" s="37" t="s">
        <v>102</v>
      </c>
      <c r="C1326" s="37" t="s">
        <v>11</v>
      </c>
      <c r="D1326" s="38" t="str" cm="1">
        <f t="array" ref="D1326">INDEX(FONTE_CÓDIGOS[CÓDIGO],MATCH(1,(FONTE_CÓDIGOS[FONTE]=BASE[[#This Row],[Coluna1]])*(FONTE_CÓDIGOS[DESCRIÇÃO]=BASE[[#This Row],[Classificação]]),0))</f>
        <v>2.26</v>
      </c>
      <c r="E1326" s="33" t="s">
        <v>10</v>
      </c>
      <c r="G1326" s="39">
        <v>45301</v>
      </c>
      <c r="H1326" s="35">
        <f>DAY(BASE[[#This Row],[Data de Pagamento]])</f>
        <v>10</v>
      </c>
      <c r="I1326" s="35" t="str">
        <f>TEXT(BASE[[#This Row],[Data de Pagamento]],"mmmm")</f>
        <v>janeiro</v>
      </c>
      <c r="J1326" s="35">
        <f>YEAR(BASE[[#This Row],[Data de Pagamento]])</f>
        <v>2024</v>
      </c>
      <c r="K1326" s="36">
        <v>-1114</v>
      </c>
    </row>
    <row r="1327" spans="1:11">
      <c r="A1327" s="50" t="s">
        <v>6</v>
      </c>
      <c r="B1327" s="37" t="s">
        <v>71</v>
      </c>
      <c r="C1327" s="50" t="s">
        <v>11</v>
      </c>
      <c r="D1327" s="52" t="str" cm="1">
        <f t="array" ref="D1327">INDEX(FONTE_CÓDIGOS[CÓDIGO],MATCH(1,(FONTE_CÓDIGOS[FONTE]=BASE[[#This Row],[Coluna1]])*(FONTE_CÓDIGOS[DESCRIÇÃO]=BASE[[#This Row],[Classificação]]),0))</f>
        <v>1.11</v>
      </c>
      <c r="E1327" s="50" t="s">
        <v>24</v>
      </c>
      <c r="F1327" s="50"/>
      <c r="G1327" s="54">
        <v>45306</v>
      </c>
      <c r="H1327" s="53">
        <f>DAY(BASE[[#This Row],[Data de Pagamento]])</f>
        <v>15</v>
      </c>
      <c r="I1327" s="53" t="str">
        <f>TEXT(BASE[[#This Row],[Data de Pagamento]],"mmmm")</f>
        <v>janeiro</v>
      </c>
      <c r="J1327" s="53">
        <f>YEAR(BASE[[#This Row],[Data de Pagamento]])</f>
        <v>2024</v>
      </c>
      <c r="K1327" s="36">
        <v>209</v>
      </c>
    </row>
    <row r="1328" spans="1:11">
      <c r="A1328" s="50" t="s">
        <v>6</v>
      </c>
      <c r="B1328" s="37" t="s">
        <v>27</v>
      </c>
      <c r="C1328" s="50" t="s">
        <v>11</v>
      </c>
      <c r="D1328" s="52" t="str" cm="1">
        <f t="array" ref="D1328">INDEX(FONTE_CÓDIGOS[CÓDIGO],MATCH(1,(FONTE_CÓDIGOS[FONTE]=BASE[[#This Row],[Coluna1]])*(FONTE_CÓDIGOS[DESCRIÇÃO]=BASE[[#This Row],[Classificação]]),0))</f>
        <v>1.3</v>
      </c>
      <c r="E1328" s="33" t="s">
        <v>43</v>
      </c>
      <c r="G1328" s="54">
        <v>45306</v>
      </c>
      <c r="H1328" s="35">
        <f>DAY(BASE[[#This Row],[Data de Pagamento]])</f>
        <v>15</v>
      </c>
      <c r="I1328" s="35" t="str">
        <f>TEXT(BASE[[#This Row],[Data de Pagamento]],"mmmm")</f>
        <v>janeiro</v>
      </c>
      <c r="J1328" s="35">
        <f>YEAR(BASE[[#This Row],[Data de Pagamento]])</f>
        <v>2024</v>
      </c>
      <c r="K1328" s="36">
        <v>210</v>
      </c>
    </row>
    <row r="1329" spans="1:11">
      <c r="A1329" s="37" t="s">
        <v>8</v>
      </c>
      <c r="B1329" s="37" t="s">
        <v>84</v>
      </c>
      <c r="C1329" s="37" t="s">
        <v>11</v>
      </c>
      <c r="D1329" s="40" t="str" cm="1">
        <f t="array" ref="D1329">INDEX(FONTE_CÓDIGOS[CÓDIGO],MATCH(1,(FONTE_CÓDIGOS[FONTE]=BASE[[#This Row],[Coluna1]])*(FONTE_CÓDIGOS[DESCRIÇÃO]=BASE[[#This Row],[Classificação]]),0))</f>
        <v>2.16</v>
      </c>
      <c r="E1329" s="33" t="s">
        <v>10</v>
      </c>
      <c r="G1329" s="39">
        <v>45306</v>
      </c>
      <c r="H1329" s="35">
        <f>DAY(BASE[[#This Row],[Data de Pagamento]])</f>
        <v>15</v>
      </c>
      <c r="I1329" s="35" t="str">
        <f>TEXT(BASE[[#This Row],[Data de Pagamento]],"mmmm")</f>
        <v>janeiro</v>
      </c>
      <c r="J1329" s="35">
        <f>YEAR(BASE[[#This Row],[Data de Pagamento]])</f>
        <v>2024</v>
      </c>
      <c r="K1329" s="36">
        <v>-1115</v>
      </c>
    </row>
    <row r="1330" spans="1:11">
      <c r="A1330" s="50" t="s">
        <v>8</v>
      </c>
      <c r="B1330" s="37" t="s">
        <v>88</v>
      </c>
      <c r="C1330" s="50" t="s">
        <v>11</v>
      </c>
      <c r="D1330" s="52" t="str" cm="1">
        <f t="array" ref="D1330">INDEX(FONTE_CÓDIGOS[CÓDIGO],MATCH(1,(FONTE_CÓDIGOS[FONTE]=BASE[[#This Row],[Coluna1]])*(FONTE_CÓDIGOS[DESCRIÇÃO]=BASE[[#This Row],[Classificação]]),0))</f>
        <v>2.18</v>
      </c>
      <c r="E1330" s="50" t="s">
        <v>10</v>
      </c>
      <c r="F1330" s="50"/>
      <c r="G1330" s="54">
        <v>45306</v>
      </c>
      <c r="H1330" s="53">
        <f>DAY(BASE[[#This Row],[Data de Pagamento]])</f>
        <v>15</v>
      </c>
      <c r="I1330" s="53" t="str">
        <f>TEXT(BASE[[#This Row],[Data de Pagamento]],"mmmm")</f>
        <v>janeiro</v>
      </c>
      <c r="J1330" s="53">
        <f>YEAR(BASE[[#This Row],[Data de Pagamento]])</f>
        <v>2024</v>
      </c>
      <c r="K1330" s="36">
        <v>-1116</v>
      </c>
    </row>
    <row r="1331" spans="1:11">
      <c r="A1331" s="50" t="s">
        <v>8</v>
      </c>
      <c r="B1331" s="37" t="s">
        <v>98</v>
      </c>
      <c r="C1331" s="50" t="s">
        <v>11</v>
      </c>
      <c r="D1331" s="52" t="str" cm="1">
        <f t="array" ref="D1331">INDEX(FONTE_CÓDIGOS[CÓDIGO],MATCH(1,(FONTE_CÓDIGOS[FONTE]=BASE[[#This Row],[Coluna1]])*(FONTE_CÓDIGOS[DESCRIÇÃO]=BASE[[#This Row],[Classificação]]),0))</f>
        <v>2.23</v>
      </c>
      <c r="E1331" s="50" t="s">
        <v>24</v>
      </c>
      <c r="F1331" s="50"/>
      <c r="G1331" s="54">
        <v>45306</v>
      </c>
      <c r="H1331" s="53">
        <f>DAY(BASE[[#This Row],[Data de Pagamento]])</f>
        <v>15</v>
      </c>
      <c r="I1331" s="53" t="str">
        <f>TEXT(BASE[[#This Row],[Data de Pagamento]],"mmmm")</f>
        <v>janeiro</v>
      </c>
      <c r="J1331" s="53">
        <f>YEAR(BASE[[#This Row],[Data de Pagamento]])</f>
        <v>2024</v>
      </c>
      <c r="K1331" s="36">
        <v>-1117</v>
      </c>
    </row>
    <row r="1332" spans="1:11">
      <c r="A1332" s="37" t="s">
        <v>8</v>
      </c>
      <c r="B1332" s="37" t="s">
        <v>92</v>
      </c>
      <c r="C1332" s="37" t="s">
        <v>11</v>
      </c>
      <c r="D1332" s="38" t="str" cm="1">
        <f t="array" ref="D1332">INDEX(FONTE_CÓDIGOS[CÓDIGO],MATCH(1,(FONTE_CÓDIGOS[FONTE]=BASE[[#This Row],[Coluna1]])*(FONTE_CÓDIGOS[DESCRIÇÃO]=BASE[[#This Row],[Classificação]]),0))</f>
        <v>2.20</v>
      </c>
      <c r="E1332" s="33" t="s">
        <v>17</v>
      </c>
      <c r="G1332" s="39">
        <v>45308</v>
      </c>
      <c r="H1332" s="35">
        <f>DAY(BASE[[#This Row],[Data de Pagamento]])</f>
        <v>17</v>
      </c>
      <c r="I1332" s="35" t="str">
        <f>TEXT(BASE[[#This Row],[Data de Pagamento]],"mmmm")</f>
        <v>janeiro</v>
      </c>
      <c r="J1332" s="35">
        <f>YEAR(BASE[[#This Row],[Data de Pagamento]])</f>
        <v>2024</v>
      </c>
      <c r="K1332" s="36">
        <v>-1118</v>
      </c>
    </row>
    <row r="1333" spans="1:11">
      <c r="A1333" s="50" t="s">
        <v>8</v>
      </c>
      <c r="B1333" s="37" t="s">
        <v>98</v>
      </c>
      <c r="C1333" s="50" t="s">
        <v>11</v>
      </c>
      <c r="D1333" s="52" t="str" cm="1">
        <f t="array" ref="D1333">INDEX(FONTE_CÓDIGOS[CÓDIGO],MATCH(1,(FONTE_CÓDIGOS[FONTE]=BASE[[#This Row],[Coluna1]])*(FONTE_CÓDIGOS[DESCRIÇÃO]=BASE[[#This Row],[Classificação]]),0))</f>
        <v>2.23</v>
      </c>
      <c r="E1333" s="50" t="s">
        <v>17</v>
      </c>
      <c r="F1333" s="50"/>
      <c r="G1333" s="54">
        <v>45309</v>
      </c>
      <c r="H1333" s="53">
        <f>DAY(BASE[[#This Row],[Data de Pagamento]])</f>
        <v>18</v>
      </c>
      <c r="I1333" s="53" t="str">
        <f>TEXT(BASE[[#This Row],[Data de Pagamento]],"mmmm")</f>
        <v>janeiro</v>
      </c>
      <c r="J1333" s="53">
        <f>YEAR(BASE[[#This Row],[Data de Pagamento]])</f>
        <v>2024</v>
      </c>
      <c r="K1333" s="36">
        <v>-1119</v>
      </c>
    </row>
    <row r="1334" spans="1:11">
      <c r="A1334" s="50" t="s">
        <v>8</v>
      </c>
      <c r="B1334" s="37" t="s">
        <v>102</v>
      </c>
      <c r="C1334" s="50" t="s">
        <v>11</v>
      </c>
      <c r="D1334" s="52" t="str" cm="1">
        <f t="array" ref="D1334">INDEX(FONTE_CÓDIGOS[CÓDIGO],MATCH(1,(FONTE_CÓDIGOS[FONTE]=BASE[[#This Row],[Coluna1]])*(FONTE_CÓDIGOS[DESCRIÇÃO]=BASE[[#This Row],[Classificação]]),0))</f>
        <v>2.26</v>
      </c>
      <c r="E1334" s="50" t="s">
        <v>10</v>
      </c>
      <c r="F1334" s="50"/>
      <c r="G1334" s="54">
        <v>45311</v>
      </c>
      <c r="H1334" s="53">
        <f>DAY(BASE[[#This Row],[Data de Pagamento]])</f>
        <v>20</v>
      </c>
      <c r="I1334" s="53" t="str">
        <f>TEXT(BASE[[#This Row],[Data de Pagamento]],"mmmm")</f>
        <v>janeiro</v>
      </c>
      <c r="J1334" s="53">
        <f>YEAR(BASE[[#This Row],[Data de Pagamento]])</f>
        <v>2024</v>
      </c>
      <c r="K1334" s="36">
        <v>-1120</v>
      </c>
    </row>
    <row r="1335" spans="1:11">
      <c r="A1335" s="33" t="s">
        <v>8</v>
      </c>
      <c r="B1335" s="37" t="s">
        <v>82</v>
      </c>
      <c r="C1335" s="33" t="s">
        <v>11</v>
      </c>
      <c r="D1335" s="34" t="str" cm="1">
        <f t="array" ref="D1335">INDEX(FONTE_CÓDIGOS[CÓDIGO],MATCH(1,(FONTE_CÓDIGOS[FONTE]=BASE[[#This Row],[Coluna1]])*(FONTE_CÓDIGOS[DESCRIÇÃO]=BASE[[#This Row],[Classificação]]),0))</f>
        <v>2.15</v>
      </c>
      <c r="E1335" s="33" t="s">
        <v>10</v>
      </c>
      <c r="G1335" s="39">
        <v>45312</v>
      </c>
      <c r="H1335" s="35">
        <f>DAY(BASE[[#This Row],[Data de Pagamento]])</f>
        <v>21</v>
      </c>
      <c r="I1335" s="35" t="str">
        <f>TEXT(BASE[[#This Row],[Data de Pagamento]],"mmmm")</f>
        <v>janeiro</v>
      </c>
      <c r="J1335" s="35">
        <f>YEAR(BASE[[#This Row],[Data de Pagamento]])</f>
        <v>2024</v>
      </c>
      <c r="K1335" s="36">
        <v>-1121</v>
      </c>
    </row>
    <row r="1336" spans="1:11">
      <c r="A1336" s="50" t="s">
        <v>8</v>
      </c>
      <c r="B1336" s="37" t="s">
        <v>98</v>
      </c>
      <c r="C1336" s="50" t="s">
        <v>11</v>
      </c>
      <c r="D1336" s="52" t="str" cm="1">
        <f t="array" ref="D1336">INDEX(FONTE_CÓDIGOS[CÓDIGO],MATCH(1,(FONTE_CÓDIGOS[FONTE]=BASE[[#This Row],[Coluna1]])*(FONTE_CÓDIGOS[DESCRIÇÃO]=BASE[[#This Row],[Classificação]]),0))</f>
        <v>2.23</v>
      </c>
      <c r="E1336" s="50" t="s">
        <v>31</v>
      </c>
      <c r="F1336" s="50"/>
      <c r="G1336" s="54">
        <v>45314</v>
      </c>
      <c r="H1336" s="53">
        <f>DAY(BASE[[#This Row],[Data de Pagamento]])</f>
        <v>23</v>
      </c>
      <c r="I1336" s="53" t="str">
        <f>TEXT(BASE[[#This Row],[Data de Pagamento]],"mmmm")</f>
        <v>janeiro</v>
      </c>
      <c r="J1336" s="53">
        <f>YEAR(BASE[[#This Row],[Data de Pagamento]])</f>
        <v>2024</v>
      </c>
      <c r="K1336" s="36">
        <v>-1122</v>
      </c>
    </row>
    <row r="1337" spans="1:11">
      <c r="A1337" s="50" t="s">
        <v>8</v>
      </c>
      <c r="B1337" s="37" t="s">
        <v>58</v>
      </c>
      <c r="C1337" s="50" t="s">
        <v>11</v>
      </c>
      <c r="D1337" s="52" t="str" cm="1">
        <f t="array" ref="D1337">INDEX(FONTE_CÓDIGOS[CÓDIGO],MATCH(1,(FONTE_CÓDIGOS[FONTE]=BASE[[#This Row],[Coluna1]])*(FONTE_CÓDIGOS[DESCRIÇÃO]=BASE[[#This Row],[Classificação]]),0))</f>
        <v>2.8</v>
      </c>
      <c r="E1337" s="50" t="s">
        <v>10</v>
      </c>
      <c r="F1337" s="50"/>
      <c r="G1337" s="54">
        <v>45314</v>
      </c>
      <c r="H1337" s="53">
        <f>DAY(BASE[[#This Row],[Data de Pagamento]])</f>
        <v>23</v>
      </c>
      <c r="I1337" s="53" t="str">
        <f>TEXT(BASE[[#This Row],[Data de Pagamento]],"mmmm")</f>
        <v>janeiro</v>
      </c>
      <c r="J1337" s="53">
        <f>YEAR(BASE[[#This Row],[Data de Pagamento]])</f>
        <v>2024</v>
      </c>
      <c r="K1337" s="36">
        <v>-1123</v>
      </c>
    </row>
    <row r="1338" spans="1:11">
      <c r="A1338" s="50" t="s">
        <v>8</v>
      </c>
      <c r="B1338" s="37" t="s">
        <v>53</v>
      </c>
      <c r="C1338" s="50" t="s">
        <v>11</v>
      </c>
      <c r="D1338" s="52" t="str" cm="1">
        <f t="array" ref="D1338">INDEX(FONTE_CÓDIGOS[CÓDIGO],MATCH(1,(FONTE_CÓDIGOS[FONTE]=BASE[[#This Row],[Coluna1]])*(FONTE_CÓDIGOS[DESCRIÇÃO]=BASE[[#This Row],[Classificação]]),0))</f>
        <v>2.7</v>
      </c>
      <c r="E1338" s="50" t="s">
        <v>10</v>
      </c>
      <c r="F1338" s="50"/>
      <c r="G1338" s="54">
        <v>45315</v>
      </c>
      <c r="H1338" s="53">
        <f>DAY(BASE[[#This Row],[Data de Pagamento]])</f>
        <v>24</v>
      </c>
      <c r="I1338" s="53" t="str">
        <f>TEXT(BASE[[#This Row],[Data de Pagamento]],"mmmm")</f>
        <v>janeiro</v>
      </c>
      <c r="J1338" s="53">
        <f>YEAR(BASE[[#This Row],[Data de Pagamento]])</f>
        <v>2024</v>
      </c>
      <c r="K1338" s="36">
        <v>-1124</v>
      </c>
    </row>
    <row r="1339" spans="1:11">
      <c r="A1339" s="50" t="s">
        <v>6</v>
      </c>
      <c r="B1339" s="37" t="s">
        <v>71</v>
      </c>
      <c r="C1339" s="50" t="s">
        <v>11</v>
      </c>
      <c r="D1339" s="52" t="str" cm="1">
        <f t="array" ref="D1339">INDEX(FONTE_CÓDIGOS[CÓDIGO],MATCH(1,(FONTE_CÓDIGOS[FONTE]=BASE[[#This Row],[Coluna1]])*(FONTE_CÓDIGOS[DESCRIÇÃO]=BASE[[#This Row],[Classificação]]),0))</f>
        <v>1.11</v>
      </c>
      <c r="E1339" s="50" t="s">
        <v>24</v>
      </c>
      <c r="F1339" s="50"/>
      <c r="G1339" s="54">
        <v>45317</v>
      </c>
      <c r="H1339" s="53">
        <f>DAY(BASE[[#This Row],[Data de Pagamento]])</f>
        <v>26</v>
      </c>
      <c r="I1339" s="53" t="str">
        <f>TEXT(BASE[[#This Row],[Data de Pagamento]],"mmmm")</f>
        <v>janeiro</v>
      </c>
      <c r="J1339" s="53">
        <f>YEAR(BASE[[#This Row],[Data de Pagamento]])</f>
        <v>2024</v>
      </c>
      <c r="K1339" s="36">
        <v>211</v>
      </c>
    </row>
    <row r="1340" spans="1:11">
      <c r="A1340" s="50" t="s">
        <v>8</v>
      </c>
      <c r="B1340" s="37" t="s">
        <v>58</v>
      </c>
      <c r="C1340" s="50" t="s">
        <v>11</v>
      </c>
      <c r="D1340" s="52" t="str" cm="1">
        <f t="array" ref="D1340">INDEX(FONTE_CÓDIGOS[CÓDIGO],MATCH(1,(FONTE_CÓDIGOS[FONTE]=BASE[[#This Row],[Coluna1]])*(FONTE_CÓDIGOS[DESCRIÇÃO]=BASE[[#This Row],[Classificação]]),0))</f>
        <v>2.8</v>
      </c>
      <c r="E1340" s="50" t="s">
        <v>17</v>
      </c>
      <c r="F1340" s="50"/>
      <c r="G1340" s="54">
        <v>45317</v>
      </c>
      <c r="H1340" s="53">
        <f>DAY(BASE[[#This Row],[Data de Pagamento]])</f>
        <v>26</v>
      </c>
      <c r="I1340" s="53" t="str">
        <f>TEXT(BASE[[#This Row],[Data de Pagamento]],"mmmm")</f>
        <v>janeiro</v>
      </c>
      <c r="J1340" s="53">
        <f>YEAR(BASE[[#This Row],[Data de Pagamento]])</f>
        <v>2024</v>
      </c>
      <c r="K1340" s="36">
        <v>-1125</v>
      </c>
    </row>
    <row r="1341" spans="1:11">
      <c r="A1341" s="50" t="s">
        <v>8</v>
      </c>
      <c r="B1341" s="37" t="s">
        <v>98</v>
      </c>
      <c r="C1341" s="50" t="s">
        <v>11</v>
      </c>
      <c r="D1341" s="52" t="str" cm="1">
        <f t="array" ref="D1341">INDEX(FONTE_CÓDIGOS[CÓDIGO],MATCH(1,(FONTE_CÓDIGOS[FONTE]=BASE[[#This Row],[Coluna1]])*(FONTE_CÓDIGOS[DESCRIÇÃO]=BASE[[#This Row],[Classificação]]),0))</f>
        <v>2.23</v>
      </c>
      <c r="E1341" s="50" t="s">
        <v>24</v>
      </c>
      <c r="F1341" s="50"/>
      <c r="G1341" s="54">
        <v>45320</v>
      </c>
      <c r="H1341" s="53">
        <f>DAY(BASE[[#This Row],[Data de Pagamento]])</f>
        <v>29</v>
      </c>
      <c r="I1341" s="53" t="str">
        <f>TEXT(BASE[[#This Row],[Data de Pagamento]],"mmmm")</f>
        <v>janeiro</v>
      </c>
      <c r="J1341" s="53">
        <f>YEAR(BASE[[#This Row],[Data de Pagamento]])</f>
        <v>2024</v>
      </c>
      <c r="K1341" s="36">
        <v>-1126</v>
      </c>
    </row>
    <row r="1342" spans="1:11">
      <c r="A1342" s="50" t="s">
        <v>8</v>
      </c>
      <c r="B1342" s="37" t="s">
        <v>53</v>
      </c>
      <c r="C1342" s="50" t="s">
        <v>11</v>
      </c>
      <c r="D1342" s="52" t="str" cm="1">
        <f t="array" ref="D1342">INDEX(FONTE_CÓDIGOS[CÓDIGO],MATCH(1,(FONTE_CÓDIGOS[FONTE]=BASE[[#This Row],[Coluna1]])*(FONTE_CÓDIGOS[DESCRIÇÃO]=BASE[[#This Row],[Classificação]]),0))</f>
        <v>2.7</v>
      </c>
      <c r="E1342" s="50" t="s">
        <v>10</v>
      </c>
      <c r="F1342" s="50"/>
      <c r="G1342" s="54">
        <v>45320</v>
      </c>
      <c r="H1342" s="53">
        <f>DAY(BASE[[#This Row],[Data de Pagamento]])</f>
        <v>29</v>
      </c>
      <c r="I1342" s="53" t="str">
        <f>TEXT(BASE[[#This Row],[Data de Pagamento]],"mmmm")</f>
        <v>janeiro</v>
      </c>
      <c r="J1342" s="53">
        <f>YEAR(BASE[[#This Row],[Data de Pagamento]])</f>
        <v>2024</v>
      </c>
      <c r="K1342" s="36">
        <v>-1127</v>
      </c>
    </row>
    <row r="1343" spans="1:11">
      <c r="A1343" s="50" t="s">
        <v>6</v>
      </c>
      <c r="B1343" s="37" t="s">
        <v>66</v>
      </c>
      <c r="C1343" s="50" t="s">
        <v>11</v>
      </c>
      <c r="D1343" s="52" t="str" cm="1">
        <f t="array" ref="D1343">INDEX(FONTE_CÓDIGOS[CÓDIGO],MATCH(1,(FONTE_CÓDIGOS[FONTE]=BASE[[#This Row],[Coluna1]])*(FONTE_CÓDIGOS[DESCRIÇÃO]=BASE[[#This Row],[Classificação]]),0))</f>
        <v>1.10</v>
      </c>
      <c r="E1343" s="50" t="s">
        <v>24</v>
      </c>
      <c r="F1343" s="50"/>
      <c r="G1343" s="39">
        <v>45322</v>
      </c>
      <c r="H1343" s="53">
        <f>DAY(BASE[[#This Row],[Data de Pagamento]])</f>
        <v>31</v>
      </c>
      <c r="I1343" s="53" t="str">
        <f>TEXT(BASE[[#This Row],[Data de Pagamento]],"mmmm")</f>
        <v>janeiro</v>
      </c>
      <c r="J1343" s="53">
        <f>YEAR(BASE[[#This Row],[Data de Pagamento]])</f>
        <v>2024</v>
      </c>
      <c r="K1343" s="36">
        <v>212</v>
      </c>
    </row>
    <row r="1344" spans="1:11">
      <c r="A1344" s="50" t="s">
        <v>6</v>
      </c>
      <c r="B1344" s="37" t="s">
        <v>27</v>
      </c>
      <c r="C1344" s="50" t="s">
        <v>11</v>
      </c>
      <c r="D1344" s="52" t="str" cm="1">
        <f t="array" ref="D1344">INDEX(FONTE_CÓDIGOS[CÓDIGO],MATCH(1,(FONTE_CÓDIGOS[FONTE]=BASE[[#This Row],[Coluna1]])*(FONTE_CÓDIGOS[DESCRIÇÃO]=BASE[[#This Row],[Classificação]]),0))</f>
        <v>1.3</v>
      </c>
      <c r="E1344" s="33" t="s">
        <v>43</v>
      </c>
      <c r="G1344" s="39">
        <v>45322</v>
      </c>
      <c r="H1344" s="35">
        <f>DAY(BASE[[#This Row],[Data de Pagamento]])</f>
        <v>31</v>
      </c>
      <c r="I1344" s="35" t="str">
        <f>TEXT(BASE[[#This Row],[Data de Pagamento]],"mmmm")</f>
        <v>janeiro</v>
      </c>
      <c r="J1344" s="35">
        <f>YEAR(BASE[[#This Row],[Data de Pagamento]])</f>
        <v>2024</v>
      </c>
      <c r="K1344" s="36">
        <v>213</v>
      </c>
    </row>
    <row r="1345" spans="1:11">
      <c r="A1345" s="37" t="s">
        <v>8</v>
      </c>
      <c r="B1345" s="37" t="s">
        <v>29</v>
      </c>
      <c r="C1345" s="37" t="s">
        <v>11</v>
      </c>
      <c r="D1345" s="38" t="str" cm="1">
        <f t="array" ref="D1345">INDEX(FONTE_CÓDIGOS[CÓDIGO],MATCH(1,(FONTE_CÓDIGOS[FONTE]=BASE[[#This Row],[Coluna1]])*(FONTE_CÓDIGOS[DESCRIÇÃO]=BASE[[#This Row],[Classificação]]),0))</f>
        <v>2.3</v>
      </c>
      <c r="E1345" s="33" t="s">
        <v>10</v>
      </c>
      <c r="G1345" s="39">
        <v>45322</v>
      </c>
      <c r="H1345" s="35">
        <f>DAY(BASE[[#This Row],[Data de Pagamento]])</f>
        <v>31</v>
      </c>
      <c r="I1345" s="35" t="str">
        <f>TEXT(BASE[[#This Row],[Data de Pagamento]],"mmmm")</f>
        <v>janeiro</v>
      </c>
      <c r="J1345" s="35">
        <f>YEAR(BASE[[#This Row],[Data de Pagamento]])</f>
        <v>2024</v>
      </c>
      <c r="K1345" s="36">
        <v>-1128</v>
      </c>
    </row>
    <row r="1346" spans="1:11">
      <c r="A1346" s="33" t="s">
        <v>8</v>
      </c>
      <c r="B1346" s="37" t="s">
        <v>76</v>
      </c>
      <c r="C1346" s="33" t="s">
        <v>11</v>
      </c>
      <c r="D1346" s="34" t="str" cm="1">
        <f t="array" ref="D1346">INDEX(FONTE_CÓDIGOS[CÓDIGO],MATCH(1,(FONTE_CÓDIGOS[FONTE]=BASE[[#This Row],[Coluna1]])*(FONTE_CÓDIGOS[DESCRIÇÃO]=BASE[[#This Row],[Classificação]]),0))</f>
        <v>2.12</v>
      </c>
      <c r="E1346" s="33" t="s">
        <v>10</v>
      </c>
      <c r="G1346" s="39">
        <v>45322</v>
      </c>
      <c r="H1346" s="35">
        <f>DAY(BASE[[#This Row],[Data de Pagamento]])</f>
        <v>31</v>
      </c>
      <c r="I1346" s="35" t="str">
        <f>TEXT(BASE[[#This Row],[Data de Pagamento]],"mmmm")</f>
        <v>janeiro</v>
      </c>
      <c r="J1346" s="35">
        <f>YEAR(BASE[[#This Row],[Data de Pagamento]])</f>
        <v>2024</v>
      </c>
      <c r="K1346" s="36">
        <v>-1129</v>
      </c>
    </row>
    <row r="1347" spans="1:11">
      <c r="A1347" s="50" t="s">
        <v>8</v>
      </c>
      <c r="B1347" s="37" t="s">
        <v>53</v>
      </c>
      <c r="C1347" s="50" t="s">
        <v>11</v>
      </c>
      <c r="D1347" s="52" t="str" cm="1">
        <f t="array" ref="D1347">INDEX(FONTE_CÓDIGOS[CÓDIGO],MATCH(1,(FONTE_CÓDIGOS[FONTE]=BASE[[#This Row],[Coluna1]])*(FONTE_CÓDIGOS[DESCRIÇÃO]=BASE[[#This Row],[Classificação]]),0))</f>
        <v>2.7</v>
      </c>
      <c r="E1347" s="50" t="s">
        <v>10</v>
      </c>
      <c r="F1347" s="50"/>
      <c r="G1347" s="54">
        <v>45322</v>
      </c>
      <c r="H1347" s="53">
        <f>DAY(BASE[[#This Row],[Data de Pagamento]])</f>
        <v>31</v>
      </c>
      <c r="I1347" s="53" t="str">
        <f>TEXT(BASE[[#This Row],[Data de Pagamento]],"mmmm")</f>
        <v>janeiro</v>
      </c>
      <c r="J1347" s="53">
        <f>YEAR(BASE[[#This Row],[Data de Pagamento]])</f>
        <v>2024</v>
      </c>
      <c r="K1347" s="36">
        <v>-1130</v>
      </c>
    </row>
    <row r="1348" spans="1:11">
      <c r="A1348" s="37" t="s">
        <v>8</v>
      </c>
      <c r="B1348" s="37" t="s">
        <v>73</v>
      </c>
      <c r="C1348" s="37" t="s">
        <v>11</v>
      </c>
      <c r="D1348" s="41" t="str" cm="1">
        <f t="array" ref="D1348">INDEX(FONTE_CÓDIGOS[CÓDIGO],MATCH(1,(FONTE_CÓDIGOS[FONTE]=BASE[[#This Row],[Coluna1]])*(FONTE_CÓDIGOS[DESCRIÇÃO]=BASE[[#This Row],[Classificação]]),0))</f>
        <v>2.11</v>
      </c>
      <c r="E1348" s="33" t="s">
        <v>31</v>
      </c>
      <c r="G1348" s="39">
        <v>45323</v>
      </c>
      <c r="H1348" s="35">
        <f>DAY(BASE[[#This Row],[Data de Pagamento]])</f>
        <v>1</v>
      </c>
      <c r="I1348" s="35" t="str">
        <f>TEXT(BASE[[#This Row],[Data de Pagamento]],"mmmm")</f>
        <v>fevereiro</v>
      </c>
      <c r="J1348" s="35">
        <f>YEAR(BASE[[#This Row],[Data de Pagamento]])</f>
        <v>2024</v>
      </c>
      <c r="K1348" s="36">
        <v>-1131</v>
      </c>
    </row>
    <row r="1349" spans="1:11">
      <c r="A1349" s="37" t="s">
        <v>8</v>
      </c>
      <c r="B1349" s="37" t="s">
        <v>73</v>
      </c>
      <c r="C1349" s="37" t="s">
        <v>11</v>
      </c>
      <c r="D1349" s="41" t="str" cm="1">
        <f t="array" ref="D1349">INDEX(FONTE_CÓDIGOS[CÓDIGO],MATCH(1,(FONTE_CÓDIGOS[FONTE]=BASE[[#This Row],[Coluna1]])*(FONTE_CÓDIGOS[DESCRIÇÃO]=BASE[[#This Row],[Classificação]]),0))</f>
        <v>2.11</v>
      </c>
      <c r="E1349" s="33" t="s">
        <v>37</v>
      </c>
      <c r="G1349" s="39">
        <v>45323</v>
      </c>
      <c r="H1349" s="35">
        <f>DAY(BASE[[#This Row],[Data de Pagamento]])</f>
        <v>1</v>
      </c>
      <c r="I1349" s="35" t="str">
        <f>TEXT(BASE[[#This Row],[Data de Pagamento]],"mmmm")</f>
        <v>fevereiro</v>
      </c>
      <c r="J1349" s="35">
        <f>YEAR(BASE[[#This Row],[Data de Pagamento]])</f>
        <v>2024</v>
      </c>
      <c r="K1349" s="36">
        <v>-1132</v>
      </c>
    </row>
    <row r="1350" spans="1:11">
      <c r="A1350" s="37" t="s">
        <v>8</v>
      </c>
      <c r="B1350" s="37" t="s">
        <v>73</v>
      </c>
      <c r="C1350" s="37" t="s">
        <v>11</v>
      </c>
      <c r="D1350" s="38" t="str" cm="1">
        <f t="array" ref="D1350">INDEX(FONTE_CÓDIGOS[CÓDIGO],MATCH(1,(FONTE_CÓDIGOS[FONTE]=BASE[[#This Row],[Coluna1]])*(FONTE_CÓDIGOS[DESCRIÇÃO]=BASE[[#This Row],[Classificação]]),0))</f>
        <v>2.11</v>
      </c>
      <c r="E1350" s="33" t="s">
        <v>31</v>
      </c>
      <c r="G1350" s="39">
        <v>45323</v>
      </c>
      <c r="H1350" s="35">
        <f>DAY(BASE[[#This Row],[Data de Pagamento]])</f>
        <v>1</v>
      </c>
      <c r="I1350" s="35" t="str">
        <f>TEXT(BASE[[#This Row],[Data de Pagamento]],"mmmm")</f>
        <v>fevereiro</v>
      </c>
      <c r="J1350" s="35">
        <f>YEAR(BASE[[#This Row],[Data de Pagamento]])</f>
        <v>2024</v>
      </c>
      <c r="K1350" s="36">
        <v>-1133</v>
      </c>
    </row>
    <row r="1351" spans="1:11">
      <c r="A1351" s="37" t="s">
        <v>8</v>
      </c>
      <c r="B1351" s="37" t="s">
        <v>73</v>
      </c>
      <c r="C1351" s="37" t="s">
        <v>11</v>
      </c>
      <c r="D1351" s="41" t="str" cm="1">
        <f t="array" ref="D1351">INDEX(FONTE_CÓDIGOS[CÓDIGO],MATCH(1,(FONTE_CÓDIGOS[FONTE]=BASE[[#This Row],[Coluna1]])*(FONTE_CÓDIGOS[DESCRIÇÃO]=BASE[[#This Row],[Classificação]]),0))</f>
        <v>2.11</v>
      </c>
      <c r="E1351" s="33" t="s">
        <v>37</v>
      </c>
      <c r="G1351" s="39">
        <v>45323</v>
      </c>
      <c r="H1351" s="35">
        <f>DAY(BASE[[#This Row],[Data de Pagamento]])</f>
        <v>1</v>
      </c>
      <c r="I1351" s="35" t="str">
        <f>TEXT(BASE[[#This Row],[Data de Pagamento]],"mmmm")</f>
        <v>fevereiro</v>
      </c>
      <c r="J1351" s="35">
        <f>YEAR(BASE[[#This Row],[Data de Pagamento]])</f>
        <v>2024</v>
      </c>
      <c r="K1351" s="36">
        <v>-1134</v>
      </c>
    </row>
    <row r="1352" spans="1:11">
      <c r="A1352" s="50" t="s">
        <v>8</v>
      </c>
      <c r="B1352" s="37" t="s">
        <v>53</v>
      </c>
      <c r="C1352" s="50" t="s">
        <v>11</v>
      </c>
      <c r="D1352" s="52" t="str" cm="1">
        <f t="array" ref="D1352">INDEX(FONTE_CÓDIGOS[CÓDIGO],MATCH(1,(FONTE_CÓDIGOS[FONTE]=BASE[[#This Row],[Coluna1]])*(FONTE_CÓDIGOS[DESCRIÇÃO]=BASE[[#This Row],[Classificação]]),0))</f>
        <v>2.7</v>
      </c>
      <c r="E1352" s="50" t="s">
        <v>10</v>
      </c>
      <c r="F1352" s="50"/>
      <c r="G1352" s="54">
        <v>45324</v>
      </c>
      <c r="H1352" s="53">
        <f>DAY(BASE[[#This Row],[Data de Pagamento]])</f>
        <v>2</v>
      </c>
      <c r="I1352" s="53" t="str">
        <f>TEXT(BASE[[#This Row],[Data de Pagamento]],"mmmm")</f>
        <v>fevereiro</v>
      </c>
      <c r="J1352" s="53">
        <f>YEAR(BASE[[#This Row],[Data de Pagamento]])</f>
        <v>2024</v>
      </c>
      <c r="K1352" s="36">
        <v>-1135</v>
      </c>
    </row>
    <row r="1353" spans="1:11">
      <c r="A1353" s="50" t="s">
        <v>8</v>
      </c>
      <c r="B1353" s="37" t="s">
        <v>98</v>
      </c>
      <c r="C1353" s="50" t="s">
        <v>11</v>
      </c>
      <c r="D1353" s="52" t="str" cm="1">
        <f t="array" ref="D1353">INDEX(FONTE_CÓDIGOS[CÓDIGO],MATCH(1,(FONTE_CÓDIGOS[FONTE]=BASE[[#This Row],[Coluna1]])*(FONTE_CÓDIGOS[DESCRIÇÃO]=BASE[[#This Row],[Classificação]]),0))</f>
        <v>2.23</v>
      </c>
      <c r="E1353" s="50" t="s">
        <v>24</v>
      </c>
      <c r="F1353" s="50"/>
      <c r="G1353" s="54">
        <v>45324</v>
      </c>
      <c r="H1353" s="53">
        <f>DAY(BASE[[#This Row],[Data de Pagamento]])</f>
        <v>2</v>
      </c>
      <c r="I1353" s="53" t="str">
        <f>TEXT(BASE[[#This Row],[Data de Pagamento]],"mmmm")</f>
        <v>fevereiro</v>
      </c>
      <c r="J1353" s="53">
        <f>YEAR(BASE[[#This Row],[Data de Pagamento]])</f>
        <v>2024</v>
      </c>
      <c r="K1353" s="36">
        <v>-1136</v>
      </c>
    </row>
    <row r="1354" spans="1:11">
      <c r="A1354" s="50" t="s">
        <v>8</v>
      </c>
      <c r="B1354" s="37" t="s">
        <v>78</v>
      </c>
      <c r="C1354" s="50" t="s">
        <v>11</v>
      </c>
      <c r="D1354" s="52" t="str" cm="1">
        <f t="array" ref="D1354">INDEX(FONTE_CÓDIGOS[CÓDIGO],MATCH(1,(FONTE_CÓDIGOS[FONTE]=BASE[[#This Row],[Coluna1]])*(FONTE_CÓDIGOS[DESCRIÇÃO]=BASE[[#This Row],[Classificação]]),0))</f>
        <v>2.13</v>
      </c>
      <c r="E1354" s="50" t="s">
        <v>10</v>
      </c>
      <c r="F1354" s="50"/>
      <c r="G1354" s="54">
        <v>45324</v>
      </c>
      <c r="H1354" s="53">
        <f>DAY(BASE[[#This Row],[Data de Pagamento]])</f>
        <v>2</v>
      </c>
      <c r="I1354" s="53" t="str">
        <f>TEXT(BASE[[#This Row],[Data de Pagamento]],"mmmm")</f>
        <v>fevereiro</v>
      </c>
      <c r="J1354" s="53">
        <f>YEAR(BASE[[#This Row],[Data de Pagamento]])</f>
        <v>2024</v>
      </c>
      <c r="K1354" s="36">
        <v>-1137</v>
      </c>
    </row>
    <row r="1355" spans="1:11">
      <c r="A1355" s="50" t="s">
        <v>8</v>
      </c>
      <c r="B1355" s="37" t="s">
        <v>53</v>
      </c>
      <c r="C1355" s="50" t="s">
        <v>11</v>
      </c>
      <c r="D1355" s="52" t="str" cm="1">
        <f t="array" ref="D1355">INDEX(FONTE_CÓDIGOS[CÓDIGO],MATCH(1,(FONTE_CÓDIGOS[FONTE]=BASE[[#This Row],[Coluna1]])*(FONTE_CÓDIGOS[DESCRIÇÃO]=BASE[[#This Row],[Classificação]]),0))</f>
        <v>2.7</v>
      </c>
      <c r="E1355" s="50" t="s">
        <v>10</v>
      </c>
      <c r="F1355" s="50"/>
      <c r="G1355" s="54">
        <v>45324</v>
      </c>
      <c r="H1355" s="53">
        <f>DAY(BASE[[#This Row],[Data de Pagamento]])</f>
        <v>2</v>
      </c>
      <c r="I1355" s="53" t="str">
        <f>TEXT(BASE[[#This Row],[Data de Pagamento]],"mmmm")</f>
        <v>fevereiro</v>
      </c>
      <c r="J1355" s="53">
        <f>YEAR(BASE[[#This Row],[Data de Pagamento]])</f>
        <v>2024</v>
      </c>
      <c r="K1355" s="36">
        <v>-1138</v>
      </c>
    </row>
    <row r="1356" spans="1:11">
      <c r="A1356" s="37" t="s">
        <v>8</v>
      </c>
      <c r="B1356" s="37" t="s">
        <v>73</v>
      </c>
      <c r="C1356" s="37" t="s">
        <v>11</v>
      </c>
      <c r="D1356" s="41" t="str" cm="1">
        <f t="array" ref="D1356">INDEX(FONTE_CÓDIGOS[CÓDIGO],MATCH(1,(FONTE_CÓDIGOS[FONTE]=BASE[[#This Row],[Coluna1]])*(FONTE_CÓDIGOS[DESCRIÇÃO]=BASE[[#This Row],[Classificação]]),0))</f>
        <v>2.11</v>
      </c>
      <c r="E1356" s="33" t="s">
        <v>37</v>
      </c>
      <c r="G1356" s="39">
        <v>45326</v>
      </c>
      <c r="H1356" s="35">
        <f>DAY(BASE[[#This Row],[Data de Pagamento]])</f>
        <v>4</v>
      </c>
      <c r="I1356" s="35" t="str">
        <f>TEXT(BASE[[#This Row],[Data de Pagamento]],"mmmm")</f>
        <v>fevereiro</v>
      </c>
      <c r="J1356" s="35">
        <f>YEAR(BASE[[#This Row],[Data de Pagamento]])</f>
        <v>2024</v>
      </c>
      <c r="K1356" s="36">
        <v>-1139</v>
      </c>
    </row>
    <row r="1357" spans="1:11">
      <c r="A1357" s="37" t="s">
        <v>8</v>
      </c>
      <c r="B1357" s="37" t="s">
        <v>90</v>
      </c>
      <c r="C1357" s="37" t="s">
        <v>11</v>
      </c>
      <c r="D1357" s="38" t="str" cm="1">
        <f t="array" ref="D1357">INDEX(FONTE_CÓDIGOS[CÓDIGO],MATCH(1,(FONTE_CÓDIGOS[FONTE]=BASE[[#This Row],[Coluna1]])*(FONTE_CÓDIGOS[DESCRIÇÃO]=BASE[[#This Row],[Classificação]]),0))</f>
        <v>2.19</v>
      </c>
      <c r="E1357" s="33" t="s">
        <v>17</v>
      </c>
      <c r="G1357" s="39">
        <v>45326</v>
      </c>
      <c r="H1357" s="35">
        <f>DAY(BASE[[#This Row],[Data de Pagamento]])</f>
        <v>4</v>
      </c>
      <c r="I1357" s="35" t="str">
        <f>TEXT(BASE[[#This Row],[Data de Pagamento]],"mmmm")</f>
        <v>fevereiro</v>
      </c>
      <c r="J1357" s="35">
        <f>YEAR(BASE[[#This Row],[Data de Pagamento]])</f>
        <v>2024</v>
      </c>
      <c r="K1357" s="36">
        <v>-1140</v>
      </c>
    </row>
    <row r="1358" spans="1:11">
      <c r="A1358" s="37" t="s">
        <v>8</v>
      </c>
      <c r="B1358" s="37" t="s">
        <v>90</v>
      </c>
      <c r="C1358" s="37" t="s">
        <v>11</v>
      </c>
      <c r="D1358" s="38" t="str" cm="1">
        <f t="array" ref="D1358">INDEX(FONTE_CÓDIGOS[CÓDIGO],MATCH(1,(FONTE_CÓDIGOS[FONTE]=BASE[[#This Row],[Coluna1]])*(FONTE_CÓDIGOS[DESCRIÇÃO]=BASE[[#This Row],[Classificação]]),0))</f>
        <v>2.19</v>
      </c>
      <c r="E1358" s="33" t="s">
        <v>17</v>
      </c>
      <c r="G1358" s="39">
        <v>45326</v>
      </c>
      <c r="H1358" s="35">
        <f>DAY(BASE[[#This Row],[Data de Pagamento]])</f>
        <v>4</v>
      </c>
      <c r="I1358" s="35" t="str">
        <f>TEXT(BASE[[#This Row],[Data de Pagamento]],"mmmm")</f>
        <v>fevereiro</v>
      </c>
      <c r="J1358" s="35">
        <f>YEAR(BASE[[#This Row],[Data de Pagamento]])</f>
        <v>2024</v>
      </c>
      <c r="K1358" s="36">
        <v>-1141</v>
      </c>
    </row>
    <row r="1359" spans="1:11">
      <c r="A1359" s="50" t="s">
        <v>6</v>
      </c>
      <c r="B1359" s="37" t="s">
        <v>27</v>
      </c>
      <c r="C1359" s="50" t="s">
        <v>11</v>
      </c>
      <c r="D1359" s="52" t="str" cm="1">
        <f t="array" ref="D1359">INDEX(FONTE_CÓDIGOS[CÓDIGO],MATCH(1,(FONTE_CÓDIGOS[FONTE]=BASE[[#This Row],[Coluna1]])*(FONTE_CÓDIGOS[DESCRIÇÃO]=BASE[[#This Row],[Classificação]]),0))</f>
        <v>1.3</v>
      </c>
      <c r="E1359" s="33" t="s">
        <v>43</v>
      </c>
      <c r="G1359" s="39">
        <v>45327</v>
      </c>
      <c r="H1359" s="35">
        <f>DAY(BASE[[#This Row],[Data de Pagamento]])</f>
        <v>5</v>
      </c>
      <c r="I1359" s="35" t="str">
        <f>TEXT(BASE[[#This Row],[Data de Pagamento]],"mmmm")</f>
        <v>fevereiro</v>
      </c>
      <c r="J1359" s="35">
        <f>YEAR(BASE[[#This Row],[Data de Pagamento]])</f>
        <v>2024</v>
      </c>
      <c r="K1359" s="36">
        <v>214</v>
      </c>
    </row>
    <row r="1360" spans="1:11">
      <c r="A1360" s="50" t="s">
        <v>6</v>
      </c>
      <c r="B1360" s="37" t="s">
        <v>71</v>
      </c>
      <c r="C1360" s="50" t="s">
        <v>11</v>
      </c>
      <c r="D1360" s="52" t="str" cm="1">
        <f t="array" ref="D1360">INDEX(FONTE_CÓDIGOS[CÓDIGO],MATCH(1,(FONTE_CÓDIGOS[FONTE]=BASE[[#This Row],[Coluna1]])*(FONTE_CÓDIGOS[DESCRIÇÃO]=BASE[[#This Row],[Classificação]]),0))</f>
        <v>1.11</v>
      </c>
      <c r="E1360" s="50" t="s">
        <v>24</v>
      </c>
      <c r="F1360" s="50"/>
      <c r="G1360" s="54">
        <v>45327</v>
      </c>
      <c r="H1360" s="53">
        <f>DAY(BASE[[#This Row],[Data de Pagamento]])</f>
        <v>5</v>
      </c>
      <c r="I1360" s="53" t="str">
        <f>TEXT(BASE[[#This Row],[Data de Pagamento]],"mmmm")</f>
        <v>fevereiro</v>
      </c>
      <c r="J1360" s="53">
        <f>YEAR(BASE[[#This Row],[Data de Pagamento]])</f>
        <v>2024</v>
      </c>
      <c r="K1360" s="36">
        <v>215</v>
      </c>
    </row>
    <row r="1361" spans="1:11">
      <c r="A1361" s="50" t="s">
        <v>8</v>
      </c>
      <c r="B1361" s="37" t="s">
        <v>98</v>
      </c>
      <c r="C1361" s="50" t="s">
        <v>11</v>
      </c>
      <c r="D1361" s="52" t="str" cm="1">
        <f t="array" ref="D1361">INDEX(FONTE_CÓDIGOS[CÓDIGO],MATCH(1,(FONTE_CÓDIGOS[FONTE]=BASE[[#This Row],[Coluna1]])*(FONTE_CÓDIGOS[DESCRIÇÃO]=BASE[[#This Row],[Classificação]]),0))</f>
        <v>2.23</v>
      </c>
      <c r="E1361" s="50" t="s">
        <v>31</v>
      </c>
      <c r="F1361" s="50"/>
      <c r="G1361" s="54">
        <v>45327</v>
      </c>
      <c r="H1361" s="53">
        <f>DAY(BASE[[#This Row],[Data de Pagamento]])</f>
        <v>5</v>
      </c>
      <c r="I1361" s="53" t="str">
        <f>TEXT(BASE[[#This Row],[Data de Pagamento]],"mmmm")</f>
        <v>fevereiro</v>
      </c>
      <c r="J1361" s="53">
        <f>YEAR(BASE[[#This Row],[Data de Pagamento]])</f>
        <v>2024</v>
      </c>
      <c r="K1361" s="36">
        <v>-1142</v>
      </c>
    </row>
    <row r="1362" spans="1:11">
      <c r="A1362" s="37" t="s">
        <v>8</v>
      </c>
      <c r="B1362" s="37" t="s">
        <v>80</v>
      </c>
      <c r="C1362" s="37" t="s">
        <v>11</v>
      </c>
      <c r="D1362" s="40" t="str" cm="1">
        <f t="array" ref="D1362">INDEX(FONTE_CÓDIGOS[CÓDIGO],MATCH(1,(FONTE_CÓDIGOS[FONTE]=BASE[[#This Row],[Coluna1]])*(FONTE_CÓDIGOS[DESCRIÇÃO]=BASE[[#This Row],[Classificação]]),0))</f>
        <v>2.14</v>
      </c>
      <c r="E1362" s="33" t="s">
        <v>37</v>
      </c>
      <c r="G1362" s="54">
        <v>45327</v>
      </c>
      <c r="H1362" s="35">
        <f>DAY(BASE[[#This Row],[Data de Pagamento]])</f>
        <v>5</v>
      </c>
      <c r="I1362" s="35" t="str">
        <f>TEXT(BASE[[#This Row],[Data de Pagamento]],"mmmm")</f>
        <v>fevereiro</v>
      </c>
      <c r="J1362" s="35">
        <f>YEAR(BASE[[#This Row],[Data de Pagamento]])</f>
        <v>2024</v>
      </c>
      <c r="K1362" s="36">
        <v>-1143</v>
      </c>
    </row>
    <row r="1363" spans="1:11">
      <c r="A1363" s="50" t="s">
        <v>6</v>
      </c>
      <c r="B1363" s="37" t="s">
        <v>71</v>
      </c>
      <c r="C1363" s="50" t="s">
        <v>11</v>
      </c>
      <c r="D1363" s="52" t="str" cm="1">
        <f t="array" ref="D1363">INDEX(FONTE_CÓDIGOS[CÓDIGO],MATCH(1,(FONTE_CÓDIGOS[FONTE]=BASE[[#This Row],[Coluna1]])*(FONTE_CÓDIGOS[DESCRIÇÃO]=BASE[[#This Row],[Classificação]]),0))</f>
        <v>1.11</v>
      </c>
      <c r="E1363" s="50" t="s">
        <v>17</v>
      </c>
      <c r="G1363" s="39">
        <v>45328</v>
      </c>
      <c r="H1363" s="35">
        <f>DAY(BASE[[#This Row],[Data de Pagamento]])</f>
        <v>6</v>
      </c>
      <c r="I1363" s="35" t="str">
        <f>TEXT(BASE[[#This Row],[Data de Pagamento]],"mmmm")</f>
        <v>fevereiro</v>
      </c>
      <c r="J1363" s="35">
        <f>YEAR(BASE[[#This Row],[Data de Pagamento]])</f>
        <v>2024</v>
      </c>
      <c r="K1363" s="36">
        <v>216</v>
      </c>
    </row>
    <row r="1364" spans="1:11">
      <c r="A1364" s="50" t="s">
        <v>6</v>
      </c>
      <c r="B1364" s="37" t="s">
        <v>71</v>
      </c>
      <c r="C1364" s="50" t="s">
        <v>11</v>
      </c>
      <c r="D1364" s="52" t="str" cm="1">
        <f t="array" ref="D1364">INDEX(FONTE_CÓDIGOS[CÓDIGO],MATCH(1,(FONTE_CÓDIGOS[FONTE]=BASE[[#This Row],[Coluna1]])*(FONTE_CÓDIGOS[DESCRIÇÃO]=BASE[[#This Row],[Classificação]]),0))</f>
        <v>1.11</v>
      </c>
      <c r="E1364" s="50" t="s">
        <v>24</v>
      </c>
      <c r="F1364" s="50"/>
      <c r="G1364" s="54">
        <v>45329</v>
      </c>
      <c r="H1364" s="53">
        <f>DAY(BASE[[#This Row],[Data de Pagamento]])</f>
        <v>7</v>
      </c>
      <c r="I1364" s="53" t="str">
        <f>TEXT(BASE[[#This Row],[Data de Pagamento]],"mmmm")</f>
        <v>fevereiro</v>
      </c>
      <c r="J1364" s="53">
        <f>YEAR(BASE[[#This Row],[Data de Pagamento]])</f>
        <v>2024</v>
      </c>
      <c r="K1364" s="36">
        <v>217</v>
      </c>
    </row>
    <row r="1365" spans="1:11">
      <c r="A1365" s="37" t="s">
        <v>8</v>
      </c>
      <c r="B1365" s="37" t="s">
        <v>84</v>
      </c>
      <c r="C1365" s="37" t="s">
        <v>11</v>
      </c>
      <c r="D1365" s="40" t="str" cm="1">
        <f t="array" ref="D1365">INDEX(FONTE_CÓDIGOS[CÓDIGO],MATCH(1,(FONTE_CÓDIGOS[FONTE]=BASE[[#This Row],[Coluna1]])*(FONTE_CÓDIGOS[DESCRIÇÃO]=BASE[[#This Row],[Classificação]]),0))</f>
        <v>2.16</v>
      </c>
      <c r="E1365" s="33" t="s">
        <v>10</v>
      </c>
      <c r="G1365" s="39">
        <v>45329</v>
      </c>
      <c r="H1365" s="35">
        <f>DAY(BASE[[#This Row],[Data de Pagamento]])</f>
        <v>7</v>
      </c>
      <c r="I1365" s="35" t="str">
        <f>TEXT(BASE[[#This Row],[Data de Pagamento]],"mmmm")</f>
        <v>fevereiro</v>
      </c>
      <c r="J1365" s="35">
        <f>YEAR(BASE[[#This Row],[Data de Pagamento]])</f>
        <v>2024</v>
      </c>
      <c r="K1365" s="36">
        <v>-1144</v>
      </c>
    </row>
    <row r="1366" spans="1:11">
      <c r="A1366" s="33" t="s">
        <v>8</v>
      </c>
      <c r="B1366" s="37" t="s">
        <v>76</v>
      </c>
      <c r="C1366" s="33" t="s">
        <v>11</v>
      </c>
      <c r="D1366" s="34" t="str" cm="1">
        <f t="array" ref="D1366">INDEX(FONTE_CÓDIGOS[CÓDIGO],MATCH(1,(FONTE_CÓDIGOS[FONTE]=BASE[[#This Row],[Coluna1]])*(FONTE_CÓDIGOS[DESCRIÇÃO]=BASE[[#This Row],[Classificação]]),0))</f>
        <v>2.12</v>
      </c>
      <c r="E1366" s="33" t="s">
        <v>10</v>
      </c>
      <c r="G1366" s="39">
        <v>45329</v>
      </c>
      <c r="H1366" s="35">
        <f>DAY(BASE[[#This Row],[Data de Pagamento]])</f>
        <v>7</v>
      </c>
      <c r="I1366" s="35" t="str">
        <f>TEXT(BASE[[#This Row],[Data de Pagamento]],"mmmm")</f>
        <v>fevereiro</v>
      </c>
      <c r="J1366" s="35">
        <f>YEAR(BASE[[#This Row],[Data de Pagamento]])</f>
        <v>2024</v>
      </c>
      <c r="K1366" s="36">
        <v>-1145</v>
      </c>
    </row>
    <row r="1367" spans="1:11">
      <c r="A1367" s="50" t="s">
        <v>8</v>
      </c>
      <c r="B1367" s="37" t="s">
        <v>94</v>
      </c>
      <c r="C1367" s="50" t="s">
        <v>11</v>
      </c>
      <c r="D1367" s="52" t="str" cm="1">
        <f t="array" ref="D1367">INDEX(FONTE_CÓDIGOS[CÓDIGO],MATCH(1,(FONTE_CÓDIGOS[FONTE]=BASE[[#This Row],[Coluna1]])*(FONTE_CÓDIGOS[DESCRIÇÃO]=BASE[[#This Row],[Classificação]]),0))</f>
        <v>2.21</v>
      </c>
      <c r="E1367" s="50" t="s">
        <v>10</v>
      </c>
      <c r="F1367" s="50"/>
      <c r="G1367" s="54">
        <v>45330</v>
      </c>
      <c r="H1367" s="53">
        <f>DAY(BASE[[#This Row],[Data de Pagamento]])</f>
        <v>8</v>
      </c>
      <c r="I1367" s="53" t="str">
        <f>TEXT(BASE[[#This Row],[Data de Pagamento]],"mmmm")</f>
        <v>fevereiro</v>
      </c>
      <c r="J1367" s="53">
        <f>YEAR(BASE[[#This Row],[Data de Pagamento]])</f>
        <v>2024</v>
      </c>
      <c r="K1367" s="36">
        <v>-1146</v>
      </c>
    </row>
    <row r="1368" spans="1:11">
      <c r="A1368" s="37" t="s">
        <v>8</v>
      </c>
      <c r="B1368" s="37" t="s">
        <v>84</v>
      </c>
      <c r="C1368" s="37" t="s">
        <v>11</v>
      </c>
      <c r="D1368" s="38" t="str" cm="1">
        <f t="array" ref="D1368">INDEX(FONTE_CÓDIGOS[CÓDIGO],MATCH(1,(FONTE_CÓDIGOS[FONTE]=BASE[[#This Row],[Coluna1]])*(FONTE_CÓDIGOS[DESCRIÇÃO]=BASE[[#This Row],[Classificação]]),0))</f>
        <v>2.16</v>
      </c>
      <c r="E1368" s="33" t="s">
        <v>10</v>
      </c>
      <c r="G1368" s="39">
        <v>45332</v>
      </c>
      <c r="H1368" s="35">
        <f>DAY(BASE[[#This Row],[Data de Pagamento]])</f>
        <v>10</v>
      </c>
      <c r="I1368" s="35" t="str">
        <f>TEXT(BASE[[#This Row],[Data de Pagamento]],"mmmm")</f>
        <v>fevereiro</v>
      </c>
      <c r="J1368" s="35">
        <f>YEAR(BASE[[#This Row],[Data de Pagamento]])</f>
        <v>2024</v>
      </c>
      <c r="K1368" s="36">
        <v>-1147</v>
      </c>
    </row>
    <row r="1369" spans="1:11">
      <c r="A1369" s="37" t="s">
        <v>8</v>
      </c>
      <c r="B1369" s="37" t="s">
        <v>84</v>
      </c>
      <c r="C1369" s="37" t="s">
        <v>11</v>
      </c>
      <c r="D1369" s="38" t="str" cm="1">
        <f t="array" ref="D1369">INDEX(FONTE_CÓDIGOS[CÓDIGO],MATCH(1,(FONTE_CÓDIGOS[FONTE]=BASE[[#This Row],[Coluna1]])*(FONTE_CÓDIGOS[DESCRIÇÃO]=BASE[[#This Row],[Classificação]]),0))</f>
        <v>2.16</v>
      </c>
      <c r="E1369" s="33" t="s">
        <v>10</v>
      </c>
      <c r="G1369" s="39">
        <v>45332</v>
      </c>
      <c r="H1369" s="35">
        <f>DAY(BASE[[#This Row],[Data de Pagamento]])</f>
        <v>10</v>
      </c>
      <c r="I1369" s="35" t="str">
        <f>TEXT(BASE[[#This Row],[Data de Pagamento]],"mmmm")</f>
        <v>fevereiro</v>
      </c>
      <c r="J1369" s="35">
        <f>YEAR(BASE[[#This Row],[Data de Pagamento]])</f>
        <v>2024</v>
      </c>
      <c r="K1369" s="36">
        <v>-1148</v>
      </c>
    </row>
    <row r="1370" spans="1:11">
      <c r="A1370" s="37" t="s">
        <v>8</v>
      </c>
      <c r="B1370" s="37" t="s">
        <v>84</v>
      </c>
      <c r="C1370" s="37" t="s">
        <v>11</v>
      </c>
      <c r="D1370" s="38" t="str" cm="1">
        <f t="array" ref="D1370">INDEX(FONTE_CÓDIGOS[CÓDIGO],MATCH(1,(FONTE_CÓDIGOS[FONTE]=BASE[[#This Row],[Coluna1]])*(FONTE_CÓDIGOS[DESCRIÇÃO]=BASE[[#This Row],[Classificação]]),0))</f>
        <v>2.16</v>
      </c>
      <c r="E1370" s="33" t="s">
        <v>10</v>
      </c>
      <c r="G1370" s="39">
        <v>45332</v>
      </c>
      <c r="H1370" s="35">
        <f>DAY(BASE[[#This Row],[Data de Pagamento]])</f>
        <v>10</v>
      </c>
      <c r="I1370" s="35" t="str">
        <f>TEXT(BASE[[#This Row],[Data de Pagamento]],"mmmm")</f>
        <v>fevereiro</v>
      </c>
      <c r="J1370" s="35">
        <f>YEAR(BASE[[#This Row],[Data de Pagamento]])</f>
        <v>2024</v>
      </c>
      <c r="K1370" s="36">
        <v>-1149</v>
      </c>
    </row>
    <row r="1371" spans="1:11">
      <c r="A1371" s="37" t="s">
        <v>8</v>
      </c>
      <c r="B1371" s="37" t="s">
        <v>90</v>
      </c>
      <c r="C1371" s="37" t="s">
        <v>11</v>
      </c>
      <c r="D1371" s="38" t="str" cm="1">
        <f t="array" ref="D1371">INDEX(FONTE_CÓDIGOS[CÓDIGO],MATCH(1,(FONTE_CÓDIGOS[FONTE]=BASE[[#This Row],[Coluna1]])*(FONTE_CÓDIGOS[DESCRIÇÃO]=BASE[[#This Row],[Classificação]]),0))</f>
        <v>2.19</v>
      </c>
      <c r="E1371" s="33" t="s">
        <v>17</v>
      </c>
      <c r="G1371" s="39">
        <v>45332</v>
      </c>
      <c r="H1371" s="35">
        <f>DAY(BASE[[#This Row],[Data de Pagamento]])</f>
        <v>10</v>
      </c>
      <c r="I1371" s="35" t="str">
        <f>TEXT(BASE[[#This Row],[Data de Pagamento]],"mmmm")</f>
        <v>fevereiro</v>
      </c>
      <c r="J1371" s="35">
        <f>YEAR(BASE[[#This Row],[Data de Pagamento]])</f>
        <v>2024</v>
      </c>
      <c r="K1371" s="36">
        <v>-1150</v>
      </c>
    </row>
    <row r="1372" spans="1:11">
      <c r="A1372" s="37" t="s">
        <v>8</v>
      </c>
      <c r="B1372" s="37" t="s">
        <v>90</v>
      </c>
      <c r="C1372" s="37" t="s">
        <v>11</v>
      </c>
      <c r="D1372" s="38" t="str" cm="1">
        <f t="array" ref="D1372">INDEX(FONTE_CÓDIGOS[CÓDIGO],MATCH(1,(FONTE_CÓDIGOS[FONTE]=BASE[[#This Row],[Coluna1]])*(FONTE_CÓDIGOS[DESCRIÇÃO]=BASE[[#This Row],[Classificação]]),0))</f>
        <v>2.19</v>
      </c>
      <c r="E1372" s="33" t="s">
        <v>17</v>
      </c>
      <c r="G1372" s="39">
        <v>45335</v>
      </c>
      <c r="H1372" s="35">
        <f>DAY(BASE[[#This Row],[Data de Pagamento]])</f>
        <v>13</v>
      </c>
      <c r="I1372" s="35" t="str">
        <f>TEXT(BASE[[#This Row],[Data de Pagamento]],"mmmm")</f>
        <v>fevereiro</v>
      </c>
      <c r="J1372" s="35">
        <f>YEAR(BASE[[#This Row],[Data de Pagamento]])</f>
        <v>2024</v>
      </c>
      <c r="K1372" s="36">
        <v>-1151</v>
      </c>
    </row>
    <row r="1373" spans="1:11">
      <c r="A1373" s="37" t="s">
        <v>8</v>
      </c>
      <c r="B1373" s="37" t="s">
        <v>73</v>
      </c>
      <c r="C1373" s="37" t="s">
        <v>11</v>
      </c>
      <c r="D1373" s="41" t="str" cm="1">
        <f t="array" ref="D1373">INDEX(FONTE_CÓDIGOS[CÓDIGO],MATCH(1,(FONTE_CÓDIGOS[FONTE]=BASE[[#This Row],[Coluna1]])*(FONTE_CÓDIGOS[DESCRIÇÃO]=BASE[[#This Row],[Classificação]]),0))</f>
        <v>2.11</v>
      </c>
      <c r="E1373" s="33" t="s">
        <v>31</v>
      </c>
      <c r="G1373" s="39">
        <v>45336</v>
      </c>
      <c r="H1373" s="35">
        <f>DAY(BASE[[#This Row],[Data de Pagamento]])</f>
        <v>14</v>
      </c>
      <c r="I1373" s="35" t="str">
        <f>TEXT(BASE[[#This Row],[Data de Pagamento]],"mmmm")</f>
        <v>fevereiro</v>
      </c>
      <c r="J1373" s="35">
        <f>YEAR(BASE[[#This Row],[Data de Pagamento]])</f>
        <v>2024</v>
      </c>
      <c r="K1373" s="36">
        <v>-1152</v>
      </c>
    </row>
    <row r="1374" spans="1:11">
      <c r="A1374" s="50" t="s">
        <v>8</v>
      </c>
      <c r="B1374" s="37" t="s">
        <v>88</v>
      </c>
      <c r="C1374" s="50" t="s">
        <v>11</v>
      </c>
      <c r="D1374" s="52" t="str" cm="1">
        <f t="array" ref="D1374">INDEX(FONTE_CÓDIGOS[CÓDIGO],MATCH(1,(FONTE_CÓDIGOS[FONTE]=BASE[[#This Row],[Coluna1]])*(FONTE_CÓDIGOS[DESCRIÇÃO]=BASE[[#This Row],[Classificação]]),0))</f>
        <v>2.18</v>
      </c>
      <c r="E1374" s="50" t="s">
        <v>10</v>
      </c>
      <c r="F1374" s="50"/>
      <c r="G1374" s="54">
        <v>45336</v>
      </c>
      <c r="H1374" s="53">
        <f>DAY(BASE[[#This Row],[Data de Pagamento]])</f>
        <v>14</v>
      </c>
      <c r="I1374" s="53" t="str">
        <f>TEXT(BASE[[#This Row],[Data de Pagamento]],"mmmm")</f>
        <v>fevereiro</v>
      </c>
      <c r="J1374" s="53">
        <f>YEAR(BASE[[#This Row],[Data de Pagamento]])</f>
        <v>2024</v>
      </c>
      <c r="K1374" s="36">
        <v>-1153</v>
      </c>
    </row>
    <row r="1375" spans="1:11">
      <c r="A1375" s="37" t="s">
        <v>8</v>
      </c>
      <c r="B1375" s="37" t="s">
        <v>47</v>
      </c>
      <c r="C1375" s="37" t="s">
        <v>11</v>
      </c>
      <c r="D1375" s="38" t="str" cm="1">
        <f t="array" ref="D1375">INDEX(FONTE_CÓDIGOS[CÓDIGO],MATCH(1,(FONTE_CÓDIGOS[FONTE]=BASE[[#This Row],[Coluna1]])*(FONTE_CÓDIGOS[DESCRIÇÃO]=BASE[[#This Row],[Classificação]]),0))</f>
        <v>2.6</v>
      </c>
      <c r="E1375" s="33" t="s">
        <v>10</v>
      </c>
      <c r="G1375" s="39">
        <v>45336</v>
      </c>
      <c r="H1375" s="35">
        <f>DAY(BASE[[#This Row],[Data de Pagamento]])</f>
        <v>14</v>
      </c>
      <c r="I1375" s="35" t="str">
        <f>TEXT(BASE[[#This Row],[Data de Pagamento]],"mmmm")</f>
        <v>fevereiro</v>
      </c>
      <c r="J1375" s="35">
        <f>YEAR(BASE[[#This Row],[Data de Pagamento]])</f>
        <v>2024</v>
      </c>
      <c r="K1375" s="36">
        <v>-1154</v>
      </c>
    </row>
    <row r="1376" spans="1:11">
      <c r="A1376" s="37" t="s">
        <v>8</v>
      </c>
      <c r="B1376" s="37" t="s">
        <v>102</v>
      </c>
      <c r="C1376" s="37" t="s">
        <v>11</v>
      </c>
      <c r="D1376" s="38" t="str" cm="1">
        <f t="array" ref="D1376">INDEX(FONTE_CÓDIGOS[CÓDIGO],MATCH(1,(FONTE_CÓDIGOS[FONTE]=BASE[[#This Row],[Coluna1]])*(FONTE_CÓDIGOS[DESCRIÇÃO]=BASE[[#This Row],[Classificação]]),0))</f>
        <v>2.26</v>
      </c>
      <c r="E1376" s="33" t="s">
        <v>10</v>
      </c>
      <c r="G1376" s="39">
        <v>45336</v>
      </c>
      <c r="H1376" s="35">
        <f>DAY(BASE[[#This Row],[Data de Pagamento]])</f>
        <v>14</v>
      </c>
      <c r="I1376" s="35" t="str">
        <f>TEXT(BASE[[#This Row],[Data de Pagamento]],"mmmm")</f>
        <v>fevereiro</v>
      </c>
      <c r="J1376" s="35">
        <f>YEAR(BASE[[#This Row],[Data de Pagamento]])</f>
        <v>2024</v>
      </c>
      <c r="K1376" s="36">
        <v>-1155</v>
      </c>
    </row>
    <row r="1377" spans="1:11">
      <c r="A1377" s="37" t="s">
        <v>8</v>
      </c>
      <c r="B1377" s="37" t="s">
        <v>68</v>
      </c>
      <c r="C1377" s="37" t="s">
        <v>11</v>
      </c>
      <c r="D1377" s="38" t="str" cm="1">
        <f t="array" ref="D1377">INDEX(FONTE_CÓDIGOS[CÓDIGO],MATCH(1,(FONTE_CÓDIGOS[FONTE]=BASE[[#This Row],[Coluna1]])*(FONTE_CÓDIGOS[DESCRIÇÃO]=BASE[[#This Row],[Classificação]]),0))</f>
        <v>2.10</v>
      </c>
      <c r="E1377" s="33" t="s">
        <v>10</v>
      </c>
      <c r="G1377" s="39">
        <v>45336</v>
      </c>
      <c r="H1377" s="35">
        <f>DAY(BASE[[#This Row],[Data de Pagamento]])</f>
        <v>14</v>
      </c>
      <c r="I1377" s="35" t="str">
        <f>TEXT(BASE[[#This Row],[Data de Pagamento]],"mmmm")</f>
        <v>fevereiro</v>
      </c>
      <c r="J1377" s="35">
        <f>YEAR(BASE[[#This Row],[Data de Pagamento]])</f>
        <v>2024</v>
      </c>
      <c r="K1377" s="36">
        <v>-1156</v>
      </c>
    </row>
    <row r="1378" spans="1:11">
      <c r="A1378" s="37" t="s">
        <v>8</v>
      </c>
      <c r="B1378" s="37" t="s">
        <v>84</v>
      </c>
      <c r="C1378" s="37" t="s">
        <v>11</v>
      </c>
      <c r="D1378" s="40" t="str" cm="1">
        <f t="array" ref="D1378">INDEX(FONTE_CÓDIGOS[CÓDIGO],MATCH(1,(FONTE_CÓDIGOS[FONTE]=BASE[[#This Row],[Coluna1]])*(FONTE_CÓDIGOS[DESCRIÇÃO]=BASE[[#This Row],[Classificação]]),0))</f>
        <v>2.16</v>
      </c>
      <c r="E1378" s="33" t="s">
        <v>10</v>
      </c>
      <c r="G1378" s="39">
        <v>45337</v>
      </c>
      <c r="H1378" s="35">
        <f>DAY(BASE[[#This Row],[Data de Pagamento]])</f>
        <v>15</v>
      </c>
      <c r="I1378" s="35" t="str">
        <f>TEXT(BASE[[#This Row],[Data de Pagamento]],"mmmm")</f>
        <v>fevereiro</v>
      </c>
      <c r="J1378" s="35">
        <f>YEAR(BASE[[#This Row],[Data de Pagamento]])</f>
        <v>2024</v>
      </c>
      <c r="K1378" s="36">
        <v>-1157</v>
      </c>
    </row>
    <row r="1379" spans="1:11">
      <c r="A1379" s="37" t="s">
        <v>8</v>
      </c>
      <c r="B1379" s="37" t="s">
        <v>92</v>
      </c>
      <c r="C1379" s="37" t="s">
        <v>11</v>
      </c>
      <c r="D1379" s="38" t="str" cm="1">
        <f t="array" ref="D1379">INDEX(FONTE_CÓDIGOS[CÓDIGO],MATCH(1,(FONTE_CÓDIGOS[FONTE]=BASE[[#This Row],[Coluna1]])*(FONTE_CÓDIGOS[DESCRIÇÃO]=BASE[[#This Row],[Classificação]]),0))</f>
        <v>2.20</v>
      </c>
      <c r="E1379" s="33" t="s">
        <v>31</v>
      </c>
      <c r="G1379" s="39">
        <v>45337</v>
      </c>
      <c r="H1379" s="35">
        <f>DAY(BASE[[#This Row],[Data de Pagamento]])</f>
        <v>15</v>
      </c>
      <c r="I1379" s="35" t="str">
        <f>TEXT(BASE[[#This Row],[Data de Pagamento]],"mmmm")</f>
        <v>fevereiro</v>
      </c>
      <c r="J1379" s="35">
        <f>YEAR(BASE[[#This Row],[Data de Pagamento]])</f>
        <v>2024</v>
      </c>
      <c r="K1379" s="36">
        <v>-1158</v>
      </c>
    </row>
    <row r="1380" spans="1:11">
      <c r="A1380" s="37" t="s">
        <v>8</v>
      </c>
      <c r="B1380" s="37" t="s">
        <v>92</v>
      </c>
      <c r="C1380" s="37" t="s">
        <v>11</v>
      </c>
      <c r="D1380" s="38" t="str" cm="1">
        <f t="array" ref="D1380">INDEX(FONTE_CÓDIGOS[CÓDIGO],MATCH(1,(FONTE_CÓDIGOS[FONTE]=BASE[[#This Row],[Coluna1]])*(FONTE_CÓDIGOS[DESCRIÇÃO]=BASE[[#This Row],[Classificação]]),0))</f>
        <v>2.20</v>
      </c>
      <c r="E1380" s="33" t="s">
        <v>17</v>
      </c>
      <c r="G1380" s="39">
        <v>45337</v>
      </c>
      <c r="H1380" s="35">
        <f>DAY(BASE[[#This Row],[Data de Pagamento]])</f>
        <v>15</v>
      </c>
      <c r="I1380" s="35" t="str">
        <f>TEXT(BASE[[#This Row],[Data de Pagamento]],"mmmm")</f>
        <v>fevereiro</v>
      </c>
      <c r="J1380" s="35">
        <f>YEAR(BASE[[#This Row],[Data de Pagamento]])</f>
        <v>2024</v>
      </c>
      <c r="K1380" s="36">
        <v>-1159</v>
      </c>
    </row>
    <row r="1381" spans="1:11">
      <c r="A1381" s="37" t="s">
        <v>8</v>
      </c>
      <c r="B1381" s="37" t="s">
        <v>92</v>
      </c>
      <c r="C1381" s="37" t="s">
        <v>11</v>
      </c>
      <c r="D1381" s="38" t="str" cm="1">
        <f t="array" ref="D1381">INDEX(FONTE_CÓDIGOS[CÓDIGO],MATCH(1,(FONTE_CÓDIGOS[FONTE]=BASE[[#This Row],[Coluna1]])*(FONTE_CÓDIGOS[DESCRIÇÃO]=BASE[[#This Row],[Classificação]]),0))</f>
        <v>2.20</v>
      </c>
      <c r="E1381" s="33" t="s">
        <v>24</v>
      </c>
      <c r="G1381" s="39">
        <v>45337</v>
      </c>
      <c r="H1381" s="35">
        <f>DAY(BASE[[#This Row],[Data de Pagamento]])</f>
        <v>15</v>
      </c>
      <c r="I1381" s="35" t="str">
        <f>TEXT(BASE[[#This Row],[Data de Pagamento]],"mmmm")</f>
        <v>fevereiro</v>
      </c>
      <c r="J1381" s="35">
        <f>YEAR(BASE[[#This Row],[Data de Pagamento]])</f>
        <v>2024</v>
      </c>
      <c r="K1381" s="36">
        <v>-1160</v>
      </c>
    </row>
    <row r="1382" spans="1:11">
      <c r="A1382" s="50" t="s">
        <v>8</v>
      </c>
      <c r="B1382" s="37" t="s">
        <v>90</v>
      </c>
      <c r="C1382" s="50" t="s">
        <v>11</v>
      </c>
      <c r="D1382" s="52" t="str" cm="1">
        <f t="array" ref="D1382">INDEX(FONTE_CÓDIGOS[CÓDIGO],MATCH(1,(FONTE_CÓDIGOS[FONTE]=BASE[[#This Row],[Coluna1]])*(FONTE_CÓDIGOS[DESCRIÇÃO]=BASE[[#This Row],[Classificação]]),0))</f>
        <v>2.19</v>
      </c>
      <c r="E1382" s="50" t="s">
        <v>17</v>
      </c>
      <c r="F1382" s="50"/>
      <c r="G1382" s="54">
        <v>45337</v>
      </c>
      <c r="H1382" s="53">
        <f>DAY(BASE[[#This Row],[Data de Pagamento]])</f>
        <v>15</v>
      </c>
      <c r="I1382" s="53" t="str">
        <f>TEXT(BASE[[#This Row],[Data de Pagamento]],"mmmm")</f>
        <v>fevereiro</v>
      </c>
      <c r="J1382" s="53">
        <f>YEAR(BASE[[#This Row],[Data de Pagamento]])</f>
        <v>2024</v>
      </c>
      <c r="K1382" s="36">
        <v>-1161</v>
      </c>
    </row>
    <row r="1383" spans="1:11">
      <c r="A1383" s="50" t="s">
        <v>8</v>
      </c>
      <c r="B1383" s="37" t="s">
        <v>90</v>
      </c>
      <c r="C1383" s="50" t="s">
        <v>11</v>
      </c>
      <c r="D1383" s="52" t="str" cm="1">
        <f t="array" ref="D1383">INDEX(FONTE_CÓDIGOS[CÓDIGO],MATCH(1,(FONTE_CÓDIGOS[FONTE]=BASE[[#This Row],[Coluna1]])*(FONTE_CÓDIGOS[DESCRIÇÃO]=BASE[[#This Row],[Classificação]]),0))</f>
        <v>2.19</v>
      </c>
      <c r="E1383" s="50" t="s">
        <v>31</v>
      </c>
      <c r="F1383" s="50"/>
      <c r="G1383" s="54">
        <v>45337</v>
      </c>
      <c r="H1383" s="53">
        <f>DAY(BASE[[#This Row],[Data de Pagamento]])</f>
        <v>15</v>
      </c>
      <c r="I1383" s="53" t="str">
        <f>TEXT(BASE[[#This Row],[Data de Pagamento]],"mmmm")</f>
        <v>fevereiro</v>
      </c>
      <c r="J1383" s="53">
        <f>YEAR(BASE[[#This Row],[Data de Pagamento]])</f>
        <v>2024</v>
      </c>
      <c r="K1383" s="36">
        <v>-1162</v>
      </c>
    </row>
    <row r="1384" spans="1:11">
      <c r="A1384" s="50" t="s">
        <v>8</v>
      </c>
      <c r="B1384" s="37" t="s">
        <v>90</v>
      </c>
      <c r="C1384" s="50" t="s">
        <v>11</v>
      </c>
      <c r="D1384" s="52" t="str" cm="1">
        <f t="array" ref="D1384">INDEX(FONTE_CÓDIGOS[CÓDIGO],MATCH(1,(FONTE_CÓDIGOS[FONTE]=BASE[[#This Row],[Coluna1]])*(FONTE_CÓDIGOS[DESCRIÇÃO]=BASE[[#This Row],[Classificação]]),0))</f>
        <v>2.19</v>
      </c>
      <c r="E1384" s="50" t="s">
        <v>37</v>
      </c>
      <c r="F1384" s="50"/>
      <c r="G1384" s="54">
        <v>45337</v>
      </c>
      <c r="H1384" s="53">
        <f>DAY(BASE[[#This Row],[Data de Pagamento]])</f>
        <v>15</v>
      </c>
      <c r="I1384" s="53" t="str">
        <f>TEXT(BASE[[#This Row],[Data de Pagamento]],"mmmm")</f>
        <v>fevereiro</v>
      </c>
      <c r="J1384" s="53">
        <f>YEAR(BASE[[#This Row],[Data de Pagamento]])</f>
        <v>2024</v>
      </c>
      <c r="K1384" s="36">
        <v>-1163</v>
      </c>
    </row>
    <row r="1385" spans="1:11">
      <c r="A1385" s="50" t="s">
        <v>6</v>
      </c>
      <c r="B1385" s="37" t="s">
        <v>27</v>
      </c>
      <c r="C1385" s="50" t="s">
        <v>11</v>
      </c>
      <c r="D1385" s="52" t="str" cm="1">
        <f t="array" ref="D1385">INDEX(FONTE_CÓDIGOS[CÓDIGO],MATCH(1,(FONTE_CÓDIGOS[FONTE]=BASE[[#This Row],[Coluna1]])*(FONTE_CÓDIGOS[DESCRIÇÃO]=BASE[[#This Row],[Classificação]]),0))</f>
        <v>1.3</v>
      </c>
      <c r="E1385" s="33" t="s">
        <v>43</v>
      </c>
      <c r="G1385" s="39">
        <v>45339</v>
      </c>
      <c r="H1385" s="35">
        <f>DAY(BASE[[#This Row],[Data de Pagamento]])</f>
        <v>17</v>
      </c>
      <c r="I1385" s="35" t="str">
        <f>TEXT(BASE[[#This Row],[Data de Pagamento]],"mmmm")</f>
        <v>fevereiro</v>
      </c>
      <c r="J1385" s="35">
        <f>YEAR(BASE[[#This Row],[Data de Pagamento]])</f>
        <v>2024</v>
      </c>
      <c r="K1385" s="36">
        <v>218</v>
      </c>
    </row>
    <row r="1386" spans="1:11">
      <c r="A1386" s="50" t="s">
        <v>8</v>
      </c>
      <c r="B1386" s="37" t="s">
        <v>22</v>
      </c>
      <c r="C1386" s="50" t="s">
        <v>11</v>
      </c>
      <c r="D1386" s="52" t="str" cm="1">
        <f t="array" ref="D1386">INDEX(FONTE_CÓDIGOS[CÓDIGO],MATCH(1,(FONTE_CÓDIGOS[FONTE]=BASE[[#This Row],[Coluna1]])*(FONTE_CÓDIGOS[DESCRIÇÃO]=BASE[[#This Row],[Classificação]]),0))</f>
        <v>2.2</v>
      </c>
      <c r="E1386" s="50" t="s">
        <v>24</v>
      </c>
      <c r="F1386" s="50"/>
      <c r="G1386" s="54">
        <v>45339</v>
      </c>
      <c r="H1386" s="53">
        <f>DAY(BASE[[#This Row],[Data de Pagamento]])</f>
        <v>17</v>
      </c>
      <c r="I1386" s="53" t="str">
        <f>TEXT(BASE[[#This Row],[Data de Pagamento]],"mmmm")</f>
        <v>fevereiro</v>
      </c>
      <c r="J1386" s="53">
        <f>YEAR(BASE[[#This Row],[Data de Pagamento]])</f>
        <v>2024</v>
      </c>
      <c r="K1386" s="36">
        <v>-1164</v>
      </c>
    </row>
    <row r="1387" spans="1:11">
      <c r="A1387" s="50" t="s">
        <v>6</v>
      </c>
      <c r="B1387" s="37" t="s">
        <v>71</v>
      </c>
      <c r="C1387" s="50" t="s">
        <v>11</v>
      </c>
      <c r="D1387" s="52" t="str" cm="1">
        <f t="array" ref="D1387">INDEX(FONTE_CÓDIGOS[CÓDIGO],MATCH(1,(FONTE_CÓDIGOS[FONTE]=BASE[[#This Row],[Coluna1]])*(FONTE_CÓDIGOS[DESCRIÇÃO]=BASE[[#This Row],[Classificação]]),0))</f>
        <v>1.11</v>
      </c>
      <c r="E1387" s="50" t="s">
        <v>17</v>
      </c>
      <c r="G1387" s="39">
        <v>45340</v>
      </c>
      <c r="H1387" s="35">
        <f>DAY(BASE[[#This Row],[Data de Pagamento]])</f>
        <v>18</v>
      </c>
      <c r="I1387" s="35" t="str">
        <f>TEXT(BASE[[#This Row],[Data de Pagamento]],"mmmm")</f>
        <v>fevereiro</v>
      </c>
      <c r="J1387" s="35">
        <f>YEAR(BASE[[#This Row],[Data de Pagamento]])</f>
        <v>2024</v>
      </c>
      <c r="K1387" s="36">
        <v>219</v>
      </c>
    </row>
    <row r="1388" spans="1:11">
      <c r="A1388" s="50" t="s">
        <v>8</v>
      </c>
      <c r="B1388" s="37" t="s">
        <v>22</v>
      </c>
      <c r="C1388" s="50" t="s">
        <v>11</v>
      </c>
      <c r="D1388" s="52" t="str" cm="1">
        <f t="array" ref="D1388">INDEX(FONTE_CÓDIGOS[CÓDIGO],MATCH(1,(FONTE_CÓDIGOS[FONTE]=BASE[[#This Row],[Coluna1]])*(FONTE_CÓDIGOS[DESCRIÇÃO]=BASE[[#This Row],[Classificação]]),0))</f>
        <v>2.2</v>
      </c>
      <c r="E1388" s="50" t="s">
        <v>24</v>
      </c>
      <c r="F1388" s="50"/>
      <c r="G1388" s="54">
        <v>45341</v>
      </c>
      <c r="H1388" s="53">
        <f>DAY(BASE[[#This Row],[Data de Pagamento]])</f>
        <v>19</v>
      </c>
      <c r="I1388" s="53" t="str">
        <f>TEXT(BASE[[#This Row],[Data de Pagamento]],"mmmm")</f>
        <v>fevereiro</v>
      </c>
      <c r="J1388" s="53">
        <f>YEAR(BASE[[#This Row],[Data de Pagamento]])</f>
        <v>2024</v>
      </c>
      <c r="K1388" s="36">
        <v>-1165</v>
      </c>
    </row>
    <row r="1389" spans="1:11">
      <c r="A1389" s="50" t="s">
        <v>6</v>
      </c>
      <c r="B1389" s="37" t="s">
        <v>27</v>
      </c>
      <c r="C1389" s="50" t="s">
        <v>11</v>
      </c>
      <c r="D1389" s="52" t="str" cm="1">
        <f t="array" ref="D1389">INDEX(FONTE_CÓDIGOS[CÓDIGO],MATCH(1,(FONTE_CÓDIGOS[FONTE]=BASE[[#This Row],[Coluna1]])*(FONTE_CÓDIGOS[DESCRIÇÃO]=BASE[[#This Row],[Classificação]]),0))</f>
        <v>1.3</v>
      </c>
      <c r="E1389" s="33" t="s">
        <v>43</v>
      </c>
      <c r="G1389" s="39">
        <v>45342</v>
      </c>
      <c r="H1389" s="35">
        <f>DAY(BASE[[#This Row],[Data de Pagamento]])</f>
        <v>20</v>
      </c>
      <c r="I1389" s="35" t="str">
        <f>TEXT(BASE[[#This Row],[Data de Pagamento]],"mmmm")</f>
        <v>fevereiro</v>
      </c>
      <c r="J1389" s="35">
        <f>YEAR(BASE[[#This Row],[Data de Pagamento]])</f>
        <v>2024</v>
      </c>
      <c r="K1389" s="36">
        <v>220</v>
      </c>
    </row>
    <row r="1390" spans="1:11">
      <c r="A1390" s="37" t="s">
        <v>8</v>
      </c>
      <c r="B1390" s="37" t="s">
        <v>73</v>
      </c>
      <c r="C1390" s="37" t="s">
        <v>11</v>
      </c>
      <c r="D1390" s="38" t="str" cm="1">
        <f t="array" ref="D1390">INDEX(FONTE_CÓDIGOS[CÓDIGO],MATCH(1,(FONTE_CÓDIGOS[FONTE]=BASE[[#This Row],[Coluna1]])*(FONTE_CÓDIGOS[DESCRIÇÃO]=BASE[[#This Row],[Classificação]]),0))</f>
        <v>2.11</v>
      </c>
      <c r="E1390" s="33" t="s">
        <v>31</v>
      </c>
      <c r="G1390" s="39">
        <v>45342</v>
      </c>
      <c r="H1390" s="35">
        <f>DAY(BASE[[#This Row],[Data de Pagamento]])</f>
        <v>20</v>
      </c>
      <c r="I1390" s="35" t="str">
        <f>TEXT(BASE[[#This Row],[Data de Pagamento]],"mmmm")</f>
        <v>fevereiro</v>
      </c>
      <c r="J1390" s="35">
        <f>YEAR(BASE[[#This Row],[Data de Pagamento]])</f>
        <v>2024</v>
      </c>
      <c r="K1390" s="36">
        <v>-1166</v>
      </c>
    </row>
    <row r="1391" spans="1:11">
      <c r="A1391" s="50" t="s">
        <v>8</v>
      </c>
      <c r="B1391" s="37" t="s">
        <v>78</v>
      </c>
      <c r="C1391" s="50" t="s">
        <v>11</v>
      </c>
      <c r="D1391" s="52" t="str" cm="1">
        <f t="array" ref="D1391">INDEX(FONTE_CÓDIGOS[CÓDIGO],MATCH(1,(FONTE_CÓDIGOS[FONTE]=BASE[[#This Row],[Coluna1]])*(FONTE_CÓDIGOS[DESCRIÇÃO]=BASE[[#This Row],[Classificação]]),0))</f>
        <v>2.13</v>
      </c>
      <c r="E1391" s="50" t="s">
        <v>10</v>
      </c>
      <c r="F1391" s="50"/>
      <c r="G1391" s="54">
        <v>45342</v>
      </c>
      <c r="H1391" s="53">
        <f>DAY(BASE[[#This Row],[Data de Pagamento]])</f>
        <v>20</v>
      </c>
      <c r="I1391" s="53" t="str">
        <f>TEXT(BASE[[#This Row],[Data de Pagamento]],"mmmm")</f>
        <v>fevereiro</v>
      </c>
      <c r="J1391" s="53">
        <f>YEAR(BASE[[#This Row],[Data de Pagamento]])</f>
        <v>2024</v>
      </c>
      <c r="K1391" s="36">
        <v>-1167</v>
      </c>
    </row>
    <row r="1392" spans="1:11">
      <c r="A1392" s="33" t="s">
        <v>8</v>
      </c>
      <c r="B1392" s="37" t="s">
        <v>82</v>
      </c>
      <c r="C1392" s="33" t="s">
        <v>11</v>
      </c>
      <c r="D1392" s="34" t="str" cm="1">
        <f t="array" ref="D1392">INDEX(FONTE_CÓDIGOS[CÓDIGO],MATCH(1,(FONTE_CÓDIGOS[FONTE]=BASE[[#This Row],[Coluna1]])*(FONTE_CÓDIGOS[DESCRIÇÃO]=BASE[[#This Row],[Classificação]]),0))</f>
        <v>2.15</v>
      </c>
      <c r="E1392" s="33" t="s">
        <v>10</v>
      </c>
      <c r="G1392" s="39">
        <v>45343</v>
      </c>
      <c r="H1392" s="35">
        <f>DAY(BASE[[#This Row],[Data de Pagamento]])</f>
        <v>21</v>
      </c>
      <c r="I1392" s="35" t="str">
        <f>TEXT(BASE[[#This Row],[Data de Pagamento]],"mmmm")</f>
        <v>fevereiro</v>
      </c>
      <c r="J1392" s="35">
        <f>YEAR(BASE[[#This Row],[Data de Pagamento]])</f>
        <v>2024</v>
      </c>
      <c r="K1392" s="36">
        <v>-1168</v>
      </c>
    </row>
    <row r="1393" spans="1:11">
      <c r="A1393" s="55" t="s">
        <v>8</v>
      </c>
      <c r="B1393" s="37" t="s">
        <v>58</v>
      </c>
      <c r="C1393" s="50" t="s">
        <v>11</v>
      </c>
      <c r="D1393" s="52" t="str" cm="1">
        <f t="array" ref="D1393">INDEX(FONTE_CÓDIGOS[CÓDIGO],MATCH(1,(FONTE_CÓDIGOS[FONTE]=BASE[[#This Row],[Coluna1]])*(FONTE_CÓDIGOS[DESCRIÇÃO]=BASE[[#This Row],[Classificação]]),0))</f>
        <v>2.8</v>
      </c>
      <c r="E1393" s="50" t="s">
        <v>24</v>
      </c>
      <c r="F1393" s="50"/>
      <c r="G1393" s="54">
        <v>45343</v>
      </c>
      <c r="H1393" s="53">
        <f>DAY(BASE[[#This Row],[Data de Pagamento]])</f>
        <v>21</v>
      </c>
      <c r="I1393" s="53" t="str">
        <f>TEXT(BASE[[#This Row],[Data de Pagamento]],"mmmm")</f>
        <v>fevereiro</v>
      </c>
      <c r="J1393" s="53">
        <f>YEAR(BASE[[#This Row],[Data de Pagamento]])</f>
        <v>2024</v>
      </c>
      <c r="K1393" s="36">
        <v>-1169</v>
      </c>
    </row>
    <row r="1394" spans="1:11">
      <c r="A1394" s="55" t="s">
        <v>8</v>
      </c>
      <c r="B1394" s="37" t="s">
        <v>98</v>
      </c>
      <c r="C1394" s="50" t="s">
        <v>11</v>
      </c>
      <c r="D1394" s="52" t="str" cm="1">
        <f t="array" ref="D1394">INDEX(FONTE_CÓDIGOS[CÓDIGO],MATCH(1,(FONTE_CÓDIGOS[FONTE]=BASE[[#This Row],[Coluna1]])*(FONTE_CÓDIGOS[DESCRIÇÃO]=BASE[[#This Row],[Classificação]]),0))</f>
        <v>2.23</v>
      </c>
      <c r="E1394" s="50" t="s">
        <v>31</v>
      </c>
      <c r="F1394" s="50"/>
      <c r="G1394" s="54">
        <v>45343</v>
      </c>
      <c r="H1394" s="53">
        <f>DAY(BASE[[#This Row],[Data de Pagamento]])</f>
        <v>21</v>
      </c>
      <c r="I1394" s="53" t="str">
        <f>TEXT(BASE[[#This Row],[Data de Pagamento]],"mmmm")</f>
        <v>fevereiro</v>
      </c>
      <c r="J1394" s="53">
        <f>YEAR(BASE[[#This Row],[Data de Pagamento]])</f>
        <v>2024</v>
      </c>
      <c r="K1394" s="36">
        <v>-1170</v>
      </c>
    </row>
    <row r="1395" spans="1:11">
      <c r="A1395" s="55" t="s">
        <v>8</v>
      </c>
      <c r="B1395" s="37" t="s">
        <v>92</v>
      </c>
      <c r="C1395" s="50" t="s">
        <v>11</v>
      </c>
      <c r="D1395" s="52" t="str" cm="1">
        <f t="array" ref="D1395">INDEX(FONTE_CÓDIGOS[CÓDIGO],MATCH(1,(FONTE_CÓDIGOS[FONTE]=BASE[[#This Row],[Coluna1]])*(FONTE_CÓDIGOS[DESCRIÇÃO]=BASE[[#This Row],[Classificação]]),0))</f>
        <v>2.20</v>
      </c>
      <c r="E1395" s="50" t="s">
        <v>31</v>
      </c>
      <c r="F1395" s="50"/>
      <c r="G1395" s="54">
        <v>45344</v>
      </c>
      <c r="H1395" s="53">
        <f>DAY(BASE[[#This Row],[Data de Pagamento]])</f>
        <v>22</v>
      </c>
      <c r="I1395" s="53" t="str">
        <f>TEXT(BASE[[#This Row],[Data de Pagamento]],"mmmm")</f>
        <v>fevereiro</v>
      </c>
      <c r="J1395" s="53">
        <f>YEAR(BASE[[#This Row],[Data de Pagamento]])</f>
        <v>2024</v>
      </c>
      <c r="K1395" s="36">
        <v>-1171</v>
      </c>
    </row>
    <row r="1396" spans="1:11">
      <c r="A1396" s="55" t="s">
        <v>8</v>
      </c>
      <c r="B1396" s="37" t="s">
        <v>78</v>
      </c>
      <c r="C1396" s="50" t="s">
        <v>11</v>
      </c>
      <c r="D1396" s="52" t="str" cm="1">
        <f t="array" ref="D1396">INDEX(FONTE_CÓDIGOS[CÓDIGO],MATCH(1,(FONTE_CÓDIGOS[FONTE]=BASE[[#This Row],[Coluna1]])*(FONTE_CÓDIGOS[DESCRIÇÃO]=BASE[[#This Row],[Classificação]]),0))</f>
        <v>2.13</v>
      </c>
      <c r="E1396" s="50" t="s">
        <v>10</v>
      </c>
      <c r="F1396" s="50"/>
      <c r="G1396" s="54">
        <v>45344</v>
      </c>
      <c r="H1396" s="53">
        <f>DAY(BASE[[#This Row],[Data de Pagamento]])</f>
        <v>22</v>
      </c>
      <c r="I1396" s="53" t="str">
        <f>TEXT(BASE[[#This Row],[Data de Pagamento]],"mmmm")</f>
        <v>fevereiro</v>
      </c>
      <c r="J1396" s="53">
        <f>YEAR(BASE[[#This Row],[Data de Pagamento]])</f>
        <v>2024</v>
      </c>
      <c r="K1396" s="36">
        <v>-1172</v>
      </c>
    </row>
    <row r="1397" spans="1:11">
      <c r="A1397" s="55" t="s">
        <v>8</v>
      </c>
      <c r="B1397" s="37" t="s">
        <v>78</v>
      </c>
      <c r="C1397" s="50" t="s">
        <v>11</v>
      </c>
      <c r="D1397" s="52" t="str" cm="1">
        <f t="array" ref="D1397">INDEX(FONTE_CÓDIGOS[CÓDIGO],MATCH(1,(FONTE_CÓDIGOS[FONTE]=BASE[[#This Row],[Coluna1]])*(FONTE_CÓDIGOS[DESCRIÇÃO]=BASE[[#This Row],[Classificação]]),0))</f>
        <v>2.13</v>
      </c>
      <c r="E1397" s="50" t="s">
        <v>10</v>
      </c>
      <c r="F1397" s="50"/>
      <c r="G1397" s="54">
        <v>45345</v>
      </c>
      <c r="H1397" s="53">
        <f>DAY(BASE[[#This Row],[Data de Pagamento]])</f>
        <v>23</v>
      </c>
      <c r="I1397" s="53" t="str">
        <f>TEXT(BASE[[#This Row],[Data de Pagamento]],"mmmm")</f>
        <v>fevereiro</v>
      </c>
      <c r="J1397" s="53">
        <f>YEAR(BASE[[#This Row],[Data de Pagamento]])</f>
        <v>2024</v>
      </c>
      <c r="K1397" s="36">
        <v>-1173</v>
      </c>
    </row>
    <row r="1398" spans="1:11">
      <c r="A1398" s="55" t="s">
        <v>8</v>
      </c>
      <c r="B1398" s="37" t="s">
        <v>68</v>
      </c>
      <c r="C1398" s="50" t="s">
        <v>11</v>
      </c>
      <c r="D1398" s="52" t="str" cm="1">
        <f t="array" ref="D1398">INDEX(FONTE_CÓDIGOS[CÓDIGO],MATCH(1,(FONTE_CÓDIGOS[FONTE]=BASE[[#This Row],[Coluna1]])*(FONTE_CÓDIGOS[DESCRIÇÃO]=BASE[[#This Row],[Classificação]]),0))</f>
        <v>2.10</v>
      </c>
      <c r="E1398" s="50" t="s">
        <v>10</v>
      </c>
      <c r="F1398" s="50"/>
      <c r="G1398" s="54">
        <v>45346</v>
      </c>
      <c r="H1398" s="53">
        <f>DAY(BASE[[#This Row],[Data de Pagamento]])</f>
        <v>24</v>
      </c>
      <c r="I1398" s="53" t="str">
        <f>TEXT(BASE[[#This Row],[Data de Pagamento]],"mmmm")</f>
        <v>fevereiro</v>
      </c>
      <c r="J1398" s="53">
        <f>YEAR(BASE[[#This Row],[Data de Pagamento]])</f>
        <v>2024</v>
      </c>
      <c r="K1398" s="36">
        <v>-1174</v>
      </c>
    </row>
    <row r="1399" spans="1:11">
      <c r="A1399" s="55" t="s">
        <v>8</v>
      </c>
      <c r="B1399" s="37" t="s">
        <v>78</v>
      </c>
      <c r="C1399" s="50" t="s">
        <v>11</v>
      </c>
      <c r="D1399" s="52" t="str" cm="1">
        <f t="array" ref="D1399">INDEX(FONTE_CÓDIGOS[CÓDIGO],MATCH(1,(FONTE_CÓDIGOS[FONTE]=BASE[[#This Row],[Coluna1]])*(FONTE_CÓDIGOS[DESCRIÇÃO]=BASE[[#This Row],[Classificação]]),0))</f>
        <v>2.13</v>
      </c>
      <c r="E1399" s="50" t="s">
        <v>10</v>
      </c>
      <c r="F1399" s="50"/>
      <c r="G1399" s="54">
        <v>45346</v>
      </c>
      <c r="H1399" s="53">
        <f>DAY(BASE[[#This Row],[Data de Pagamento]])</f>
        <v>24</v>
      </c>
      <c r="I1399" s="53" t="str">
        <f>TEXT(BASE[[#This Row],[Data de Pagamento]],"mmmm")</f>
        <v>fevereiro</v>
      </c>
      <c r="J1399" s="53">
        <f>YEAR(BASE[[#This Row],[Data de Pagamento]])</f>
        <v>2024</v>
      </c>
      <c r="K1399" s="36">
        <v>-1175</v>
      </c>
    </row>
    <row r="1400" spans="1:11">
      <c r="A1400" s="55" t="s">
        <v>8</v>
      </c>
      <c r="B1400" s="37" t="s">
        <v>78</v>
      </c>
      <c r="C1400" s="50" t="s">
        <v>11</v>
      </c>
      <c r="D1400" s="52" t="str" cm="1">
        <f t="array" ref="D1400">INDEX(FONTE_CÓDIGOS[CÓDIGO],MATCH(1,(FONTE_CÓDIGOS[FONTE]=BASE[[#This Row],[Coluna1]])*(FONTE_CÓDIGOS[DESCRIÇÃO]=BASE[[#This Row],[Classificação]]),0))</f>
        <v>2.13</v>
      </c>
      <c r="E1400" s="50" t="s">
        <v>10</v>
      </c>
      <c r="F1400" s="50"/>
      <c r="G1400" s="54">
        <v>45347</v>
      </c>
      <c r="H1400" s="53">
        <f>DAY(BASE[[#This Row],[Data de Pagamento]])</f>
        <v>25</v>
      </c>
      <c r="I1400" s="53" t="str">
        <f>TEXT(BASE[[#This Row],[Data de Pagamento]],"mmmm")</f>
        <v>fevereiro</v>
      </c>
      <c r="J1400" s="53">
        <f>YEAR(BASE[[#This Row],[Data de Pagamento]])</f>
        <v>2024</v>
      </c>
      <c r="K1400" s="36">
        <v>-1176</v>
      </c>
    </row>
    <row r="1401" spans="1:11">
      <c r="A1401" s="55" t="s">
        <v>8</v>
      </c>
      <c r="B1401" s="37" t="s">
        <v>98</v>
      </c>
      <c r="C1401" s="50" t="s">
        <v>11</v>
      </c>
      <c r="D1401" s="52" t="str" cm="1">
        <f t="array" ref="D1401">INDEX(FONTE_CÓDIGOS[CÓDIGO],MATCH(1,(FONTE_CÓDIGOS[FONTE]=BASE[[#This Row],[Coluna1]])*(FONTE_CÓDIGOS[DESCRIÇÃO]=BASE[[#This Row],[Classificação]]),0))</f>
        <v>2.23</v>
      </c>
      <c r="E1401" s="50" t="s">
        <v>37</v>
      </c>
      <c r="F1401" s="50"/>
      <c r="G1401" s="54">
        <v>45348</v>
      </c>
      <c r="H1401" s="53">
        <f>DAY(BASE[[#This Row],[Data de Pagamento]])</f>
        <v>26</v>
      </c>
      <c r="I1401" s="53" t="str">
        <f>TEXT(BASE[[#This Row],[Data de Pagamento]],"mmmm")</f>
        <v>fevereiro</v>
      </c>
      <c r="J1401" s="53">
        <f>YEAR(BASE[[#This Row],[Data de Pagamento]])</f>
        <v>2024</v>
      </c>
      <c r="K1401" s="36">
        <v>-1177</v>
      </c>
    </row>
    <row r="1402" spans="1:11">
      <c r="A1402" s="50" t="s">
        <v>6</v>
      </c>
      <c r="B1402" s="37" t="s">
        <v>27</v>
      </c>
      <c r="C1402" s="50" t="s">
        <v>11</v>
      </c>
      <c r="D1402" s="52" t="str" cm="1">
        <f t="array" ref="D1402">INDEX(FONTE_CÓDIGOS[CÓDIGO],MATCH(1,(FONTE_CÓDIGOS[FONTE]=BASE[[#This Row],[Coluna1]])*(FONTE_CÓDIGOS[DESCRIÇÃO]=BASE[[#This Row],[Classificação]]),0))</f>
        <v>1.3</v>
      </c>
      <c r="E1402" s="33" t="s">
        <v>43</v>
      </c>
      <c r="G1402" s="39">
        <v>45350</v>
      </c>
      <c r="H1402" s="35">
        <f>DAY(BASE[[#This Row],[Data de Pagamento]])</f>
        <v>28</v>
      </c>
      <c r="I1402" s="35" t="str">
        <f>TEXT(BASE[[#This Row],[Data de Pagamento]],"mmmm")</f>
        <v>fevereiro</v>
      </c>
      <c r="J1402" s="35">
        <f>YEAR(BASE[[#This Row],[Data de Pagamento]])</f>
        <v>2024</v>
      </c>
      <c r="K1402" s="36">
        <v>221</v>
      </c>
    </row>
    <row r="1403" spans="1:11">
      <c r="A1403" s="37" t="s">
        <v>8</v>
      </c>
      <c r="B1403" s="37" t="s">
        <v>29</v>
      </c>
      <c r="C1403" s="37" t="s">
        <v>11</v>
      </c>
      <c r="D1403" s="38" t="str" cm="1">
        <f t="array" ref="D1403">INDEX(FONTE_CÓDIGOS[CÓDIGO],MATCH(1,(FONTE_CÓDIGOS[FONTE]=BASE[[#This Row],[Coluna1]])*(FONTE_CÓDIGOS[DESCRIÇÃO]=BASE[[#This Row],[Classificação]]),0))</f>
        <v>2.3</v>
      </c>
      <c r="E1403" s="33" t="s">
        <v>10</v>
      </c>
      <c r="G1403" s="39">
        <v>45351</v>
      </c>
      <c r="H1403" s="35">
        <f>DAY(BASE[[#This Row],[Data de Pagamento]])</f>
        <v>29</v>
      </c>
      <c r="I1403" s="35" t="str">
        <f>TEXT(BASE[[#This Row],[Data de Pagamento]],"mmmm")</f>
        <v>fevereiro</v>
      </c>
      <c r="J1403" s="35">
        <f>YEAR(BASE[[#This Row],[Data de Pagamento]])</f>
        <v>2024</v>
      </c>
      <c r="K1403" s="36">
        <v>-1178</v>
      </c>
    </row>
    <row r="1404" spans="1:11">
      <c r="A1404" s="33" t="s">
        <v>8</v>
      </c>
      <c r="B1404" s="37" t="s">
        <v>76</v>
      </c>
      <c r="C1404" s="33" t="s">
        <v>11</v>
      </c>
      <c r="D1404" s="34" t="str" cm="1">
        <f t="array" ref="D1404">INDEX(FONTE_CÓDIGOS[CÓDIGO],MATCH(1,(FONTE_CÓDIGOS[FONTE]=BASE[[#This Row],[Coluna1]])*(FONTE_CÓDIGOS[DESCRIÇÃO]=BASE[[#This Row],[Classificação]]),0))</f>
        <v>2.12</v>
      </c>
      <c r="E1404" s="33" t="s">
        <v>10</v>
      </c>
      <c r="G1404" s="39">
        <v>45351</v>
      </c>
      <c r="H1404" s="35">
        <f>DAY(BASE[[#This Row],[Data de Pagamento]])</f>
        <v>29</v>
      </c>
      <c r="I1404" s="35" t="str">
        <f>TEXT(BASE[[#This Row],[Data de Pagamento]],"mmmm")</f>
        <v>fevereiro</v>
      </c>
      <c r="J1404" s="35">
        <f>YEAR(BASE[[#This Row],[Data de Pagamento]])</f>
        <v>2024</v>
      </c>
      <c r="K1404" s="36">
        <v>-1179</v>
      </c>
    </row>
    <row r="1405" spans="1:11">
      <c r="A1405" s="50" t="s">
        <v>6</v>
      </c>
      <c r="B1405" s="37" t="s">
        <v>71</v>
      </c>
      <c r="C1405" s="50" t="s">
        <v>11</v>
      </c>
      <c r="D1405" s="52" t="str" cm="1">
        <f t="array" ref="D1405">INDEX(FONTE_CÓDIGOS[CÓDIGO],MATCH(1,(FONTE_CÓDIGOS[FONTE]=BASE[[#This Row],[Coluna1]])*(FONTE_CÓDIGOS[DESCRIÇÃO]=BASE[[#This Row],[Classificação]]),0))</f>
        <v>1.11</v>
      </c>
      <c r="E1405" s="50" t="s">
        <v>17</v>
      </c>
      <c r="F1405" s="50"/>
      <c r="G1405" s="54">
        <v>45352</v>
      </c>
      <c r="H1405" s="53">
        <f>DAY(BASE[[#This Row],[Data de Pagamento]])</f>
        <v>1</v>
      </c>
      <c r="I1405" s="53" t="str">
        <f>TEXT(BASE[[#This Row],[Data de Pagamento]],"mmmm")</f>
        <v>março</v>
      </c>
      <c r="J1405" s="53">
        <f>YEAR(BASE[[#This Row],[Data de Pagamento]])</f>
        <v>2024</v>
      </c>
      <c r="K1405" s="36">
        <v>222</v>
      </c>
    </row>
    <row r="1406" spans="1:11">
      <c r="A1406" s="37" t="s">
        <v>8</v>
      </c>
      <c r="B1406" s="37" t="s">
        <v>73</v>
      </c>
      <c r="C1406" s="37" t="s">
        <v>11</v>
      </c>
      <c r="D1406" s="41" t="str" cm="1">
        <f t="array" ref="D1406">INDEX(FONTE_CÓDIGOS[CÓDIGO],MATCH(1,(FONTE_CÓDIGOS[FONTE]=BASE[[#This Row],[Coluna1]])*(FONTE_CÓDIGOS[DESCRIÇÃO]=BASE[[#This Row],[Classificação]]),0))</f>
        <v>2.11</v>
      </c>
      <c r="E1406" s="33" t="s">
        <v>31</v>
      </c>
      <c r="G1406" s="39">
        <v>45352</v>
      </c>
      <c r="H1406" s="35">
        <f>DAY(BASE[[#This Row],[Data de Pagamento]])</f>
        <v>1</v>
      </c>
      <c r="I1406" s="35" t="str">
        <f>TEXT(BASE[[#This Row],[Data de Pagamento]],"mmmm")</f>
        <v>março</v>
      </c>
      <c r="J1406" s="35">
        <f>YEAR(BASE[[#This Row],[Data de Pagamento]])</f>
        <v>2024</v>
      </c>
      <c r="K1406" s="36">
        <v>-1180</v>
      </c>
    </row>
    <row r="1407" spans="1:11">
      <c r="A1407" s="37" t="s">
        <v>8</v>
      </c>
      <c r="B1407" s="37" t="s">
        <v>73</v>
      </c>
      <c r="C1407" s="37" t="s">
        <v>11</v>
      </c>
      <c r="D1407" s="41" t="str" cm="1">
        <f t="array" ref="D1407">INDEX(FONTE_CÓDIGOS[CÓDIGO],MATCH(1,(FONTE_CÓDIGOS[FONTE]=BASE[[#This Row],[Coluna1]])*(FONTE_CÓDIGOS[DESCRIÇÃO]=BASE[[#This Row],[Classificação]]),0))</f>
        <v>2.11</v>
      </c>
      <c r="E1407" s="33" t="s">
        <v>37</v>
      </c>
      <c r="G1407" s="39">
        <v>45352</v>
      </c>
      <c r="H1407" s="35">
        <f>DAY(BASE[[#This Row],[Data de Pagamento]])</f>
        <v>1</v>
      </c>
      <c r="I1407" s="35" t="str">
        <f>TEXT(BASE[[#This Row],[Data de Pagamento]],"mmmm")</f>
        <v>março</v>
      </c>
      <c r="J1407" s="35">
        <f>YEAR(BASE[[#This Row],[Data de Pagamento]])</f>
        <v>2024</v>
      </c>
      <c r="K1407" s="36">
        <v>-1181</v>
      </c>
    </row>
    <row r="1408" spans="1:11">
      <c r="A1408" s="37" t="s">
        <v>8</v>
      </c>
      <c r="B1408" s="37" t="s">
        <v>73</v>
      </c>
      <c r="C1408" s="37" t="s">
        <v>11</v>
      </c>
      <c r="D1408" s="38" t="str" cm="1">
        <f t="array" ref="D1408">INDEX(FONTE_CÓDIGOS[CÓDIGO],MATCH(1,(FONTE_CÓDIGOS[FONTE]=BASE[[#This Row],[Coluna1]])*(FONTE_CÓDIGOS[DESCRIÇÃO]=BASE[[#This Row],[Classificação]]),0))</f>
        <v>2.11</v>
      </c>
      <c r="E1408" s="33" t="s">
        <v>31</v>
      </c>
      <c r="G1408" s="39">
        <v>45352</v>
      </c>
      <c r="H1408" s="35">
        <f>DAY(BASE[[#This Row],[Data de Pagamento]])</f>
        <v>1</v>
      </c>
      <c r="I1408" s="35" t="str">
        <f>TEXT(BASE[[#This Row],[Data de Pagamento]],"mmmm")</f>
        <v>março</v>
      </c>
      <c r="J1408" s="35">
        <f>YEAR(BASE[[#This Row],[Data de Pagamento]])</f>
        <v>2024</v>
      </c>
      <c r="K1408" s="36">
        <v>-1182</v>
      </c>
    </row>
    <row r="1409" spans="1:11">
      <c r="A1409" s="37" t="s">
        <v>8</v>
      </c>
      <c r="B1409" s="37" t="s">
        <v>73</v>
      </c>
      <c r="C1409" s="37" t="s">
        <v>11</v>
      </c>
      <c r="D1409" s="41" t="str" cm="1">
        <f t="array" ref="D1409">INDEX(FONTE_CÓDIGOS[CÓDIGO],MATCH(1,(FONTE_CÓDIGOS[FONTE]=BASE[[#This Row],[Coluna1]])*(FONTE_CÓDIGOS[DESCRIÇÃO]=BASE[[#This Row],[Classificação]]),0))</f>
        <v>2.11</v>
      </c>
      <c r="E1409" s="33" t="s">
        <v>37</v>
      </c>
      <c r="G1409" s="39">
        <v>45352</v>
      </c>
      <c r="H1409" s="35">
        <f>DAY(BASE[[#This Row],[Data de Pagamento]])</f>
        <v>1</v>
      </c>
      <c r="I1409" s="35" t="str">
        <f>TEXT(BASE[[#This Row],[Data de Pagamento]],"mmmm")</f>
        <v>março</v>
      </c>
      <c r="J1409" s="35">
        <f>YEAR(BASE[[#This Row],[Data de Pagamento]])</f>
        <v>2024</v>
      </c>
      <c r="K1409" s="36">
        <v>-1183</v>
      </c>
    </row>
    <row r="1410" spans="1:11">
      <c r="A1410" s="50" t="s">
        <v>8</v>
      </c>
      <c r="B1410" s="37" t="s">
        <v>80</v>
      </c>
      <c r="C1410" s="50" t="s">
        <v>11</v>
      </c>
      <c r="D1410" s="52" t="str" cm="1">
        <f t="array" ref="D1410">INDEX(FONTE_CÓDIGOS[CÓDIGO],MATCH(1,(FONTE_CÓDIGOS[FONTE]=BASE[[#This Row],[Coluna1]])*(FONTE_CÓDIGOS[DESCRIÇÃO]=BASE[[#This Row],[Classificação]]),0))</f>
        <v>2.14</v>
      </c>
      <c r="E1410" s="50" t="s">
        <v>10</v>
      </c>
      <c r="F1410" s="50"/>
      <c r="G1410" s="54">
        <v>45352</v>
      </c>
      <c r="H1410" s="53">
        <f>DAY(BASE[[#This Row],[Data de Pagamento]])</f>
        <v>1</v>
      </c>
      <c r="I1410" s="53" t="str">
        <f>TEXT(BASE[[#This Row],[Data de Pagamento]],"mmmm")</f>
        <v>março</v>
      </c>
      <c r="J1410" s="53">
        <f>YEAR(BASE[[#This Row],[Data de Pagamento]])</f>
        <v>2024</v>
      </c>
      <c r="K1410" s="36">
        <v>-1184</v>
      </c>
    </row>
    <row r="1411" spans="1:11">
      <c r="A1411" s="55" t="s">
        <v>8</v>
      </c>
      <c r="B1411" s="37" t="s">
        <v>68</v>
      </c>
      <c r="C1411" s="50" t="s">
        <v>11</v>
      </c>
      <c r="D1411" s="52" t="str" cm="1">
        <f t="array" ref="D1411">INDEX(FONTE_CÓDIGOS[CÓDIGO],MATCH(1,(FONTE_CÓDIGOS[FONTE]=BASE[[#This Row],[Coluna1]])*(FONTE_CÓDIGOS[DESCRIÇÃO]=BASE[[#This Row],[Classificação]]),0))</f>
        <v>2.10</v>
      </c>
      <c r="E1411" s="50" t="s">
        <v>10</v>
      </c>
      <c r="F1411" s="50"/>
      <c r="G1411" s="54">
        <v>45352</v>
      </c>
      <c r="H1411" s="53">
        <f>DAY(BASE[[#This Row],[Data de Pagamento]])</f>
        <v>1</v>
      </c>
      <c r="I1411" s="53" t="str">
        <f>TEXT(BASE[[#This Row],[Data de Pagamento]],"mmmm")</f>
        <v>março</v>
      </c>
      <c r="J1411" s="53">
        <f>YEAR(BASE[[#This Row],[Data de Pagamento]])</f>
        <v>2024</v>
      </c>
      <c r="K1411" s="36">
        <v>-1185</v>
      </c>
    </row>
    <row r="1412" spans="1:11">
      <c r="A1412" s="50" t="s">
        <v>8</v>
      </c>
      <c r="B1412" s="37" t="s">
        <v>98</v>
      </c>
      <c r="C1412" s="50" t="s">
        <v>11</v>
      </c>
      <c r="D1412" s="52" t="str" cm="1">
        <f t="array" ref="D1412">INDEX(FONTE_CÓDIGOS[CÓDIGO],MATCH(1,(FONTE_CÓDIGOS[FONTE]=BASE[[#This Row],[Coluna1]])*(FONTE_CÓDIGOS[DESCRIÇÃO]=BASE[[#This Row],[Classificação]]),0))</f>
        <v>2.23</v>
      </c>
      <c r="E1412" s="50" t="s">
        <v>31</v>
      </c>
      <c r="F1412" s="50"/>
      <c r="G1412" s="54">
        <v>45352</v>
      </c>
      <c r="H1412" s="53">
        <f>DAY(BASE[[#This Row],[Data de Pagamento]])</f>
        <v>1</v>
      </c>
      <c r="I1412" s="53" t="str">
        <f>TEXT(BASE[[#This Row],[Data de Pagamento]],"mmmm")</f>
        <v>março</v>
      </c>
      <c r="J1412" s="53">
        <f>YEAR(BASE[[#This Row],[Data de Pagamento]])</f>
        <v>2024</v>
      </c>
      <c r="K1412" s="36">
        <v>-1186</v>
      </c>
    </row>
    <row r="1413" spans="1:11">
      <c r="A1413" s="50" t="s">
        <v>8</v>
      </c>
      <c r="B1413" s="37" t="s">
        <v>98</v>
      </c>
      <c r="C1413" s="50" t="s">
        <v>11</v>
      </c>
      <c r="D1413" s="52" t="str" cm="1">
        <f t="array" ref="D1413">INDEX(FONTE_CÓDIGOS[CÓDIGO],MATCH(1,(FONTE_CÓDIGOS[FONTE]=BASE[[#This Row],[Coluna1]])*(FONTE_CÓDIGOS[DESCRIÇÃO]=BASE[[#This Row],[Classificação]]),0))</f>
        <v>2.23</v>
      </c>
      <c r="E1413" s="50" t="s">
        <v>24</v>
      </c>
      <c r="F1413" s="50"/>
      <c r="G1413" s="54">
        <v>45352</v>
      </c>
      <c r="H1413" s="53">
        <f>DAY(BASE[[#This Row],[Data de Pagamento]])</f>
        <v>1</v>
      </c>
      <c r="I1413" s="53" t="str">
        <f>TEXT(BASE[[#This Row],[Data de Pagamento]],"mmmm")</f>
        <v>março</v>
      </c>
      <c r="J1413" s="53">
        <f>YEAR(BASE[[#This Row],[Data de Pagamento]])</f>
        <v>2024</v>
      </c>
      <c r="K1413" s="36">
        <v>-1187</v>
      </c>
    </row>
    <row r="1414" spans="1:11">
      <c r="A1414" s="50" t="s">
        <v>6</v>
      </c>
      <c r="B1414" s="37" t="s">
        <v>27</v>
      </c>
      <c r="C1414" s="50" t="s">
        <v>11</v>
      </c>
      <c r="D1414" s="52" t="str" cm="1">
        <f t="array" ref="D1414">INDEX(FONTE_CÓDIGOS[CÓDIGO],MATCH(1,(FONTE_CÓDIGOS[FONTE]=BASE[[#This Row],[Coluna1]])*(FONTE_CÓDIGOS[DESCRIÇÃO]=BASE[[#This Row],[Classificação]]),0))</f>
        <v>1.3</v>
      </c>
      <c r="E1414" s="33" t="s">
        <v>43</v>
      </c>
      <c r="G1414" s="39">
        <v>45355</v>
      </c>
      <c r="H1414" s="35">
        <f>DAY(BASE[[#This Row],[Data de Pagamento]])</f>
        <v>4</v>
      </c>
      <c r="I1414" s="35" t="str">
        <f>TEXT(BASE[[#This Row],[Data de Pagamento]],"mmmm")</f>
        <v>março</v>
      </c>
      <c r="J1414" s="35">
        <f>YEAR(BASE[[#This Row],[Data de Pagamento]])</f>
        <v>2024</v>
      </c>
      <c r="K1414" s="36">
        <v>223</v>
      </c>
    </row>
    <row r="1415" spans="1:11">
      <c r="A1415" s="37" t="s">
        <v>8</v>
      </c>
      <c r="B1415" s="37" t="s">
        <v>73</v>
      </c>
      <c r="C1415" s="37" t="s">
        <v>11</v>
      </c>
      <c r="D1415" s="41" t="str" cm="1">
        <f t="array" ref="D1415">INDEX(FONTE_CÓDIGOS[CÓDIGO],MATCH(1,(FONTE_CÓDIGOS[FONTE]=BASE[[#This Row],[Coluna1]])*(FONTE_CÓDIGOS[DESCRIÇÃO]=BASE[[#This Row],[Classificação]]),0))</f>
        <v>2.11</v>
      </c>
      <c r="E1415" s="33" t="s">
        <v>37</v>
      </c>
      <c r="G1415" s="39">
        <v>45355</v>
      </c>
      <c r="H1415" s="35">
        <f>DAY(BASE[[#This Row],[Data de Pagamento]])</f>
        <v>4</v>
      </c>
      <c r="I1415" s="35" t="str">
        <f>TEXT(BASE[[#This Row],[Data de Pagamento]],"mmmm")</f>
        <v>março</v>
      </c>
      <c r="J1415" s="35">
        <f>YEAR(BASE[[#This Row],[Data de Pagamento]])</f>
        <v>2024</v>
      </c>
      <c r="K1415" s="36">
        <v>-1188</v>
      </c>
    </row>
    <row r="1416" spans="1:11">
      <c r="A1416" s="50" t="s">
        <v>8</v>
      </c>
      <c r="B1416" s="37" t="s">
        <v>98</v>
      </c>
      <c r="C1416" s="50" t="s">
        <v>11</v>
      </c>
      <c r="D1416" s="52" t="str" cm="1">
        <f t="array" ref="D1416">INDEX(FONTE_CÓDIGOS[CÓDIGO],MATCH(1,(FONTE_CÓDIGOS[FONTE]=BASE[[#This Row],[Coluna1]])*(FONTE_CÓDIGOS[DESCRIÇÃO]=BASE[[#This Row],[Classificação]]),0))</f>
        <v>2.23</v>
      </c>
      <c r="E1416" s="50" t="s">
        <v>24</v>
      </c>
      <c r="F1416" s="50"/>
      <c r="G1416" s="54">
        <v>45355</v>
      </c>
      <c r="H1416" s="53">
        <f>DAY(BASE[[#This Row],[Data de Pagamento]])</f>
        <v>4</v>
      </c>
      <c r="I1416" s="53" t="str">
        <f>TEXT(BASE[[#This Row],[Data de Pagamento]],"mmmm")</f>
        <v>março</v>
      </c>
      <c r="J1416" s="53">
        <f>YEAR(BASE[[#This Row],[Data de Pagamento]])</f>
        <v>2024</v>
      </c>
      <c r="K1416" s="36">
        <v>-1189</v>
      </c>
    </row>
    <row r="1417" spans="1:11">
      <c r="A1417" s="50" t="s">
        <v>6</v>
      </c>
      <c r="B1417" s="37" t="s">
        <v>71</v>
      </c>
      <c r="C1417" s="50" t="s">
        <v>11</v>
      </c>
      <c r="D1417" s="52" t="str" cm="1">
        <f t="array" ref="D1417">INDEX(FONTE_CÓDIGOS[CÓDIGO],MATCH(1,(FONTE_CÓDIGOS[FONTE]=BASE[[#This Row],[Coluna1]])*(FONTE_CÓDIGOS[DESCRIÇÃO]=BASE[[#This Row],[Classificação]]),0))</f>
        <v>1.11</v>
      </c>
      <c r="E1417" s="50" t="s">
        <v>24</v>
      </c>
      <c r="F1417" s="50"/>
      <c r="G1417" s="54">
        <v>45356</v>
      </c>
      <c r="H1417" s="53">
        <f>DAY(BASE[[#This Row],[Data de Pagamento]])</f>
        <v>5</v>
      </c>
      <c r="I1417" s="53" t="str">
        <f>TEXT(BASE[[#This Row],[Data de Pagamento]],"mmmm")</f>
        <v>março</v>
      </c>
      <c r="J1417" s="53">
        <f>YEAR(BASE[[#This Row],[Data de Pagamento]])</f>
        <v>2024</v>
      </c>
      <c r="K1417" s="36">
        <v>224</v>
      </c>
    </row>
    <row r="1418" spans="1:11">
      <c r="A1418" s="55" t="s">
        <v>8</v>
      </c>
      <c r="B1418" s="37" t="s">
        <v>73</v>
      </c>
      <c r="C1418" s="50" t="s">
        <v>11</v>
      </c>
      <c r="D1418" s="52" t="str" cm="1">
        <f t="array" ref="D1418">INDEX(FONTE_CÓDIGOS[CÓDIGO],MATCH(1,(FONTE_CÓDIGOS[FONTE]=BASE[[#This Row],[Coluna1]])*(FONTE_CÓDIGOS[DESCRIÇÃO]=BASE[[#This Row],[Classificação]]),0))</f>
        <v>2.11</v>
      </c>
      <c r="E1418" s="50" t="s">
        <v>31</v>
      </c>
      <c r="F1418" s="50"/>
      <c r="G1418" s="54">
        <v>45356</v>
      </c>
      <c r="H1418" s="53">
        <f>DAY(BASE[[#This Row],[Data de Pagamento]])</f>
        <v>5</v>
      </c>
      <c r="I1418" s="53" t="str">
        <f>TEXT(BASE[[#This Row],[Data de Pagamento]],"mmmm")</f>
        <v>março</v>
      </c>
      <c r="J1418" s="53">
        <f>YEAR(BASE[[#This Row],[Data de Pagamento]])</f>
        <v>2024</v>
      </c>
      <c r="K1418" s="36">
        <v>-1190</v>
      </c>
    </row>
    <row r="1419" spans="1:11">
      <c r="A1419" s="55" t="s">
        <v>8</v>
      </c>
      <c r="B1419" s="37" t="s">
        <v>73</v>
      </c>
      <c r="C1419" s="50" t="s">
        <v>11</v>
      </c>
      <c r="D1419" s="52" t="str" cm="1">
        <f t="array" ref="D1419">INDEX(FONTE_CÓDIGOS[CÓDIGO],MATCH(1,(FONTE_CÓDIGOS[FONTE]=BASE[[#This Row],[Coluna1]])*(FONTE_CÓDIGOS[DESCRIÇÃO]=BASE[[#This Row],[Classificação]]),0))</f>
        <v>2.11</v>
      </c>
      <c r="E1419" s="50" t="s">
        <v>37</v>
      </c>
      <c r="F1419" s="50"/>
      <c r="G1419" s="54">
        <v>45357</v>
      </c>
      <c r="H1419" s="53">
        <f>DAY(BASE[[#This Row],[Data de Pagamento]])</f>
        <v>6</v>
      </c>
      <c r="I1419" s="53" t="str">
        <f>TEXT(BASE[[#This Row],[Data de Pagamento]],"mmmm")</f>
        <v>março</v>
      </c>
      <c r="J1419" s="53">
        <f>YEAR(BASE[[#This Row],[Data de Pagamento]])</f>
        <v>2024</v>
      </c>
      <c r="K1419" s="36">
        <v>-1191</v>
      </c>
    </row>
    <row r="1420" spans="1:11">
      <c r="A1420" s="33" t="s">
        <v>8</v>
      </c>
      <c r="B1420" s="37" t="s">
        <v>76</v>
      </c>
      <c r="C1420" s="33" t="s">
        <v>11</v>
      </c>
      <c r="D1420" s="34" t="str" cm="1">
        <f t="array" ref="D1420">INDEX(FONTE_CÓDIGOS[CÓDIGO],MATCH(1,(FONTE_CÓDIGOS[FONTE]=BASE[[#This Row],[Coluna1]])*(FONTE_CÓDIGOS[DESCRIÇÃO]=BASE[[#This Row],[Classificação]]),0))</f>
        <v>2.12</v>
      </c>
      <c r="E1420" s="33" t="s">
        <v>10</v>
      </c>
      <c r="G1420" s="39">
        <v>45358</v>
      </c>
      <c r="H1420" s="35">
        <f>DAY(BASE[[#This Row],[Data de Pagamento]])</f>
        <v>7</v>
      </c>
      <c r="I1420" s="35" t="str">
        <f>TEXT(BASE[[#This Row],[Data de Pagamento]],"mmmm")</f>
        <v>março</v>
      </c>
      <c r="J1420" s="35">
        <f>YEAR(BASE[[#This Row],[Data de Pagamento]])</f>
        <v>2024</v>
      </c>
      <c r="K1420" s="36">
        <v>-1192</v>
      </c>
    </row>
    <row r="1421" spans="1:11">
      <c r="A1421" s="37" t="s">
        <v>8</v>
      </c>
      <c r="B1421" s="37" t="s">
        <v>84</v>
      </c>
      <c r="C1421" s="37" t="s">
        <v>11</v>
      </c>
      <c r="D1421" s="40" t="str" cm="1">
        <f t="array" ref="D1421">INDEX(FONTE_CÓDIGOS[CÓDIGO],MATCH(1,(FONTE_CÓDIGOS[FONTE]=BASE[[#This Row],[Coluna1]])*(FONTE_CÓDIGOS[DESCRIÇÃO]=BASE[[#This Row],[Classificação]]),0))</f>
        <v>2.16</v>
      </c>
      <c r="E1421" s="33" t="s">
        <v>10</v>
      </c>
      <c r="G1421" s="39">
        <v>45358</v>
      </c>
      <c r="H1421" s="35">
        <f>DAY(BASE[[#This Row],[Data de Pagamento]])</f>
        <v>7</v>
      </c>
      <c r="I1421" s="35" t="str">
        <f>TEXT(BASE[[#This Row],[Data de Pagamento]],"mmmm")</f>
        <v>março</v>
      </c>
      <c r="J1421" s="35">
        <f>YEAR(BASE[[#This Row],[Data de Pagamento]])</f>
        <v>2024</v>
      </c>
      <c r="K1421" s="36">
        <v>-1193</v>
      </c>
    </row>
    <row r="1422" spans="1:11">
      <c r="A1422" s="50" t="s">
        <v>8</v>
      </c>
      <c r="B1422" s="37" t="s">
        <v>53</v>
      </c>
      <c r="C1422" s="50" t="s">
        <v>11</v>
      </c>
      <c r="D1422" s="52" t="str" cm="1">
        <f t="array" ref="D1422">INDEX(FONTE_CÓDIGOS[CÓDIGO],MATCH(1,(FONTE_CÓDIGOS[FONTE]=BASE[[#This Row],[Coluna1]])*(FONTE_CÓDIGOS[DESCRIÇÃO]=BASE[[#This Row],[Classificação]]),0))</f>
        <v>2.7</v>
      </c>
      <c r="E1422" s="50" t="s">
        <v>10</v>
      </c>
      <c r="F1422" s="50"/>
      <c r="G1422" s="54">
        <v>45358</v>
      </c>
      <c r="H1422" s="53">
        <f>DAY(BASE[[#This Row],[Data de Pagamento]])</f>
        <v>7</v>
      </c>
      <c r="I1422" s="53" t="str">
        <f>TEXT(BASE[[#This Row],[Data de Pagamento]],"mmmm")</f>
        <v>março</v>
      </c>
      <c r="J1422" s="53">
        <f>YEAR(BASE[[#This Row],[Data de Pagamento]])</f>
        <v>2024</v>
      </c>
      <c r="K1422" s="36">
        <v>-1194</v>
      </c>
    </row>
    <row r="1423" spans="1:11">
      <c r="A1423" s="55" t="s">
        <v>8</v>
      </c>
      <c r="B1423" s="37" t="s">
        <v>53</v>
      </c>
      <c r="C1423" s="50" t="s">
        <v>11</v>
      </c>
      <c r="D1423" s="52" t="str" cm="1">
        <f t="array" ref="D1423">INDEX(FONTE_CÓDIGOS[CÓDIGO],MATCH(1,(FONTE_CÓDIGOS[FONTE]=BASE[[#This Row],[Coluna1]])*(FONTE_CÓDIGOS[DESCRIÇÃO]=BASE[[#This Row],[Classificação]]),0))</f>
        <v>2.7</v>
      </c>
      <c r="E1423" s="50" t="s">
        <v>10</v>
      </c>
      <c r="F1423" s="50"/>
      <c r="G1423" s="54">
        <v>45361</v>
      </c>
      <c r="H1423" s="53">
        <f>DAY(BASE[[#This Row],[Data de Pagamento]])</f>
        <v>10</v>
      </c>
      <c r="I1423" s="53" t="str">
        <f>TEXT(BASE[[#This Row],[Data de Pagamento]],"mmmm")</f>
        <v>março</v>
      </c>
      <c r="J1423" s="53">
        <f>YEAR(BASE[[#This Row],[Data de Pagamento]])</f>
        <v>2024</v>
      </c>
      <c r="K1423" s="36">
        <v>-1195</v>
      </c>
    </row>
    <row r="1424" spans="1:11">
      <c r="A1424" s="37" t="s">
        <v>8</v>
      </c>
      <c r="B1424" s="37" t="s">
        <v>47</v>
      </c>
      <c r="C1424" s="37" t="s">
        <v>11</v>
      </c>
      <c r="D1424" s="38" t="str" cm="1">
        <f t="array" ref="D1424">INDEX(FONTE_CÓDIGOS[CÓDIGO],MATCH(1,(FONTE_CÓDIGOS[FONTE]=BASE[[#This Row],[Coluna1]])*(FONTE_CÓDIGOS[DESCRIÇÃO]=BASE[[#This Row],[Classificação]]),0))</f>
        <v>2.6</v>
      </c>
      <c r="E1424" s="33" t="s">
        <v>10</v>
      </c>
      <c r="G1424" s="39">
        <v>45362</v>
      </c>
      <c r="H1424" s="35">
        <f>DAY(BASE[[#This Row],[Data de Pagamento]])</f>
        <v>11</v>
      </c>
      <c r="I1424" s="35" t="str">
        <f>TEXT(BASE[[#This Row],[Data de Pagamento]],"mmmm")</f>
        <v>março</v>
      </c>
      <c r="J1424" s="35">
        <f>YEAR(BASE[[#This Row],[Data de Pagamento]])</f>
        <v>2024</v>
      </c>
      <c r="K1424" s="36">
        <v>-1196</v>
      </c>
    </row>
    <row r="1425" spans="1:11">
      <c r="A1425" s="50" t="s">
        <v>8</v>
      </c>
      <c r="B1425" s="37" t="s">
        <v>102</v>
      </c>
      <c r="C1425" s="50" t="s">
        <v>11</v>
      </c>
      <c r="D1425" s="52" t="str" cm="1">
        <f t="array" ref="D1425">INDEX(FONTE_CÓDIGOS[CÓDIGO],MATCH(1,(FONTE_CÓDIGOS[FONTE]=BASE[[#This Row],[Coluna1]])*(FONTE_CÓDIGOS[DESCRIÇÃO]=BASE[[#This Row],[Classificação]]),0))</f>
        <v>2.26</v>
      </c>
      <c r="E1425" s="50" t="s">
        <v>10</v>
      </c>
      <c r="F1425" s="50"/>
      <c r="G1425" s="39">
        <v>45362</v>
      </c>
      <c r="H1425" s="35">
        <f>DAY(BASE[[#This Row],[Data de Pagamento]])</f>
        <v>11</v>
      </c>
      <c r="I1425" s="53" t="str">
        <f>TEXT(BASE[[#This Row],[Data de Pagamento]],"mmmm")</f>
        <v>março</v>
      </c>
      <c r="J1425" s="53">
        <f>YEAR(BASE[[#This Row],[Data de Pagamento]])</f>
        <v>2024</v>
      </c>
      <c r="K1425" s="36">
        <v>-1197</v>
      </c>
    </row>
    <row r="1426" spans="1:11">
      <c r="A1426" s="37" t="s">
        <v>8</v>
      </c>
      <c r="B1426" s="37" t="s">
        <v>92</v>
      </c>
      <c r="C1426" s="37" t="s">
        <v>11</v>
      </c>
      <c r="D1426" s="38" t="str" cm="1">
        <f t="array" ref="D1426">INDEX(FONTE_CÓDIGOS[CÓDIGO],MATCH(1,(FONTE_CÓDIGOS[FONTE]=BASE[[#This Row],[Coluna1]])*(FONTE_CÓDIGOS[DESCRIÇÃO]=BASE[[#This Row],[Classificação]]),0))</f>
        <v>2.20</v>
      </c>
      <c r="E1426" s="33" t="s">
        <v>24</v>
      </c>
      <c r="G1426" s="39">
        <v>45363</v>
      </c>
      <c r="H1426" s="35">
        <f>DAY(BASE[[#This Row],[Data de Pagamento]])</f>
        <v>12</v>
      </c>
      <c r="I1426" s="35" t="str">
        <f>TEXT(BASE[[#This Row],[Data de Pagamento]],"mmmm")</f>
        <v>março</v>
      </c>
      <c r="J1426" s="35">
        <f>YEAR(BASE[[#This Row],[Data de Pagamento]])</f>
        <v>2024</v>
      </c>
      <c r="K1426" s="36">
        <v>-1198</v>
      </c>
    </row>
    <row r="1427" spans="1:11">
      <c r="A1427" s="37" t="s">
        <v>8</v>
      </c>
      <c r="B1427" s="37" t="s">
        <v>92</v>
      </c>
      <c r="C1427" s="37" t="s">
        <v>11</v>
      </c>
      <c r="D1427" s="38" t="str" cm="1">
        <f t="array" ref="D1427">INDEX(FONTE_CÓDIGOS[CÓDIGO],MATCH(1,(FONTE_CÓDIGOS[FONTE]=BASE[[#This Row],[Coluna1]])*(FONTE_CÓDIGOS[DESCRIÇÃO]=BASE[[#This Row],[Classificação]]),0))</f>
        <v>2.20</v>
      </c>
      <c r="E1427" s="33" t="s">
        <v>17</v>
      </c>
      <c r="G1427" s="39">
        <v>45363</v>
      </c>
      <c r="H1427" s="35">
        <f>DAY(BASE[[#This Row],[Data de Pagamento]])</f>
        <v>12</v>
      </c>
      <c r="I1427" s="35" t="str">
        <f>TEXT(BASE[[#This Row],[Data de Pagamento]],"mmmm")</f>
        <v>março</v>
      </c>
      <c r="J1427" s="35">
        <f>YEAR(BASE[[#This Row],[Data de Pagamento]])</f>
        <v>2024</v>
      </c>
      <c r="K1427" s="36">
        <v>-1199</v>
      </c>
    </row>
    <row r="1428" spans="1:11">
      <c r="A1428" s="37" t="s">
        <v>8</v>
      </c>
      <c r="B1428" s="37" t="s">
        <v>92</v>
      </c>
      <c r="C1428" s="37" t="s">
        <v>11</v>
      </c>
      <c r="D1428" s="38" t="str" cm="1">
        <f t="array" ref="D1428">INDEX(FONTE_CÓDIGOS[CÓDIGO],MATCH(1,(FONTE_CÓDIGOS[FONTE]=BASE[[#This Row],[Coluna1]])*(FONTE_CÓDIGOS[DESCRIÇÃO]=BASE[[#This Row],[Classificação]]),0))</f>
        <v>2.20</v>
      </c>
      <c r="E1428" s="33" t="s">
        <v>31</v>
      </c>
      <c r="G1428" s="39">
        <v>45363</v>
      </c>
      <c r="H1428" s="35">
        <f>DAY(BASE[[#This Row],[Data de Pagamento]])</f>
        <v>12</v>
      </c>
      <c r="I1428" s="35" t="str">
        <f>TEXT(BASE[[#This Row],[Data de Pagamento]],"mmmm")</f>
        <v>março</v>
      </c>
      <c r="J1428" s="35">
        <f>YEAR(BASE[[#This Row],[Data de Pagamento]])</f>
        <v>2024</v>
      </c>
      <c r="K1428" s="36">
        <v>-1200</v>
      </c>
    </row>
    <row r="1429" spans="1:11">
      <c r="A1429" s="55" t="s">
        <v>8</v>
      </c>
      <c r="B1429" s="37" t="s">
        <v>68</v>
      </c>
      <c r="C1429" s="50" t="s">
        <v>11</v>
      </c>
      <c r="D1429" s="52" t="str" cm="1">
        <f t="array" ref="D1429">INDEX(FONTE_CÓDIGOS[CÓDIGO],MATCH(1,(FONTE_CÓDIGOS[FONTE]=BASE[[#This Row],[Coluna1]])*(FONTE_CÓDIGOS[DESCRIÇÃO]=BASE[[#This Row],[Classificação]]),0))</f>
        <v>2.10</v>
      </c>
      <c r="E1429" s="50" t="s">
        <v>10</v>
      </c>
      <c r="F1429" s="50"/>
      <c r="G1429" s="54">
        <v>45363</v>
      </c>
      <c r="H1429" s="53">
        <f>DAY(BASE[[#This Row],[Data de Pagamento]])</f>
        <v>12</v>
      </c>
      <c r="I1429" s="53" t="str">
        <f>TEXT(BASE[[#This Row],[Data de Pagamento]],"mmmm")</f>
        <v>março</v>
      </c>
      <c r="J1429" s="53">
        <f>YEAR(BASE[[#This Row],[Data de Pagamento]])</f>
        <v>2024</v>
      </c>
      <c r="K1429" s="36">
        <v>-1201</v>
      </c>
    </row>
    <row r="1430" spans="1:11">
      <c r="A1430" s="50" t="s">
        <v>6</v>
      </c>
      <c r="B1430" s="37" t="s">
        <v>71</v>
      </c>
      <c r="C1430" s="50" t="s">
        <v>11</v>
      </c>
      <c r="D1430" s="52" t="str" cm="1">
        <f t="array" ref="D1430">INDEX(FONTE_CÓDIGOS[CÓDIGO],MATCH(1,(FONTE_CÓDIGOS[FONTE]=BASE[[#This Row],[Coluna1]])*(FONTE_CÓDIGOS[DESCRIÇÃO]=BASE[[#This Row],[Classificação]]),0))</f>
        <v>1.11</v>
      </c>
      <c r="E1430" s="50" t="s">
        <v>24</v>
      </c>
      <c r="F1430" s="50"/>
      <c r="G1430" s="54">
        <v>45364</v>
      </c>
      <c r="H1430" s="53">
        <f>DAY(BASE[[#This Row],[Data de Pagamento]])</f>
        <v>13</v>
      </c>
      <c r="I1430" s="53" t="str">
        <f>TEXT(BASE[[#This Row],[Data de Pagamento]],"mmmm")</f>
        <v>março</v>
      </c>
      <c r="J1430" s="53">
        <f>YEAR(BASE[[#This Row],[Data de Pagamento]])</f>
        <v>2024</v>
      </c>
      <c r="K1430" s="36">
        <v>225</v>
      </c>
    </row>
    <row r="1431" spans="1:11">
      <c r="A1431" s="55" t="s">
        <v>8</v>
      </c>
      <c r="B1431" s="37" t="s">
        <v>53</v>
      </c>
      <c r="C1431" s="50" t="s">
        <v>11</v>
      </c>
      <c r="D1431" s="52" t="str" cm="1">
        <f t="array" ref="D1431">INDEX(FONTE_CÓDIGOS[CÓDIGO],MATCH(1,(FONTE_CÓDIGOS[FONTE]=BASE[[#This Row],[Coluna1]])*(FONTE_CÓDIGOS[DESCRIÇÃO]=BASE[[#This Row],[Classificação]]),0))</f>
        <v>2.7</v>
      </c>
      <c r="E1431" s="50" t="s">
        <v>10</v>
      </c>
      <c r="F1431" s="50"/>
      <c r="G1431" s="54">
        <v>45364</v>
      </c>
      <c r="H1431" s="53">
        <f>DAY(BASE[[#This Row],[Data de Pagamento]])</f>
        <v>13</v>
      </c>
      <c r="I1431" s="53" t="str">
        <f>TEXT(BASE[[#This Row],[Data de Pagamento]],"mmmm")</f>
        <v>março</v>
      </c>
      <c r="J1431" s="53">
        <f>YEAR(BASE[[#This Row],[Data de Pagamento]])</f>
        <v>2024</v>
      </c>
      <c r="K1431" s="36">
        <v>-1202</v>
      </c>
    </row>
    <row r="1432" spans="1:11">
      <c r="A1432" s="50" t="s">
        <v>8</v>
      </c>
      <c r="B1432" s="37" t="s">
        <v>88</v>
      </c>
      <c r="C1432" s="50" t="s">
        <v>11</v>
      </c>
      <c r="D1432" s="52" t="str" cm="1">
        <f t="array" ref="D1432">INDEX(FONTE_CÓDIGOS[CÓDIGO],MATCH(1,(FONTE_CÓDIGOS[FONTE]=BASE[[#This Row],[Coluna1]])*(FONTE_CÓDIGOS[DESCRIÇÃO]=BASE[[#This Row],[Classificação]]),0))</f>
        <v>2.18</v>
      </c>
      <c r="E1432" s="50" t="s">
        <v>10</v>
      </c>
      <c r="F1432" s="50"/>
      <c r="G1432" s="54">
        <v>45365</v>
      </c>
      <c r="H1432" s="53">
        <f>DAY(BASE[[#This Row],[Data de Pagamento]])</f>
        <v>14</v>
      </c>
      <c r="I1432" s="53" t="str">
        <f>TEXT(BASE[[#This Row],[Data de Pagamento]],"mmmm")</f>
        <v>março</v>
      </c>
      <c r="J1432" s="53">
        <f>YEAR(BASE[[#This Row],[Data de Pagamento]])</f>
        <v>2024</v>
      </c>
      <c r="K1432" s="36">
        <v>-1203</v>
      </c>
    </row>
    <row r="1433" spans="1:11">
      <c r="A1433" s="50" t="s">
        <v>6</v>
      </c>
      <c r="B1433" s="37" t="s">
        <v>27</v>
      </c>
      <c r="C1433" s="50" t="s">
        <v>11</v>
      </c>
      <c r="D1433" s="52" t="str" cm="1">
        <f t="array" ref="D1433">INDEX(FONTE_CÓDIGOS[CÓDIGO],MATCH(1,(FONTE_CÓDIGOS[FONTE]=BASE[[#This Row],[Coluna1]])*(FONTE_CÓDIGOS[DESCRIÇÃO]=BASE[[#This Row],[Classificação]]),0))</f>
        <v>1.3</v>
      </c>
      <c r="E1433" s="33" t="s">
        <v>43</v>
      </c>
      <c r="G1433" s="39">
        <v>45366</v>
      </c>
      <c r="H1433" s="35">
        <f>DAY(BASE[[#This Row],[Data de Pagamento]])</f>
        <v>15</v>
      </c>
      <c r="I1433" s="35" t="str">
        <f>TEXT(BASE[[#This Row],[Data de Pagamento]],"mmmm")</f>
        <v>março</v>
      </c>
      <c r="J1433" s="35">
        <f>YEAR(BASE[[#This Row],[Data de Pagamento]])</f>
        <v>2024</v>
      </c>
      <c r="K1433" s="36">
        <v>226</v>
      </c>
    </row>
    <row r="1434" spans="1:11">
      <c r="A1434" s="37" t="s">
        <v>8</v>
      </c>
      <c r="B1434" s="37" t="s">
        <v>84</v>
      </c>
      <c r="C1434" s="37" t="s">
        <v>11</v>
      </c>
      <c r="D1434" s="40" t="str" cm="1">
        <f t="array" ref="D1434">INDEX(FONTE_CÓDIGOS[CÓDIGO],MATCH(1,(FONTE_CÓDIGOS[FONTE]=BASE[[#This Row],[Coluna1]])*(FONTE_CÓDIGOS[DESCRIÇÃO]=BASE[[#This Row],[Classificação]]),0))</f>
        <v>2.16</v>
      </c>
      <c r="E1434" s="33" t="s">
        <v>10</v>
      </c>
      <c r="G1434" s="39">
        <v>45366</v>
      </c>
      <c r="H1434" s="35">
        <f>DAY(BASE[[#This Row],[Data de Pagamento]])</f>
        <v>15</v>
      </c>
      <c r="I1434" s="35" t="str">
        <f>TEXT(BASE[[#This Row],[Data de Pagamento]],"mmmm")</f>
        <v>março</v>
      </c>
      <c r="J1434" s="35">
        <f>YEAR(BASE[[#This Row],[Data de Pagamento]])</f>
        <v>2024</v>
      </c>
      <c r="K1434" s="36">
        <v>-1204</v>
      </c>
    </row>
    <row r="1435" spans="1:11">
      <c r="A1435" s="50" t="s">
        <v>6</v>
      </c>
      <c r="B1435" s="37" t="s">
        <v>71</v>
      </c>
      <c r="C1435" s="50" t="s">
        <v>11</v>
      </c>
      <c r="D1435" s="52" t="str" cm="1">
        <f t="array" ref="D1435">INDEX(FONTE_CÓDIGOS[CÓDIGO],MATCH(1,(FONTE_CÓDIGOS[FONTE]=BASE[[#This Row],[Coluna1]])*(FONTE_CÓDIGOS[DESCRIÇÃO]=BASE[[#This Row],[Classificação]]),0))</f>
        <v>1.11</v>
      </c>
      <c r="E1435" s="50" t="s">
        <v>24</v>
      </c>
      <c r="F1435" s="50"/>
      <c r="G1435" s="54">
        <v>45367</v>
      </c>
      <c r="H1435" s="53">
        <f>DAY(BASE[[#This Row],[Data de Pagamento]])</f>
        <v>16</v>
      </c>
      <c r="I1435" s="53" t="str">
        <f>TEXT(BASE[[#This Row],[Data de Pagamento]],"mmmm")</f>
        <v>março</v>
      </c>
      <c r="J1435" s="53">
        <f>YEAR(BASE[[#This Row],[Data de Pagamento]])</f>
        <v>2024</v>
      </c>
      <c r="K1435" s="36">
        <v>227</v>
      </c>
    </row>
    <row r="1436" spans="1:11">
      <c r="A1436" s="33" t="s">
        <v>8</v>
      </c>
      <c r="B1436" s="37" t="s">
        <v>82</v>
      </c>
      <c r="C1436" s="33" t="s">
        <v>11</v>
      </c>
      <c r="D1436" s="34" t="str" cm="1">
        <f t="array" ref="D1436">INDEX(FONTE_CÓDIGOS[CÓDIGO],MATCH(1,(FONTE_CÓDIGOS[FONTE]=BASE[[#This Row],[Coluna1]])*(FONTE_CÓDIGOS[DESCRIÇÃO]=BASE[[#This Row],[Classificação]]),0))</f>
        <v>2.15</v>
      </c>
      <c r="E1436" s="33" t="s">
        <v>10</v>
      </c>
      <c r="G1436" s="39">
        <v>45370</v>
      </c>
      <c r="H1436" s="35">
        <f>DAY(BASE[[#This Row],[Data de Pagamento]])</f>
        <v>19</v>
      </c>
      <c r="I1436" s="35" t="str">
        <f>TEXT(BASE[[#This Row],[Data de Pagamento]],"mmmm")</f>
        <v>março</v>
      </c>
      <c r="J1436" s="35">
        <f>YEAR(BASE[[#This Row],[Data de Pagamento]])</f>
        <v>2024</v>
      </c>
      <c r="K1436" s="36">
        <v>-1205</v>
      </c>
    </row>
    <row r="1437" spans="1:11">
      <c r="A1437" s="55" t="s">
        <v>8</v>
      </c>
      <c r="B1437" s="37" t="s">
        <v>73</v>
      </c>
      <c r="C1437" s="50" t="s">
        <v>11</v>
      </c>
      <c r="D1437" s="52" t="str" cm="1">
        <f t="array" ref="D1437">INDEX(FONTE_CÓDIGOS[CÓDIGO],MATCH(1,(FONTE_CÓDIGOS[FONTE]=BASE[[#This Row],[Coluna1]])*(FONTE_CÓDIGOS[DESCRIÇÃO]=BASE[[#This Row],[Classificação]]),0))</f>
        <v>2.11</v>
      </c>
      <c r="E1437" s="50" t="s">
        <v>37</v>
      </c>
      <c r="F1437" s="50"/>
      <c r="G1437" s="54">
        <v>45370</v>
      </c>
      <c r="H1437" s="53">
        <f>DAY(BASE[[#This Row],[Data de Pagamento]])</f>
        <v>19</v>
      </c>
      <c r="I1437" s="53" t="str">
        <f>TEXT(BASE[[#This Row],[Data de Pagamento]],"mmmm")</f>
        <v>março</v>
      </c>
      <c r="J1437" s="53">
        <f>YEAR(BASE[[#This Row],[Data de Pagamento]])</f>
        <v>2024</v>
      </c>
      <c r="K1437" s="36">
        <v>-1206</v>
      </c>
    </row>
    <row r="1438" spans="1:11">
      <c r="A1438" s="37" t="s">
        <v>8</v>
      </c>
      <c r="B1438" s="37" t="s">
        <v>92</v>
      </c>
      <c r="C1438" s="37" t="s">
        <v>11</v>
      </c>
      <c r="D1438" s="38" t="str" cm="1">
        <f t="array" ref="D1438">INDEX(FONTE_CÓDIGOS[CÓDIGO],MATCH(1,(FONTE_CÓDIGOS[FONTE]=BASE[[#This Row],[Coluna1]])*(FONTE_CÓDIGOS[DESCRIÇÃO]=BASE[[#This Row],[Classificação]]),0))</f>
        <v>2.20</v>
      </c>
      <c r="E1438" s="33" t="s">
        <v>31</v>
      </c>
      <c r="G1438" s="39">
        <v>45371</v>
      </c>
      <c r="H1438" s="35">
        <f>DAY(BASE[[#This Row],[Data de Pagamento]])</f>
        <v>20</v>
      </c>
      <c r="I1438" s="35" t="str">
        <f>TEXT(BASE[[#This Row],[Data de Pagamento]],"mmmm")</f>
        <v>março</v>
      </c>
      <c r="J1438" s="35">
        <f>YEAR(BASE[[#This Row],[Data de Pagamento]])</f>
        <v>2024</v>
      </c>
      <c r="K1438" s="36">
        <v>-1207</v>
      </c>
    </row>
    <row r="1439" spans="1:11">
      <c r="A1439" s="55" t="s">
        <v>8</v>
      </c>
      <c r="B1439" s="37" t="s">
        <v>68</v>
      </c>
      <c r="C1439" s="50" t="s">
        <v>11</v>
      </c>
      <c r="D1439" s="52" t="str" cm="1">
        <f t="array" ref="D1439">INDEX(FONTE_CÓDIGOS[CÓDIGO],MATCH(1,(FONTE_CÓDIGOS[FONTE]=BASE[[#This Row],[Coluna1]])*(FONTE_CÓDIGOS[DESCRIÇÃO]=BASE[[#This Row],[Classificação]]),0))</f>
        <v>2.10</v>
      </c>
      <c r="E1439" s="50" t="s">
        <v>10</v>
      </c>
      <c r="F1439" s="50"/>
      <c r="G1439" s="54">
        <v>45371</v>
      </c>
      <c r="H1439" s="53">
        <f>DAY(BASE[[#This Row],[Data de Pagamento]])</f>
        <v>20</v>
      </c>
      <c r="I1439" s="53" t="str">
        <f>TEXT(BASE[[#This Row],[Data de Pagamento]],"mmmm")</f>
        <v>março</v>
      </c>
      <c r="J1439" s="53">
        <f>YEAR(BASE[[#This Row],[Data de Pagamento]])</f>
        <v>2024</v>
      </c>
      <c r="K1439" s="36">
        <v>-1208</v>
      </c>
    </row>
    <row r="1440" spans="1:11">
      <c r="A1440" s="50" t="s">
        <v>6</v>
      </c>
      <c r="B1440" s="37" t="s">
        <v>71</v>
      </c>
      <c r="C1440" s="50" t="s">
        <v>11</v>
      </c>
      <c r="D1440" s="52" t="str" cm="1">
        <f t="array" ref="D1440">INDEX(FONTE_CÓDIGOS[CÓDIGO],MATCH(1,(FONTE_CÓDIGOS[FONTE]=BASE[[#This Row],[Coluna1]])*(FONTE_CÓDIGOS[DESCRIÇÃO]=BASE[[#This Row],[Classificação]]),0))</f>
        <v>1.11</v>
      </c>
      <c r="E1440" s="50" t="s">
        <v>17</v>
      </c>
      <c r="F1440" s="50"/>
      <c r="G1440" s="54">
        <v>45376</v>
      </c>
      <c r="H1440" s="53">
        <f>DAY(BASE[[#This Row],[Data de Pagamento]])</f>
        <v>25</v>
      </c>
      <c r="I1440" s="53" t="str">
        <f>TEXT(BASE[[#This Row],[Data de Pagamento]],"mmmm")</f>
        <v>março</v>
      </c>
      <c r="J1440" s="53">
        <f>YEAR(BASE[[#This Row],[Data de Pagamento]])</f>
        <v>2024</v>
      </c>
      <c r="K1440" s="36">
        <v>228</v>
      </c>
    </row>
    <row r="1441" spans="1:11">
      <c r="A1441" s="50" t="s">
        <v>6</v>
      </c>
      <c r="B1441" s="37" t="s">
        <v>27</v>
      </c>
      <c r="C1441" s="50" t="s">
        <v>11</v>
      </c>
      <c r="D1441" s="52" t="str" cm="1">
        <f t="array" ref="D1441">INDEX(FONTE_CÓDIGOS[CÓDIGO],MATCH(1,(FONTE_CÓDIGOS[FONTE]=BASE[[#This Row],[Coluna1]])*(FONTE_CÓDIGOS[DESCRIÇÃO]=BASE[[#This Row],[Classificação]]),0))</f>
        <v>1.3</v>
      </c>
      <c r="E1441" s="33" t="s">
        <v>43</v>
      </c>
      <c r="G1441" s="39">
        <v>45376</v>
      </c>
      <c r="H1441" s="35">
        <f>DAY(BASE[[#This Row],[Data de Pagamento]])</f>
        <v>25</v>
      </c>
      <c r="I1441" s="35" t="str">
        <f>TEXT(BASE[[#This Row],[Data de Pagamento]],"mmmm")</f>
        <v>março</v>
      </c>
      <c r="J1441" s="35">
        <f>YEAR(BASE[[#This Row],[Data de Pagamento]])</f>
        <v>2024</v>
      </c>
      <c r="K1441" s="36">
        <v>229</v>
      </c>
    </row>
    <row r="1442" spans="1:11">
      <c r="A1442" s="50" t="s">
        <v>8</v>
      </c>
      <c r="B1442" s="37" t="s">
        <v>94</v>
      </c>
      <c r="C1442" s="50" t="s">
        <v>11</v>
      </c>
      <c r="D1442" s="52" t="str" cm="1">
        <f t="array" ref="D1442">INDEX(FONTE_CÓDIGOS[CÓDIGO],MATCH(1,(FONTE_CÓDIGOS[FONTE]=BASE[[#This Row],[Coluna1]])*(FONTE_CÓDIGOS[DESCRIÇÃO]=BASE[[#This Row],[Classificação]]),0))</f>
        <v>2.21</v>
      </c>
      <c r="E1442" s="50" t="s">
        <v>10</v>
      </c>
      <c r="F1442" s="50"/>
      <c r="G1442" s="54">
        <v>45376</v>
      </c>
      <c r="H1442" s="53">
        <f>DAY(BASE[[#This Row],[Data de Pagamento]])</f>
        <v>25</v>
      </c>
      <c r="I1442" s="53" t="str">
        <f>TEXT(BASE[[#This Row],[Data de Pagamento]],"mmmm")</f>
        <v>março</v>
      </c>
      <c r="J1442" s="53">
        <f>YEAR(BASE[[#This Row],[Data de Pagamento]])</f>
        <v>2024</v>
      </c>
      <c r="K1442" s="36">
        <v>-1209</v>
      </c>
    </row>
    <row r="1443" spans="1:11">
      <c r="A1443" s="50" t="s">
        <v>8</v>
      </c>
      <c r="B1443" s="37" t="s">
        <v>94</v>
      </c>
      <c r="C1443" s="50" t="s">
        <v>11</v>
      </c>
      <c r="D1443" s="52" t="str" cm="1">
        <f t="array" ref="D1443">INDEX(FONTE_CÓDIGOS[CÓDIGO],MATCH(1,(FONTE_CÓDIGOS[FONTE]=BASE[[#This Row],[Coluna1]])*(FONTE_CÓDIGOS[DESCRIÇÃO]=BASE[[#This Row],[Classificação]]),0))</f>
        <v>2.21</v>
      </c>
      <c r="E1443" s="50" t="s">
        <v>10</v>
      </c>
      <c r="F1443" s="50"/>
      <c r="G1443" s="39">
        <v>45376</v>
      </c>
      <c r="H1443" s="53">
        <f>DAY(BASE[[#This Row],[Data de Pagamento]])</f>
        <v>25</v>
      </c>
      <c r="I1443" s="53" t="str">
        <f>TEXT(BASE[[#This Row],[Data de Pagamento]],"mmmm")</f>
        <v>março</v>
      </c>
      <c r="J1443" s="53">
        <f>YEAR(BASE[[#This Row],[Data de Pagamento]])</f>
        <v>2024</v>
      </c>
      <c r="K1443" s="36">
        <v>-1210</v>
      </c>
    </row>
    <row r="1444" spans="1:11">
      <c r="A1444" s="50" t="s">
        <v>6</v>
      </c>
      <c r="B1444" s="37" t="s">
        <v>27</v>
      </c>
      <c r="C1444" s="50" t="s">
        <v>11</v>
      </c>
      <c r="D1444" s="52" t="str" cm="1">
        <f t="array" ref="D1444">INDEX(FONTE_CÓDIGOS[CÓDIGO],MATCH(1,(FONTE_CÓDIGOS[FONTE]=BASE[[#This Row],[Coluna1]])*(FONTE_CÓDIGOS[DESCRIÇÃO]=BASE[[#This Row],[Classificação]]),0))</f>
        <v>1.3</v>
      </c>
      <c r="E1444" s="33" t="s">
        <v>43</v>
      </c>
      <c r="G1444" s="39">
        <v>45379</v>
      </c>
      <c r="H1444" s="35">
        <f>DAY(BASE[[#This Row],[Data de Pagamento]])</f>
        <v>28</v>
      </c>
      <c r="I1444" s="35" t="str">
        <f>TEXT(BASE[[#This Row],[Data de Pagamento]],"mmmm")</f>
        <v>março</v>
      </c>
      <c r="J1444" s="35">
        <f>YEAR(BASE[[#This Row],[Data de Pagamento]])</f>
        <v>2024</v>
      </c>
      <c r="K1444" s="36">
        <v>230</v>
      </c>
    </row>
    <row r="1445" spans="1:11">
      <c r="A1445" s="37" t="s">
        <v>8</v>
      </c>
      <c r="B1445" s="37" t="s">
        <v>29</v>
      </c>
      <c r="C1445" s="37" t="s">
        <v>11</v>
      </c>
      <c r="D1445" s="38" t="str" cm="1">
        <f t="array" ref="D1445">INDEX(FONTE_CÓDIGOS[CÓDIGO],MATCH(1,(FONTE_CÓDIGOS[FONTE]=BASE[[#This Row],[Coluna1]])*(FONTE_CÓDIGOS[DESCRIÇÃO]=BASE[[#This Row],[Classificação]]),0))</f>
        <v>2.3</v>
      </c>
      <c r="E1445" s="33" t="s">
        <v>10</v>
      </c>
      <c r="G1445" s="39">
        <v>45379</v>
      </c>
      <c r="H1445" s="35">
        <f>DAY(BASE[[#This Row],[Data de Pagamento]])</f>
        <v>28</v>
      </c>
      <c r="I1445" s="35" t="str">
        <f>TEXT(BASE[[#This Row],[Data de Pagamento]],"mmmm")</f>
        <v>março</v>
      </c>
      <c r="J1445" s="35">
        <f>YEAR(BASE[[#This Row],[Data de Pagamento]])</f>
        <v>2024</v>
      </c>
      <c r="K1445" s="36">
        <v>-1211</v>
      </c>
    </row>
    <row r="1446" spans="1:11">
      <c r="A1446" s="33" t="s">
        <v>8</v>
      </c>
      <c r="B1446" s="37" t="s">
        <v>76</v>
      </c>
      <c r="C1446" s="33" t="s">
        <v>11</v>
      </c>
      <c r="D1446" s="34" t="str" cm="1">
        <f t="array" ref="D1446">INDEX(FONTE_CÓDIGOS[CÓDIGO],MATCH(1,(FONTE_CÓDIGOS[FONTE]=BASE[[#This Row],[Coluna1]])*(FONTE_CÓDIGOS[DESCRIÇÃO]=BASE[[#This Row],[Classificação]]),0))</f>
        <v>2.12</v>
      </c>
      <c r="E1446" s="33" t="s">
        <v>10</v>
      </c>
      <c r="G1446" s="39">
        <v>45379</v>
      </c>
      <c r="H1446" s="35">
        <f>DAY(BASE[[#This Row],[Data de Pagamento]])</f>
        <v>28</v>
      </c>
      <c r="I1446" s="35" t="str">
        <f>TEXT(BASE[[#This Row],[Data de Pagamento]],"mmmm")</f>
        <v>março</v>
      </c>
      <c r="J1446" s="35">
        <f>YEAR(BASE[[#This Row],[Data de Pagamento]])</f>
        <v>2024</v>
      </c>
      <c r="K1446" s="36">
        <v>-1212</v>
      </c>
    </row>
    <row r="1447" spans="1:11">
      <c r="A1447" s="37" t="s">
        <v>8</v>
      </c>
      <c r="B1447" s="37" t="s">
        <v>73</v>
      </c>
      <c r="C1447" s="37" t="s">
        <v>11</v>
      </c>
      <c r="D1447" s="41" t="str" cm="1">
        <f t="array" ref="D1447">INDEX(FONTE_CÓDIGOS[CÓDIGO],MATCH(1,(FONTE_CÓDIGOS[FONTE]=BASE[[#This Row],[Coluna1]])*(FONTE_CÓDIGOS[DESCRIÇÃO]=BASE[[#This Row],[Classificação]]),0))</f>
        <v>2.11</v>
      </c>
      <c r="E1447" s="33" t="s">
        <v>31</v>
      </c>
      <c r="G1447" s="39">
        <v>45379</v>
      </c>
      <c r="H1447" s="35">
        <f>DAY(BASE[[#This Row],[Data de Pagamento]])</f>
        <v>28</v>
      </c>
      <c r="I1447" s="35" t="str">
        <f>TEXT(BASE[[#This Row],[Data de Pagamento]],"mmmm")</f>
        <v>março</v>
      </c>
      <c r="J1447" s="35">
        <f>YEAR(BASE[[#This Row],[Data de Pagamento]])</f>
        <v>2024</v>
      </c>
      <c r="K1447" s="36">
        <v>-1213</v>
      </c>
    </row>
    <row r="1448" spans="1:11">
      <c r="A1448" s="50" t="s">
        <v>6</v>
      </c>
      <c r="B1448" s="37" t="s">
        <v>71</v>
      </c>
      <c r="C1448" s="50" t="s">
        <v>11</v>
      </c>
      <c r="D1448" s="52" t="str" cm="1">
        <f t="array" ref="D1448">INDEX(FONTE_CÓDIGOS[CÓDIGO],MATCH(1,(FONTE_CÓDIGOS[FONTE]=BASE[[#This Row],[Coluna1]])*(FONTE_CÓDIGOS[DESCRIÇÃO]=BASE[[#This Row],[Classificação]]),0))</f>
        <v>1.11</v>
      </c>
      <c r="E1448" s="50" t="s">
        <v>24</v>
      </c>
      <c r="F1448" s="50"/>
      <c r="G1448" s="54">
        <v>45383</v>
      </c>
      <c r="H1448" s="53">
        <f>DAY(BASE[[#This Row],[Data de Pagamento]])</f>
        <v>1</v>
      </c>
      <c r="I1448" s="53" t="str">
        <f>TEXT(BASE[[#This Row],[Data de Pagamento]],"mmmm")</f>
        <v>abril</v>
      </c>
      <c r="J1448" s="53">
        <f>YEAR(BASE[[#This Row],[Data de Pagamento]])</f>
        <v>2024</v>
      </c>
      <c r="K1448" s="36">
        <v>231</v>
      </c>
    </row>
    <row r="1449" spans="1:11">
      <c r="A1449" s="50" t="s">
        <v>6</v>
      </c>
      <c r="B1449" s="37" t="s">
        <v>71</v>
      </c>
      <c r="C1449" s="50" t="s">
        <v>11</v>
      </c>
      <c r="D1449" s="52" t="str" cm="1">
        <f t="array" ref="D1449">INDEX(FONTE_CÓDIGOS[CÓDIGO],MATCH(1,(FONTE_CÓDIGOS[FONTE]=BASE[[#This Row],[Coluna1]])*(FONTE_CÓDIGOS[DESCRIÇÃO]=BASE[[#This Row],[Classificação]]),0))</f>
        <v>1.11</v>
      </c>
      <c r="E1449" s="50" t="s">
        <v>24</v>
      </c>
      <c r="F1449" s="50"/>
      <c r="G1449" s="54">
        <v>45383</v>
      </c>
      <c r="H1449" s="53">
        <f>DAY(BASE[[#This Row],[Data de Pagamento]])</f>
        <v>1</v>
      </c>
      <c r="I1449" s="53" t="str">
        <f>TEXT(BASE[[#This Row],[Data de Pagamento]],"mmmm")</f>
        <v>abril</v>
      </c>
      <c r="J1449" s="53">
        <f>YEAR(BASE[[#This Row],[Data de Pagamento]])</f>
        <v>2024</v>
      </c>
      <c r="K1449" s="36">
        <v>232</v>
      </c>
    </row>
    <row r="1450" spans="1:11">
      <c r="A1450" s="37" t="s">
        <v>8</v>
      </c>
      <c r="B1450" s="37" t="s">
        <v>73</v>
      </c>
      <c r="C1450" s="37" t="s">
        <v>11</v>
      </c>
      <c r="D1450" s="38" t="str" cm="1">
        <f t="array" ref="D1450">INDEX(FONTE_CÓDIGOS[CÓDIGO],MATCH(1,(FONTE_CÓDIGOS[FONTE]=BASE[[#This Row],[Coluna1]])*(FONTE_CÓDIGOS[DESCRIÇÃO]=BASE[[#This Row],[Classificação]]),0))</f>
        <v>2.11</v>
      </c>
      <c r="E1450" s="33" t="s">
        <v>31</v>
      </c>
      <c r="G1450" s="39">
        <v>45383</v>
      </c>
      <c r="H1450" s="35">
        <f>DAY(BASE[[#This Row],[Data de Pagamento]])</f>
        <v>1</v>
      </c>
      <c r="I1450" s="35" t="str">
        <f>TEXT(BASE[[#This Row],[Data de Pagamento]],"mmmm")</f>
        <v>abril</v>
      </c>
      <c r="J1450" s="35">
        <f>YEAR(BASE[[#This Row],[Data de Pagamento]])</f>
        <v>2024</v>
      </c>
      <c r="K1450" s="36">
        <v>-1214</v>
      </c>
    </row>
    <row r="1451" spans="1:11">
      <c r="A1451" s="37" t="s">
        <v>8</v>
      </c>
      <c r="B1451" s="37" t="s">
        <v>73</v>
      </c>
      <c r="C1451" s="37" t="s">
        <v>11</v>
      </c>
      <c r="D1451" s="41" t="str" cm="1">
        <f t="array" ref="D1451">INDEX(FONTE_CÓDIGOS[CÓDIGO],MATCH(1,(FONTE_CÓDIGOS[FONTE]=BASE[[#This Row],[Coluna1]])*(FONTE_CÓDIGOS[DESCRIÇÃO]=BASE[[#This Row],[Classificação]]),0))</f>
        <v>2.11</v>
      </c>
      <c r="E1451" s="33" t="s">
        <v>37</v>
      </c>
      <c r="G1451" s="39">
        <v>45383</v>
      </c>
      <c r="H1451" s="35">
        <f>DAY(BASE[[#This Row],[Data de Pagamento]])</f>
        <v>1</v>
      </c>
      <c r="I1451" s="35" t="str">
        <f>TEXT(BASE[[#This Row],[Data de Pagamento]],"mmmm")</f>
        <v>abril</v>
      </c>
      <c r="J1451" s="35">
        <f>YEAR(BASE[[#This Row],[Data de Pagamento]])</f>
        <v>2024</v>
      </c>
      <c r="K1451" s="36">
        <v>-1215</v>
      </c>
    </row>
    <row r="1452" spans="1:11">
      <c r="A1452" s="37" t="s">
        <v>8</v>
      </c>
      <c r="B1452" s="37" t="s">
        <v>73</v>
      </c>
      <c r="C1452" s="37" t="s">
        <v>11</v>
      </c>
      <c r="D1452" s="41" t="str" cm="1">
        <f t="array" ref="D1452">INDEX(FONTE_CÓDIGOS[CÓDIGO],MATCH(1,(FONTE_CÓDIGOS[FONTE]=BASE[[#This Row],[Coluna1]])*(FONTE_CÓDIGOS[DESCRIÇÃO]=BASE[[#This Row],[Classificação]]),0))</f>
        <v>2.11</v>
      </c>
      <c r="E1452" s="33" t="s">
        <v>37</v>
      </c>
      <c r="G1452" s="39">
        <v>45383</v>
      </c>
      <c r="H1452" s="35">
        <f>DAY(BASE[[#This Row],[Data de Pagamento]])</f>
        <v>1</v>
      </c>
      <c r="I1452" s="35" t="str">
        <f>TEXT(BASE[[#This Row],[Data de Pagamento]],"mmmm")</f>
        <v>abril</v>
      </c>
      <c r="J1452" s="35">
        <f>YEAR(BASE[[#This Row],[Data de Pagamento]])</f>
        <v>2024</v>
      </c>
      <c r="K1452" s="36">
        <v>-1216</v>
      </c>
    </row>
    <row r="1453" spans="1:11">
      <c r="A1453" s="37" t="s">
        <v>8</v>
      </c>
      <c r="B1453" s="37" t="s">
        <v>73</v>
      </c>
      <c r="C1453" s="37" t="s">
        <v>11</v>
      </c>
      <c r="D1453" s="41" t="str" cm="1">
        <f t="array" ref="D1453">INDEX(FONTE_CÓDIGOS[CÓDIGO],MATCH(1,(FONTE_CÓDIGOS[FONTE]=BASE[[#This Row],[Coluna1]])*(FONTE_CÓDIGOS[DESCRIÇÃO]=BASE[[#This Row],[Classificação]]),0))</f>
        <v>2.11</v>
      </c>
      <c r="E1453" s="33" t="s">
        <v>31</v>
      </c>
      <c r="G1453" s="39">
        <v>45383</v>
      </c>
      <c r="H1453" s="35">
        <f>DAY(BASE[[#This Row],[Data de Pagamento]])</f>
        <v>1</v>
      </c>
      <c r="I1453" s="35" t="str">
        <f>TEXT(BASE[[#This Row],[Data de Pagamento]],"mmmm")</f>
        <v>abril</v>
      </c>
      <c r="J1453" s="35">
        <f>YEAR(BASE[[#This Row],[Data de Pagamento]])</f>
        <v>2024</v>
      </c>
      <c r="K1453" s="36">
        <v>-1217</v>
      </c>
    </row>
    <row r="1454" spans="1:11">
      <c r="A1454" s="50" t="s">
        <v>8</v>
      </c>
      <c r="B1454" s="37" t="s">
        <v>98</v>
      </c>
      <c r="C1454" s="50" t="s">
        <v>11</v>
      </c>
      <c r="D1454" s="52" t="str" cm="1">
        <f t="array" ref="D1454">INDEX(FONTE_CÓDIGOS[CÓDIGO],MATCH(1,(FONTE_CÓDIGOS[FONTE]=BASE[[#This Row],[Coluna1]])*(FONTE_CÓDIGOS[DESCRIÇÃO]=BASE[[#This Row],[Classificação]]),0))</f>
        <v>2.23</v>
      </c>
      <c r="E1454" s="50" t="s">
        <v>31</v>
      </c>
      <c r="F1454" s="50"/>
      <c r="G1454" s="54">
        <v>45383</v>
      </c>
      <c r="H1454" s="53">
        <f>DAY(BASE[[#This Row],[Data de Pagamento]])</f>
        <v>1</v>
      </c>
      <c r="I1454" s="53" t="str">
        <f>TEXT(BASE[[#This Row],[Data de Pagamento]],"mmmm")</f>
        <v>abril</v>
      </c>
      <c r="J1454" s="53">
        <f>YEAR(BASE[[#This Row],[Data de Pagamento]])</f>
        <v>2024</v>
      </c>
      <c r="K1454" s="36">
        <v>-1218</v>
      </c>
    </row>
    <row r="1455" spans="1:11">
      <c r="A1455" s="50" t="s">
        <v>8</v>
      </c>
      <c r="B1455" s="37" t="s">
        <v>98</v>
      </c>
      <c r="C1455" s="50" t="s">
        <v>11</v>
      </c>
      <c r="D1455" s="52" t="str" cm="1">
        <f t="array" ref="D1455">INDEX(FONTE_CÓDIGOS[CÓDIGO],MATCH(1,(FONTE_CÓDIGOS[FONTE]=BASE[[#This Row],[Coluna1]])*(FONTE_CÓDIGOS[DESCRIÇÃO]=BASE[[#This Row],[Classificação]]),0))</f>
        <v>2.23</v>
      </c>
      <c r="E1455" s="50" t="s">
        <v>24</v>
      </c>
      <c r="F1455" s="50"/>
      <c r="G1455" s="54">
        <v>45383</v>
      </c>
      <c r="H1455" s="53">
        <f>DAY(BASE[[#This Row],[Data de Pagamento]])</f>
        <v>1</v>
      </c>
      <c r="I1455" s="53" t="str">
        <f>TEXT(BASE[[#This Row],[Data de Pagamento]],"mmmm")</f>
        <v>abril</v>
      </c>
      <c r="J1455" s="53">
        <f>YEAR(BASE[[#This Row],[Data de Pagamento]])</f>
        <v>2024</v>
      </c>
      <c r="K1455" s="36">
        <v>-1219</v>
      </c>
    </row>
    <row r="1456" spans="1:11">
      <c r="A1456" s="50" t="s">
        <v>6</v>
      </c>
      <c r="B1456" s="37" t="s">
        <v>27</v>
      </c>
      <c r="C1456" s="50" t="s">
        <v>11</v>
      </c>
      <c r="D1456" s="52" t="str" cm="1">
        <f t="array" ref="D1456">INDEX(FONTE_CÓDIGOS[CÓDIGO],MATCH(1,(FONTE_CÓDIGOS[FONTE]=BASE[[#This Row],[Coluna1]])*(FONTE_CÓDIGOS[DESCRIÇÃO]=BASE[[#This Row],[Classificação]]),0))</f>
        <v>1.3</v>
      </c>
      <c r="E1456" s="33" t="s">
        <v>43</v>
      </c>
      <c r="G1456" s="39">
        <v>45384</v>
      </c>
      <c r="H1456" s="35">
        <f>DAY(BASE[[#This Row],[Data de Pagamento]])</f>
        <v>2</v>
      </c>
      <c r="I1456" s="35" t="str">
        <f>TEXT(BASE[[#This Row],[Data de Pagamento]],"mmmm")</f>
        <v>abril</v>
      </c>
      <c r="J1456" s="35">
        <f>YEAR(BASE[[#This Row],[Data de Pagamento]])</f>
        <v>2024</v>
      </c>
      <c r="K1456" s="36">
        <v>233</v>
      </c>
    </row>
    <row r="1457" spans="1:11">
      <c r="A1457" s="50" t="s">
        <v>8</v>
      </c>
      <c r="B1457" s="37" t="s">
        <v>94</v>
      </c>
      <c r="C1457" s="50" t="s">
        <v>11</v>
      </c>
      <c r="D1457" s="52" t="str" cm="1">
        <f t="array" ref="D1457">INDEX(FONTE_CÓDIGOS[CÓDIGO],MATCH(1,(FONTE_CÓDIGOS[FONTE]=BASE[[#This Row],[Coluna1]])*(FONTE_CÓDIGOS[DESCRIÇÃO]=BASE[[#This Row],[Classificação]]),0))</f>
        <v>2.21</v>
      </c>
      <c r="E1457" s="50" t="s">
        <v>10</v>
      </c>
      <c r="F1457" s="50"/>
      <c r="G1457" s="39">
        <v>45384</v>
      </c>
      <c r="H1457" s="53">
        <f>DAY(BASE[[#This Row],[Data de Pagamento]])</f>
        <v>2</v>
      </c>
      <c r="I1457" s="53" t="str">
        <f>TEXT(BASE[[#This Row],[Data de Pagamento]],"mmmm")</f>
        <v>abril</v>
      </c>
      <c r="J1457" s="53">
        <f>YEAR(BASE[[#This Row],[Data de Pagamento]])</f>
        <v>2024</v>
      </c>
      <c r="K1457" s="36">
        <v>-1220</v>
      </c>
    </row>
    <row r="1458" spans="1:11">
      <c r="A1458" s="50" t="s">
        <v>8</v>
      </c>
      <c r="B1458" s="37" t="s">
        <v>80</v>
      </c>
      <c r="C1458" s="50" t="s">
        <v>11</v>
      </c>
      <c r="D1458" s="52" t="str" cm="1">
        <f t="array" ref="D1458">INDEX(FONTE_CÓDIGOS[CÓDIGO],MATCH(1,(FONTE_CÓDIGOS[FONTE]=BASE[[#This Row],[Coluna1]])*(FONTE_CÓDIGOS[DESCRIÇÃO]=BASE[[#This Row],[Classificação]]),0))</f>
        <v>2.14</v>
      </c>
      <c r="E1458" s="50" t="s">
        <v>10</v>
      </c>
      <c r="F1458" s="50"/>
      <c r="G1458" s="54">
        <v>45385</v>
      </c>
      <c r="H1458" s="53">
        <f>DAY(BASE[[#This Row],[Data de Pagamento]])</f>
        <v>3</v>
      </c>
      <c r="I1458" s="53" t="str">
        <f>TEXT(BASE[[#This Row],[Data de Pagamento]],"mmmm")</f>
        <v>abril</v>
      </c>
      <c r="J1458" s="53">
        <f>YEAR(BASE[[#This Row],[Data de Pagamento]])</f>
        <v>2024</v>
      </c>
      <c r="K1458" s="36">
        <v>-1221</v>
      </c>
    </row>
    <row r="1459" spans="1:11">
      <c r="A1459" s="37" t="s">
        <v>8</v>
      </c>
      <c r="B1459" s="37" t="s">
        <v>90</v>
      </c>
      <c r="C1459" s="37" t="s">
        <v>11</v>
      </c>
      <c r="D1459" s="38" t="str" cm="1">
        <f t="array" ref="D1459">INDEX(FONTE_CÓDIGOS[CÓDIGO],MATCH(1,(FONTE_CÓDIGOS[FONTE]=BASE[[#This Row],[Coluna1]])*(FONTE_CÓDIGOS[DESCRIÇÃO]=BASE[[#This Row],[Classificação]]),0))</f>
        <v>2.19</v>
      </c>
      <c r="E1459" s="33" t="s">
        <v>17</v>
      </c>
      <c r="G1459" s="39">
        <v>45386</v>
      </c>
      <c r="H1459" s="35">
        <f>DAY(BASE[[#This Row],[Data de Pagamento]])</f>
        <v>4</v>
      </c>
      <c r="I1459" s="35" t="str">
        <f>TEXT(BASE[[#This Row],[Data de Pagamento]],"mmmm")</f>
        <v>abril</v>
      </c>
      <c r="J1459" s="35">
        <f>YEAR(BASE[[#This Row],[Data de Pagamento]])</f>
        <v>2024</v>
      </c>
      <c r="K1459" s="36">
        <v>-1222</v>
      </c>
    </row>
    <row r="1460" spans="1:11">
      <c r="A1460" s="50" t="s">
        <v>6</v>
      </c>
      <c r="B1460" s="37" t="s">
        <v>27</v>
      </c>
      <c r="C1460" s="50" t="s">
        <v>11</v>
      </c>
      <c r="D1460" s="52" t="str" cm="1">
        <f t="array" ref="D1460">INDEX(FONTE_CÓDIGOS[CÓDIGO],MATCH(1,(FONTE_CÓDIGOS[FONTE]=BASE[[#This Row],[Coluna1]])*(FONTE_CÓDIGOS[DESCRIÇÃO]=BASE[[#This Row],[Classificação]]),0))</f>
        <v>1.3</v>
      </c>
      <c r="E1460" s="33" t="s">
        <v>43</v>
      </c>
      <c r="G1460" s="39">
        <v>45387</v>
      </c>
      <c r="H1460" s="35">
        <f>DAY(BASE[[#This Row],[Data de Pagamento]])</f>
        <v>5</v>
      </c>
      <c r="I1460" s="35" t="str">
        <f>TEXT(BASE[[#This Row],[Data de Pagamento]],"mmmm")</f>
        <v>abril</v>
      </c>
      <c r="J1460" s="35">
        <f>YEAR(BASE[[#This Row],[Data de Pagamento]])</f>
        <v>2024</v>
      </c>
      <c r="K1460" s="36">
        <v>234</v>
      </c>
    </row>
    <row r="1461" spans="1:11">
      <c r="A1461" s="37" t="s">
        <v>8</v>
      </c>
      <c r="B1461" s="37" t="s">
        <v>29</v>
      </c>
      <c r="C1461" s="37" t="s">
        <v>11</v>
      </c>
      <c r="D1461" s="38" t="str" cm="1">
        <f t="array" ref="D1461">INDEX(FONTE_CÓDIGOS[CÓDIGO],MATCH(1,(FONTE_CÓDIGOS[FONTE]=BASE[[#This Row],[Coluna1]])*(FONTE_CÓDIGOS[DESCRIÇÃO]=BASE[[#This Row],[Classificação]]),0))</f>
        <v>2.3</v>
      </c>
      <c r="E1461" s="33" t="s">
        <v>10</v>
      </c>
      <c r="G1461" s="39">
        <v>45387</v>
      </c>
      <c r="H1461" s="35">
        <f>DAY(BASE[[#This Row],[Data de Pagamento]])</f>
        <v>5</v>
      </c>
      <c r="I1461" s="35" t="str">
        <f>TEXT(BASE[[#This Row],[Data de Pagamento]],"mmmm")</f>
        <v>abril</v>
      </c>
      <c r="J1461" s="35">
        <f>YEAR(BASE[[#This Row],[Data de Pagamento]])</f>
        <v>2024</v>
      </c>
      <c r="K1461" s="36">
        <v>-1223</v>
      </c>
    </row>
    <row r="1462" spans="1:11">
      <c r="A1462" s="33" t="s">
        <v>8</v>
      </c>
      <c r="B1462" s="37" t="s">
        <v>76</v>
      </c>
      <c r="C1462" s="33" t="s">
        <v>11</v>
      </c>
      <c r="D1462" s="34" t="str" cm="1">
        <f t="array" ref="D1462">INDEX(FONTE_CÓDIGOS[CÓDIGO],MATCH(1,(FONTE_CÓDIGOS[FONTE]=BASE[[#This Row],[Coluna1]])*(FONTE_CÓDIGOS[DESCRIÇÃO]=BASE[[#This Row],[Classificação]]),0))</f>
        <v>2.12</v>
      </c>
      <c r="E1462" s="33" t="s">
        <v>10</v>
      </c>
      <c r="G1462" s="39">
        <v>45387</v>
      </c>
      <c r="H1462" s="35">
        <f>DAY(BASE[[#This Row],[Data de Pagamento]])</f>
        <v>5</v>
      </c>
      <c r="I1462" s="35" t="str">
        <f>TEXT(BASE[[#This Row],[Data de Pagamento]],"mmmm")</f>
        <v>abril</v>
      </c>
      <c r="J1462" s="35">
        <f>YEAR(BASE[[#This Row],[Data de Pagamento]])</f>
        <v>2024</v>
      </c>
      <c r="K1462" s="36">
        <v>-1224</v>
      </c>
    </row>
    <row r="1463" spans="1:11">
      <c r="A1463" s="37" t="s">
        <v>8</v>
      </c>
      <c r="B1463" s="37" t="s">
        <v>63</v>
      </c>
      <c r="C1463" s="37" t="s">
        <v>11</v>
      </c>
      <c r="D1463" s="40" t="str" cm="1">
        <f t="array" ref="D1463">INDEX(FONTE_CÓDIGOS[CÓDIGO],MATCH(1,(FONTE_CÓDIGOS[FONTE]=BASE[[#This Row],[Coluna1]])*(FONTE_CÓDIGOS[DESCRIÇÃO]=BASE[[#This Row],[Classificação]]),0))</f>
        <v>2.9</v>
      </c>
      <c r="E1463" s="33" t="s">
        <v>10</v>
      </c>
      <c r="G1463" s="39">
        <v>45389</v>
      </c>
      <c r="H1463" s="35">
        <f>DAY(BASE[[#This Row],[Data de Pagamento]])</f>
        <v>7</v>
      </c>
      <c r="I1463" s="35" t="str">
        <f>TEXT(BASE[[#This Row],[Data de Pagamento]],"mmmm")</f>
        <v>abril</v>
      </c>
      <c r="J1463" s="35">
        <f>YEAR(BASE[[#This Row],[Data de Pagamento]])</f>
        <v>2024</v>
      </c>
      <c r="K1463" s="36">
        <v>-1225</v>
      </c>
    </row>
    <row r="1464" spans="1:11">
      <c r="A1464" s="37" t="s">
        <v>8</v>
      </c>
      <c r="B1464" s="37" t="s">
        <v>84</v>
      </c>
      <c r="C1464" s="37" t="s">
        <v>11</v>
      </c>
      <c r="D1464" s="40" t="str" cm="1">
        <f t="array" ref="D1464">INDEX(FONTE_CÓDIGOS[CÓDIGO],MATCH(1,(FONTE_CÓDIGOS[FONTE]=BASE[[#This Row],[Coluna1]])*(FONTE_CÓDIGOS[DESCRIÇÃO]=BASE[[#This Row],[Classificação]]),0))</f>
        <v>2.16</v>
      </c>
      <c r="E1464" s="33" t="s">
        <v>10</v>
      </c>
      <c r="G1464" s="39">
        <v>45390</v>
      </c>
      <c r="H1464" s="35">
        <f>DAY(BASE[[#This Row],[Data de Pagamento]])</f>
        <v>8</v>
      </c>
      <c r="I1464" s="35" t="str">
        <f>TEXT(BASE[[#This Row],[Data de Pagamento]],"mmmm")</f>
        <v>abril</v>
      </c>
      <c r="J1464" s="35">
        <f>YEAR(BASE[[#This Row],[Data de Pagamento]])</f>
        <v>2024</v>
      </c>
      <c r="K1464" s="36">
        <v>-1226</v>
      </c>
    </row>
    <row r="1465" spans="1:11">
      <c r="A1465" s="50" t="s">
        <v>8</v>
      </c>
      <c r="B1465" s="37" t="s">
        <v>94</v>
      </c>
      <c r="C1465" s="50" t="s">
        <v>11</v>
      </c>
      <c r="D1465" s="52" t="str" cm="1">
        <f t="array" ref="D1465">INDEX(FONTE_CÓDIGOS[CÓDIGO],MATCH(1,(FONTE_CÓDIGOS[FONTE]=BASE[[#This Row],[Coluna1]])*(FONTE_CÓDIGOS[DESCRIÇÃO]=BASE[[#This Row],[Classificação]]),0))</f>
        <v>2.21</v>
      </c>
      <c r="E1465" s="50" t="s">
        <v>10</v>
      </c>
      <c r="F1465" s="50"/>
      <c r="G1465" s="54">
        <v>45390</v>
      </c>
      <c r="H1465" s="53">
        <f>DAY(BASE[[#This Row],[Data de Pagamento]])</f>
        <v>8</v>
      </c>
      <c r="I1465" s="53" t="str">
        <f>TEXT(BASE[[#This Row],[Data de Pagamento]],"mmmm")</f>
        <v>abril</v>
      </c>
      <c r="J1465" s="53">
        <f>YEAR(BASE[[#This Row],[Data de Pagamento]])</f>
        <v>2024</v>
      </c>
      <c r="K1465" s="36">
        <v>-1227</v>
      </c>
    </row>
    <row r="1466" spans="1:11">
      <c r="A1466" s="50" t="s">
        <v>6</v>
      </c>
      <c r="B1466" s="37" t="s">
        <v>71</v>
      </c>
      <c r="C1466" s="50" t="s">
        <v>11</v>
      </c>
      <c r="D1466" s="52" t="str" cm="1">
        <f t="array" ref="D1466">INDEX(FONTE_CÓDIGOS[CÓDIGO],MATCH(1,(FONTE_CÓDIGOS[FONTE]=BASE[[#This Row],[Coluna1]])*(FONTE_CÓDIGOS[DESCRIÇÃO]=BASE[[#This Row],[Classificação]]),0))</f>
        <v>1.11</v>
      </c>
      <c r="E1466" s="50" t="s">
        <v>10</v>
      </c>
      <c r="F1466" s="50"/>
      <c r="G1466" s="39">
        <v>45391</v>
      </c>
      <c r="H1466" s="53">
        <f>DAY(BASE[[#This Row],[Data de Pagamento]])</f>
        <v>9</v>
      </c>
      <c r="I1466" s="53" t="str">
        <f>TEXT(BASE[[#This Row],[Data de Pagamento]],"mmmm")</f>
        <v>abril</v>
      </c>
      <c r="J1466" s="53">
        <f>YEAR(BASE[[#This Row],[Data de Pagamento]])</f>
        <v>2024</v>
      </c>
      <c r="K1466" s="36">
        <v>235</v>
      </c>
    </row>
    <row r="1467" spans="1:11">
      <c r="A1467" s="37" t="s">
        <v>8</v>
      </c>
      <c r="B1467" s="37" t="s">
        <v>92</v>
      </c>
      <c r="C1467" s="37" t="s">
        <v>11</v>
      </c>
      <c r="D1467" s="38" t="str" cm="1">
        <f t="array" ref="D1467">INDEX(FONTE_CÓDIGOS[CÓDIGO],MATCH(1,(FONTE_CÓDIGOS[FONTE]=BASE[[#This Row],[Coluna1]])*(FONTE_CÓDIGOS[DESCRIÇÃO]=BASE[[#This Row],[Classificação]]),0))</f>
        <v>2.20</v>
      </c>
      <c r="E1467" s="33" t="s">
        <v>24</v>
      </c>
      <c r="G1467" s="39">
        <v>45392</v>
      </c>
      <c r="H1467" s="35">
        <f>DAY(BASE[[#This Row],[Data de Pagamento]])</f>
        <v>10</v>
      </c>
      <c r="I1467" s="35" t="str">
        <f>TEXT(BASE[[#This Row],[Data de Pagamento]],"mmmm")</f>
        <v>abril</v>
      </c>
      <c r="J1467" s="35">
        <f>YEAR(BASE[[#This Row],[Data de Pagamento]])</f>
        <v>2024</v>
      </c>
      <c r="K1467" s="36">
        <v>-1228</v>
      </c>
    </row>
    <row r="1468" spans="1:11">
      <c r="A1468" s="37" t="s">
        <v>8</v>
      </c>
      <c r="B1468" s="37" t="s">
        <v>92</v>
      </c>
      <c r="C1468" s="37" t="s">
        <v>11</v>
      </c>
      <c r="D1468" s="38" t="str" cm="1">
        <f t="array" ref="D1468">INDEX(FONTE_CÓDIGOS[CÓDIGO],MATCH(1,(FONTE_CÓDIGOS[FONTE]=BASE[[#This Row],[Coluna1]])*(FONTE_CÓDIGOS[DESCRIÇÃO]=BASE[[#This Row],[Classificação]]),0))</f>
        <v>2.20</v>
      </c>
      <c r="E1468" s="33" t="s">
        <v>17</v>
      </c>
      <c r="G1468" s="39">
        <v>45392</v>
      </c>
      <c r="H1468" s="35">
        <f>DAY(BASE[[#This Row],[Data de Pagamento]])</f>
        <v>10</v>
      </c>
      <c r="I1468" s="35" t="str">
        <f>TEXT(BASE[[#This Row],[Data de Pagamento]],"mmmm")</f>
        <v>abril</v>
      </c>
      <c r="J1468" s="35">
        <f>YEAR(BASE[[#This Row],[Data de Pagamento]])</f>
        <v>2024</v>
      </c>
      <c r="K1468" s="36">
        <v>-1229</v>
      </c>
    </row>
    <row r="1469" spans="1:11">
      <c r="A1469" s="37" t="s">
        <v>8</v>
      </c>
      <c r="B1469" s="37" t="s">
        <v>92</v>
      </c>
      <c r="C1469" s="37" t="s">
        <v>11</v>
      </c>
      <c r="D1469" s="38" t="str" cm="1">
        <f t="array" ref="D1469">INDEX(FONTE_CÓDIGOS[CÓDIGO],MATCH(1,(FONTE_CÓDIGOS[FONTE]=BASE[[#This Row],[Coluna1]])*(FONTE_CÓDIGOS[DESCRIÇÃO]=BASE[[#This Row],[Classificação]]),0))</f>
        <v>2.20</v>
      </c>
      <c r="E1469" s="33" t="s">
        <v>31</v>
      </c>
      <c r="G1469" s="39">
        <v>45392</v>
      </c>
      <c r="H1469" s="35">
        <f>DAY(BASE[[#This Row],[Data de Pagamento]])</f>
        <v>10</v>
      </c>
      <c r="I1469" s="35" t="str">
        <f>TEXT(BASE[[#This Row],[Data de Pagamento]],"mmmm")</f>
        <v>abril</v>
      </c>
      <c r="J1469" s="35">
        <f>YEAR(BASE[[#This Row],[Data de Pagamento]])</f>
        <v>2024</v>
      </c>
      <c r="K1469" s="36">
        <v>-1230</v>
      </c>
    </row>
    <row r="1470" spans="1:11">
      <c r="A1470" s="37" t="s">
        <v>8</v>
      </c>
      <c r="B1470" s="37" t="s">
        <v>73</v>
      </c>
      <c r="C1470" s="37" t="s">
        <v>11</v>
      </c>
      <c r="D1470" s="41" t="str" cm="1">
        <f t="array" ref="D1470">INDEX(FONTE_CÓDIGOS[CÓDIGO],MATCH(1,(FONTE_CÓDIGOS[FONTE]=BASE[[#This Row],[Coluna1]])*(FONTE_CÓDIGOS[DESCRIÇÃO]=BASE[[#This Row],[Classificação]]),0))</f>
        <v>2.11</v>
      </c>
      <c r="E1470" s="33" t="s">
        <v>31</v>
      </c>
      <c r="G1470" s="39">
        <v>45392</v>
      </c>
      <c r="H1470" s="35">
        <f>DAY(BASE[[#This Row],[Data de Pagamento]])</f>
        <v>10</v>
      </c>
      <c r="I1470" s="35" t="str">
        <f>TEXT(BASE[[#This Row],[Data de Pagamento]],"mmmm")</f>
        <v>abril</v>
      </c>
      <c r="J1470" s="35">
        <f>YEAR(BASE[[#This Row],[Data de Pagamento]])</f>
        <v>2024</v>
      </c>
      <c r="K1470" s="36">
        <v>-1231</v>
      </c>
    </row>
    <row r="1471" spans="1:11">
      <c r="A1471" s="37" t="s">
        <v>8</v>
      </c>
      <c r="B1471" s="37" t="s">
        <v>47</v>
      </c>
      <c r="C1471" s="37" t="s">
        <v>11</v>
      </c>
      <c r="D1471" s="38" t="str" cm="1">
        <f t="array" ref="D1471">INDEX(FONTE_CÓDIGOS[CÓDIGO],MATCH(1,(FONTE_CÓDIGOS[FONTE]=BASE[[#This Row],[Coluna1]])*(FONTE_CÓDIGOS[DESCRIÇÃO]=BASE[[#This Row],[Classificação]]),0))</f>
        <v>2.6</v>
      </c>
      <c r="E1471" s="33" t="s">
        <v>10</v>
      </c>
      <c r="G1471" s="39">
        <v>45392</v>
      </c>
      <c r="H1471" s="35">
        <f>DAY(BASE[[#This Row],[Data de Pagamento]])</f>
        <v>10</v>
      </c>
      <c r="I1471" s="35" t="str">
        <f>TEXT(BASE[[#This Row],[Data de Pagamento]],"mmmm")</f>
        <v>abril</v>
      </c>
      <c r="J1471" s="35">
        <f>YEAR(BASE[[#This Row],[Data de Pagamento]])</f>
        <v>2024</v>
      </c>
      <c r="K1471" s="36">
        <v>-1232</v>
      </c>
    </row>
    <row r="1472" spans="1:11">
      <c r="A1472" s="50" t="s">
        <v>8</v>
      </c>
      <c r="B1472" s="37" t="s">
        <v>102</v>
      </c>
      <c r="C1472" s="50" t="s">
        <v>11</v>
      </c>
      <c r="D1472" s="52" t="str" cm="1">
        <f t="array" ref="D1472">INDEX(FONTE_CÓDIGOS[CÓDIGO],MATCH(1,(FONTE_CÓDIGOS[FONTE]=BASE[[#This Row],[Coluna1]])*(FONTE_CÓDIGOS[DESCRIÇÃO]=BASE[[#This Row],[Classificação]]),0))</f>
        <v>2.26</v>
      </c>
      <c r="E1472" s="50" t="s">
        <v>10</v>
      </c>
      <c r="F1472" s="50"/>
      <c r="G1472" s="39">
        <v>45392</v>
      </c>
      <c r="H1472" s="35">
        <f>DAY(BASE[[#This Row],[Data de Pagamento]])</f>
        <v>10</v>
      </c>
      <c r="I1472" s="53" t="str">
        <f>TEXT(BASE[[#This Row],[Data de Pagamento]],"mmmm")</f>
        <v>abril</v>
      </c>
      <c r="J1472" s="53">
        <f>YEAR(BASE[[#This Row],[Data de Pagamento]])</f>
        <v>2024</v>
      </c>
      <c r="K1472" s="36">
        <v>-1233</v>
      </c>
    </row>
    <row r="1473" spans="1:11">
      <c r="A1473" s="37" t="s">
        <v>8</v>
      </c>
      <c r="B1473" s="37" t="s">
        <v>68</v>
      </c>
      <c r="C1473" s="37" t="s">
        <v>11</v>
      </c>
      <c r="D1473" s="38" t="str" cm="1">
        <f t="array" ref="D1473">INDEX(FONTE_CÓDIGOS[CÓDIGO],MATCH(1,(FONTE_CÓDIGOS[FONTE]=BASE[[#This Row],[Coluna1]])*(FONTE_CÓDIGOS[DESCRIÇÃO]=BASE[[#This Row],[Classificação]]),0))</f>
        <v>2.10</v>
      </c>
      <c r="E1473" s="33" t="s">
        <v>10</v>
      </c>
      <c r="G1473" s="39">
        <v>45392</v>
      </c>
      <c r="H1473" s="35">
        <f>DAY(BASE[[#This Row],[Data de Pagamento]])</f>
        <v>10</v>
      </c>
      <c r="I1473" s="35" t="str">
        <f>TEXT(BASE[[#This Row],[Data de Pagamento]],"mmmm")</f>
        <v>abril</v>
      </c>
      <c r="J1473" s="35">
        <f>YEAR(BASE[[#This Row],[Data de Pagamento]])</f>
        <v>2024</v>
      </c>
      <c r="K1473" s="36">
        <v>-1234</v>
      </c>
    </row>
    <row r="1474" spans="1:11">
      <c r="A1474" s="50" t="s">
        <v>8</v>
      </c>
      <c r="B1474" s="37" t="s">
        <v>15</v>
      </c>
      <c r="C1474" s="50" t="s">
        <v>11</v>
      </c>
      <c r="D1474" s="52" t="str" cm="1">
        <f t="array" ref="D1474">INDEX(FONTE_CÓDIGOS[CÓDIGO],MATCH(1,(FONTE_CÓDIGOS[FONTE]=BASE[[#This Row],[Coluna1]])*(FONTE_CÓDIGOS[DESCRIÇÃO]=BASE[[#This Row],[Classificação]]),0))</f>
        <v>2.1</v>
      </c>
      <c r="E1474" s="50" t="s">
        <v>10</v>
      </c>
      <c r="F1474" s="50"/>
      <c r="G1474" s="54">
        <v>45394</v>
      </c>
      <c r="H1474" s="53">
        <f>DAY(BASE[[#This Row],[Data de Pagamento]])</f>
        <v>12</v>
      </c>
      <c r="I1474" s="53" t="str">
        <f>TEXT(BASE[[#This Row],[Data de Pagamento]],"mmmm")</f>
        <v>abril</v>
      </c>
      <c r="J1474" s="53">
        <f>YEAR(BASE[[#This Row],[Data de Pagamento]])</f>
        <v>2024</v>
      </c>
      <c r="K1474" s="36">
        <v>-1235</v>
      </c>
    </row>
    <row r="1475" spans="1:11">
      <c r="A1475" s="50" t="s">
        <v>6</v>
      </c>
      <c r="B1475" s="37" t="s">
        <v>71</v>
      </c>
      <c r="C1475" s="50" t="s">
        <v>11</v>
      </c>
      <c r="D1475" s="52" t="str" cm="1">
        <f t="array" ref="D1475">INDEX(FONTE_CÓDIGOS[CÓDIGO],MATCH(1,(FONTE_CÓDIGOS[FONTE]=BASE[[#This Row],[Coluna1]])*(FONTE_CÓDIGOS[DESCRIÇÃO]=BASE[[#This Row],[Classificação]]),0))</f>
        <v>1.11</v>
      </c>
      <c r="E1475" s="50" t="s">
        <v>24</v>
      </c>
      <c r="F1475" s="50"/>
      <c r="G1475" s="54">
        <v>45397</v>
      </c>
      <c r="H1475" s="53">
        <f>DAY(BASE[[#This Row],[Data de Pagamento]])</f>
        <v>15</v>
      </c>
      <c r="I1475" s="53" t="str">
        <f>TEXT(BASE[[#This Row],[Data de Pagamento]],"mmmm")</f>
        <v>abril</v>
      </c>
      <c r="J1475" s="53">
        <f>YEAR(BASE[[#This Row],[Data de Pagamento]])</f>
        <v>2024</v>
      </c>
      <c r="K1475" s="36">
        <v>236</v>
      </c>
    </row>
    <row r="1476" spans="1:11">
      <c r="A1476" s="50" t="s">
        <v>6</v>
      </c>
      <c r="B1476" s="37" t="s">
        <v>27</v>
      </c>
      <c r="C1476" s="50" t="s">
        <v>11</v>
      </c>
      <c r="D1476" s="52" t="str" cm="1">
        <f t="array" ref="D1476">INDEX(FONTE_CÓDIGOS[CÓDIGO],MATCH(1,(FONTE_CÓDIGOS[FONTE]=BASE[[#This Row],[Coluna1]])*(FONTE_CÓDIGOS[DESCRIÇÃO]=BASE[[#This Row],[Classificação]]),0))</f>
        <v>1.3</v>
      </c>
      <c r="E1476" s="33" t="s">
        <v>43</v>
      </c>
      <c r="G1476" s="39">
        <v>45397</v>
      </c>
      <c r="H1476" s="35">
        <f>DAY(BASE[[#This Row],[Data de Pagamento]])</f>
        <v>15</v>
      </c>
      <c r="I1476" s="35" t="str">
        <f>TEXT(BASE[[#This Row],[Data de Pagamento]],"mmmm")</f>
        <v>abril</v>
      </c>
      <c r="J1476" s="35">
        <f>YEAR(BASE[[#This Row],[Data de Pagamento]])</f>
        <v>2024</v>
      </c>
      <c r="K1476" s="36">
        <v>237</v>
      </c>
    </row>
    <row r="1477" spans="1:11">
      <c r="A1477" s="37" t="s">
        <v>8</v>
      </c>
      <c r="B1477" s="37" t="s">
        <v>84</v>
      </c>
      <c r="C1477" s="37" t="s">
        <v>11</v>
      </c>
      <c r="D1477" s="40" t="str" cm="1">
        <f t="array" ref="D1477">INDEX(FONTE_CÓDIGOS[CÓDIGO],MATCH(1,(FONTE_CÓDIGOS[FONTE]=BASE[[#This Row],[Coluna1]])*(FONTE_CÓDIGOS[DESCRIÇÃO]=BASE[[#This Row],[Classificação]]),0))</f>
        <v>2.16</v>
      </c>
      <c r="E1477" s="33" t="s">
        <v>10</v>
      </c>
      <c r="G1477" s="39">
        <v>45397</v>
      </c>
      <c r="H1477" s="35">
        <f>DAY(BASE[[#This Row],[Data de Pagamento]])</f>
        <v>15</v>
      </c>
      <c r="I1477" s="35" t="str">
        <f>TEXT(BASE[[#This Row],[Data de Pagamento]],"mmmm")</f>
        <v>abril</v>
      </c>
      <c r="J1477" s="35">
        <f>YEAR(BASE[[#This Row],[Data de Pagamento]])</f>
        <v>2024</v>
      </c>
      <c r="K1477" s="36">
        <v>-1236</v>
      </c>
    </row>
    <row r="1478" spans="1:11">
      <c r="A1478" s="50" t="s">
        <v>8</v>
      </c>
      <c r="B1478" s="37" t="s">
        <v>88</v>
      </c>
      <c r="C1478" s="50" t="s">
        <v>11</v>
      </c>
      <c r="D1478" s="52" t="str" cm="1">
        <f t="array" ref="D1478">INDEX(FONTE_CÓDIGOS[CÓDIGO],MATCH(1,(FONTE_CÓDIGOS[FONTE]=BASE[[#This Row],[Coluna1]])*(FONTE_CÓDIGOS[DESCRIÇÃO]=BASE[[#This Row],[Classificação]]),0))</f>
        <v>2.18</v>
      </c>
      <c r="E1478" s="50" t="s">
        <v>10</v>
      </c>
      <c r="F1478" s="50"/>
      <c r="G1478" s="54">
        <v>45397</v>
      </c>
      <c r="H1478" s="53">
        <f>DAY(BASE[[#This Row],[Data de Pagamento]])</f>
        <v>15</v>
      </c>
      <c r="I1478" s="53" t="str">
        <f>TEXT(BASE[[#This Row],[Data de Pagamento]],"mmmm")</f>
        <v>abril</v>
      </c>
      <c r="J1478" s="53">
        <f>YEAR(BASE[[#This Row],[Data de Pagamento]])</f>
        <v>2024</v>
      </c>
      <c r="K1478" s="36">
        <v>-1237</v>
      </c>
    </row>
    <row r="1479" spans="1:11">
      <c r="A1479" s="50" t="s">
        <v>8</v>
      </c>
      <c r="B1479" s="37" t="s">
        <v>53</v>
      </c>
      <c r="C1479" s="50" t="s">
        <v>11</v>
      </c>
      <c r="D1479" s="52" t="str" cm="1">
        <f t="array" ref="D1479">INDEX(FONTE_CÓDIGOS[CÓDIGO],MATCH(1,(FONTE_CÓDIGOS[FONTE]=BASE[[#This Row],[Coluna1]])*(FONTE_CÓDIGOS[DESCRIÇÃO]=BASE[[#This Row],[Classificação]]),0))</f>
        <v>2.7</v>
      </c>
      <c r="E1479" s="50" t="s">
        <v>10</v>
      </c>
      <c r="F1479" s="50"/>
      <c r="G1479" s="54">
        <v>45397</v>
      </c>
      <c r="H1479" s="53">
        <f>DAY(BASE[[#This Row],[Data de Pagamento]])</f>
        <v>15</v>
      </c>
      <c r="I1479" s="53" t="str">
        <f>TEXT(BASE[[#This Row],[Data de Pagamento]],"mmmm")</f>
        <v>abril</v>
      </c>
      <c r="J1479" s="53">
        <f>YEAR(BASE[[#This Row],[Data de Pagamento]])</f>
        <v>2024</v>
      </c>
      <c r="K1479" s="36">
        <v>-1238</v>
      </c>
    </row>
    <row r="1480" spans="1:11">
      <c r="A1480" s="50" t="s">
        <v>8</v>
      </c>
      <c r="B1480" s="37" t="s">
        <v>58</v>
      </c>
      <c r="C1480" s="50" t="s">
        <v>11</v>
      </c>
      <c r="D1480" s="52" t="str" cm="1">
        <f t="array" ref="D1480">INDEX(FONTE_CÓDIGOS[CÓDIGO],MATCH(1,(FONTE_CÓDIGOS[FONTE]=BASE[[#This Row],[Coluna1]])*(FONTE_CÓDIGOS[DESCRIÇÃO]=BASE[[#This Row],[Classificação]]),0))</f>
        <v>2.8</v>
      </c>
      <c r="E1480" s="50" t="s">
        <v>10</v>
      </c>
      <c r="F1480" s="50"/>
      <c r="G1480" s="54">
        <v>45399</v>
      </c>
      <c r="H1480" s="53">
        <f>DAY(BASE[[#This Row],[Data de Pagamento]])</f>
        <v>17</v>
      </c>
      <c r="I1480" s="53" t="str">
        <f>TEXT(BASE[[#This Row],[Data de Pagamento]],"mmmm")</f>
        <v>abril</v>
      </c>
      <c r="J1480" s="53">
        <f>YEAR(BASE[[#This Row],[Data de Pagamento]])</f>
        <v>2024</v>
      </c>
      <c r="K1480" s="36">
        <v>-1239</v>
      </c>
    </row>
    <row r="1481" spans="1:11">
      <c r="A1481" s="33" t="s">
        <v>8</v>
      </c>
      <c r="B1481" s="37" t="s">
        <v>82</v>
      </c>
      <c r="C1481" s="33" t="s">
        <v>11</v>
      </c>
      <c r="D1481" s="34" t="str" cm="1">
        <f t="array" ref="D1481">INDEX(FONTE_CÓDIGOS[CÓDIGO],MATCH(1,(FONTE_CÓDIGOS[FONTE]=BASE[[#This Row],[Coluna1]])*(FONTE_CÓDIGOS[DESCRIÇÃO]=BASE[[#This Row],[Classificação]]),0))</f>
        <v>2.15</v>
      </c>
      <c r="E1481" s="33" t="s">
        <v>10</v>
      </c>
      <c r="G1481" s="39">
        <v>45400</v>
      </c>
      <c r="H1481" s="35">
        <f>DAY(BASE[[#This Row],[Data de Pagamento]])</f>
        <v>18</v>
      </c>
      <c r="I1481" s="35" t="str">
        <f>TEXT(BASE[[#This Row],[Data de Pagamento]],"mmmm")</f>
        <v>abril</v>
      </c>
      <c r="J1481" s="35">
        <f>YEAR(BASE[[#This Row],[Data de Pagamento]])</f>
        <v>2024</v>
      </c>
      <c r="K1481" s="36">
        <v>-1240</v>
      </c>
    </row>
    <row r="1482" spans="1:11">
      <c r="A1482" s="33" t="s">
        <v>8</v>
      </c>
      <c r="B1482" s="37" t="s">
        <v>76</v>
      </c>
      <c r="C1482" s="33" t="s">
        <v>11</v>
      </c>
      <c r="D1482" s="34" t="str" cm="1">
        <f t="array" ref="D1482">INDEX(FONTE_CÓDIGOS[CÓDIGO],MATCH(1,(FONTE_CÓDIGOS[FONTE]=BASE[[#This Row],[Coluna1]])*(FONTE_CÓDIGOS[DESCRIÇÃO]=BASE[[#This Row],[Classificação]]),0))</f>
        <v>2.12</v>
      </c>
      <c r="E1482" s="33" t="s">
        <v>10</v>
      </c>
      <c r="G1482" s="39">
        <v>45401</v>
      </c>
      <c r="H1482" s="35">
        <f>DAY(BASE[[#This Row],[Data de Pagamento]])</f>
        <v>19</v>
      </c>
      <c r="I1482" s="35" t="str">
        <f>TEXT(BASE[[#This Row],[Data de Pagamento]],"mmmm")</f>
        <v>abril</v>
      </c>
      <c r="J1482" s="35">
        <f>YEAR(BASE[[#This Row],[Data de Pagamento]])</f>
        <v>2024</v>
      </c>
      <c r="K1482" s="36">
        <v>-1241</v>
      </c>
    </row>
    <row r="1483" spans="1:11">
      <c r="A1483" s="37" t="s">
        <v>8</v>
      </c>
      <c r="B1483" s="50" t="s">
        <v>53</v>
      </c>
      <c r="C1483" s="37" t="s">
        <v>11</v>
      </c>
      <c r="D1483" s="52" t="str" cm="1">
        <f t="array" ref="D1483">INDEX(FONTE_CÓDIGOS[CÓDIGO],MATCH(1,(FONTE_CÓDIGOS[FONTE]=BASE[[#This Row],[Coluna1]])*(FONTE_CÓDIGOS[DESCRIÇÃO]=BASE[[#This Row],[Classificação]]),0))</f>
        <v>2.7</v>
      </c>
      <c r="E1483" s="50" t="s">
        <v>10</v>
      </c>
      <c r="F1483" s="50"/>
      <c r="G1483" s="54">
        <v>45404</v>
      </c>
      <c r="H1483" s="53">
        <f>DAY(BASE[[#This Row],[Data de Pagamento]])</f>
        <v>22</v>
      </c>
      <c r="I1483" s="53" t="str">
        <f>TEXT(BASE[[#This Row],[Data de Pagamento]],"mmmm")</f>
        <v>abril</v>
      </c>
      <c r="J1483" s="53">
        <f>YEAR(BASE[[#This Row],[Data de Pagamento]])</f>
        <v>2024</v>
      </c>
      <c r="K1483" s="36">
        <v>-1242</v>
      </c>
    </row>
    <row r="1484" spans="1:11">
      <c r="A1484" s="37" t="s">
        <v>8</v>
      </c>
      <c r="B1484" s="50" t="s">
        <v>94</v>
      </c>
      <c r="C1484" s="37" t="s">
        <v>11</v>
      </c>
      <c r="D1484" s="52" t="str" cm="1">
        <f t="array" ref="D1484">INDEX(FONTE_CÓDIGOS[CÓDIGO],MATCH(1,(FONTE_CÓDIGOS[FONTE]=BASE[[#This Row],[Coluna1]])*(FONTE_CÓDIGOS[DESCRIÇÃO]=BASE[[#This Row],[Classificação]]),0))</f>
        <v>2.21</v>
      </c>
      <c r="E1484" s="50" t="s">
        <v>10</v>
      </c>
      <c r="F1484" s="50"/>
      <c r="G1484" s="54">
        <v>45405</v>
      </c>
      <c r="H1484" s="53">
        <f>DAY(BASE[[#This Row],[Data de Pagamento]])</f>
        <v>23</v>
      </c>
      <c r="I1484" s="53" t="str">
        <f>TEXT(BASE[[#This Row],[Data de Pagamento]],"mmmm")</f>
        <v>abril</v>
      </c>
      <c r="J1484" s="53">
        <f>YEAR(BASE[[#This Row],[Data de Pagamento]])</f>
        <v>2024</v>
      </c>
      <c r="K1484" s="36">
        <v>-1243</v>
      </c>
    </row>
    <row r="1485" spans="1:11">
      <c r="A1485" s="37" t="s">
        <v>8</v>
      </c>
      <c r="B1485" s="50" t="s">
        <v>94</v>
      </c>
      <c r="C1485" s="37" t="s">
        <v>11</v>
      </c>
      <c r="D1485" s="52" t="str" cm="1">
        <f t="array" ref="D1485">INDEX(FONTE_CÓDIGOS[CÓDIGO],MATCH(1,(FONTE_CÓDIGOS[FONTE]=BASE[[#This Row],[Coluna1]])*(FONTE_CÓDIGOS[DESCRIÇÃO]=BASE[[#This Row],[Classificação]]),0))</f>
        <v>2.21</v>
      </c>
      <c r="E1485" s="50" t="s">
        <v>10</v>
      </c>
      <c r="F1485" s="50"/>
      <c r="G1485" s="54">
        <v>45408</v>
      </c>
      <c r="H1485" s="53">
        <f>DAY(BASE[[#This Row],[Data de Pagamento]])</f>
        <v>26</v>
      </c>
      <c r="I1485" s="53" t="str">
        <f>TEXT(BASE[[#This Row],[Data de Pagamento]],"mmmm")</f>
        <v>abril</v>
      </c>
      <c r="J1485" s="53">
        <f>YEAR(BASE[[#This Row],[Data de Pagamento]])</f>
        <v>2024</v>
      </c>
      <c r="K1485" s="36">
        <v>-1244</v>
      </c>
    </row>
    <row r="1486" spans="1:11">
      <c r="A1486" s="37" t="s">
        <v>8</v>
      </c>
      <c r="B1486" s="50" t="s">
        <v>90</v>
      </c>
      <c r="C1486" s="37" t="s">
        <v>11</v>
      </c>
      <c r="D1486" s="52" t="str" cm="1">
        <f t="array" ref="D1486">INDEX(FONTE_CÓDIGOS[CÓDIGO],MATCH(1,(FONTE_CÓDIGOS[FONTE]=BASE[[#This Row],[Coluna1]])*(FONTE_CÓDIGOS[DESCRIÇÃO]=BASE[[#This Row],[Classificação]]),0))</f>
        <v>2.19</v>
      </c>
      <c r="E1486" s="50" t="s">
        <v>10</v>
      </c>
      <c r="F1486" s="50"/>
      <c r="G1486" s="54">
        <v>45410</v>
      </c>
      <c r="H1486" s="53">
        <f>DAY(BASE[[#This Row],[Data de Pagamento]])</f>
        <v>28</v>
      </c>
      <c r="I1486" s="53" t="str">
        <f>TEXT(BASE[[#This Row],[Data de Pagamento]],"mmmm")</f>
        <v>abril</v>
      </c>
      <c r="J1486" s="53">
        <f>YEAR(BASE[[#This Row],[Data de Pagamento]])</f>
        <v>2024</v>
      </c>
      <c r="K1486" s="36">
        <v>-1245</v>
      </c>
    </row>
    <row r="1487" spans="1:11">
      <c r="A1487" s="46" t="s">
        <v>8</v>
      </c>
      <c r="B1487" s="37" t="s">
        <v>92</v>
      </c>
      <c r="C1487" s="50" t="s">
        <v>11</v>
      </c>
      <c r="D1487" s="52" t="str" cm="1">
        <f t="array" ref="D1487">INDEX(FONTE_CÓDIGOS[CÓDIGO],MATCH(1,(FONTE_CÓDIGOS[FONTE]=BASE[[#This Row],[Coluna1]])*(FONTE_CÓDIGOS[DESCRIÇÃO]=BASE[[#This Row],[Classificação]]),0))</f>
        <v>2.20</v>
      </c>
      <c r="E1487" s="50" t="s">
        <v>31</v>
      </c>
      <c r="F1487" s="50"/>
      <c r="G1487" s="54">
        <v>45411</v>
      </c>
      <c r="H1487" s="53">
        <f>DAY(BASE[[#This Row],[Data de Pagamento]])</f>
        <v>29</v>
      </c>
      <c r="I1487" s="53" t="str">
        <f>TEXT(BASE[[#This Row],[Data de Pagamento]],"mmmm")</f>
        <v>abril</v>
      </c>
      <c r="J1487" s="53">
        <f>YEAR(BASE[[#This Row],[Data de Pagamento]])</f>
        <v>2024</v>
      </c>
      <c r="K1487" s="36">
        <v>-1246</v>
      </c>
    </row>
    <row r="1488" spans="1:11">
      <c r="A1488" s="50" t="s">
        <v>6</v>
      </c>
      <c r="B1488" s="37" t="s">
        <v>27</v>
      </c>
      <c r="C1488" s="50" t="s">
        <v>11</v>
      </c>
      <c r="D1488" s="52" t="str" cm="1">
        <f t="array" ref="D1488">INDEX(FONTE_CÓDIGOS[CÓDIGO],MATCH(1,(FONTE_CÓDIGOS[FONTE]=BASE[[#This Row],[Coluna1]])*(FONTE_CÓDIGOS[DESCRIÇÃO]=BASE[[#This Row],[Classificação]]),0))</f>
        <v>1.3</v>
      </c>
      <c r="E1488" s="33" t="s">
        <v>43</v>
      </c>
      <c r="G1488" s="54">
        <v>45412</v>
      </c>
      <c r="H1488" s="35">
        <f>DAY(BASE[[#This Row],[Data de Pagamento]])</f>
        <v>30</v>
      </c>
      <c r="I1488" s="35" t="str">
        <f>TEXT(BASE[[#This Row],[Data de Pagamento]],"mmmm")</f>
        <v>abril</v>
      </c>
      <c r="J1488" s="35">
        <f>YEAR(BASE[[#This Row],[Data de Pagamento]])</f>
        <v>2024</v>
      </c>
      <c r="K1488" s="36">
        <v>238</v>
      </c>
    </row>
    <row r="1489" spans="1:11">
      <c r="A1489" s="37" t="s">
        <v>8</v>
      </c>
      <c r="B1489" s="37" t="s">
        <v>29</v>
      </c>
      <c r="C1489" s="37" t="s">
        <v>11</v>
      </c>
      <c r="D1489" s="38" t="str" cm="1">
        <f t="array" ref="D1489">INDEX(FONTE_CÓDIGOS[CÓDIGO],MATCH(1,(FONTE_CÓDIGOS[FONTE]=BASE[[#This Row],[Coluna1]])*(FONTE_CÓDIGOS[DESCRIÇÃO]=BASE[[#This Row],[Classificação]]),0))</f>
        <v>2.3</v>
      </c>
      <c r="E1489" s="33" t="s">
        <v>10</v>
      </c>
      <c r="G1489" s="39">
        <v>45412</v>
      </c>
      <c r="H1489" s="35">
        <f>DAY(BASE[[#This Row],[Data de Pagamento]])</f>
        <v>30</v>
      </c>
      <c r="I1489" s="35" t="str">
        <f>TEXT(BASE[[#This Row],[Data de Pagamento]],"mmmm")</f>
        <v>abril</v>
      </c>
      <c r="J1489" s="35">
        <f>YEAR(BASE[[#This Row],[Data de Pagamento]])</f>
        <v>2024</v>
      </c>
      <c r="K1489" s="36">
        <v>-1247</v>
      </c>
    </row>
    <row r="1490" spans="1:11">
      <c r="A1490" s="33" t="s">
        <v>8</v>
      </c>
      <c r="B1490" s="37" t="s">
        <v>76</v>
      </c>
      <c r="C1490" s="33" t="s">
        <v>11</v>
      </c>
      <c r="D1490" s="34" t="str" cm="1">
        <f t="array" ref="D1490">INDEX(FONTE_CÓDIGOS[CÓDIGO],MATCH(1,(FONTE_CÓDIGOS[FONTE]=BASE[[#This Row],[Coluna1]])*(FONTE_CÓDIGOS[DESCRIÇÃO]=BASE[[#This Row],[Classificação]]),0))</f>
        <v>2.12</v>
      </c>
      <c r="E1490" s="33" t="s">
        <v>10</v>
      </c>
      <c r="G1490" s="39">
        <v>45412</v>
      </c>
      <c r="H1490" s="35">
        <f>DAY(BASE[[#This Row],[Data de Pagamento]])</f>
        <v>30</v>
      </c>
      <c r="I1490" s="35" t="str">
        <f>TEXT(BASE[[#This Row],[Data de Pagamento]],"mmmm")</f>
        <v>abril</v>
      </c>
      <c r="J1490" s="35">
        <f>YEAR(BASE[[#This Row],[Data de Pagamento]])</f>
        <v>2024</v>
      </c>
      <c r="K1490" s="36">
        <v>-1248</v>
      </c>
    </row>
    <row r="1491" spans="1:11">
      <c r="A1491" s="50" t="s">
        <v>8</v>
      </c>
      <c r="B1491" s="37" t="s">
        <v>98</v>
      </c>
      <c r="C1491" s="50" t="s">
        <v>11</v>
      </c>
      <c r="D1491" s="52" t="str" cm="1">
        <f t="array" ref="D1491">INDEX(FONTE_CÓDIGOS[CÓDIGO],MATCH(1,(FONTE_CÓDIGOS[FONTE]=BASE[[#This Row],[Coluna1]])*(FONTE_CÓDIGOS[DESCRIÇÃO]=BASE[[#This Row],[Classificação]]),0))</f>
        <v>2.23</v>
      </c>
      <c r="E1491" s="50" t="s">
        <v>37</v>
      </c>
      <c r="F1491" s="50"/>
      <c r="G1491" s="54">
        <v>45412</v>
      </c>
      <c r="H1491" s="53">
        <f>DAY(BASE[[#This Row],[Data de Pagamento]])</f>
        <v>30</v>
      </c>
      <c r="I1491" s="53" t="str">
        <f>TEXT(BASE[[#This Row],[Data de Pagamento]],"mmmm")</f>
        <v>abril</v>
      </c>
      <c r="J1491" s="53">
        <f>YEAR(BASE[[#This Row],[Data de Pagamento]])</f>
        <v>2024</v>
      </c>
      <c r="K1491" s="36">
        <v>-1249</v>
      </c>
    </row>
    <row r="1492" spans="1:11">
      <c r="A1492" s="50" t="s">
        <v>6</v>
      </c>
      <c r="B1492" s="37" t="s">
        <v>71</v>
      </c>
      <c r="C1492" s="50" t="s">
        <v>11</v>
      </c>
      <c r="D1492" s="52" t="str" cm="1">
        <f t="array" ref="D1492">INDEX(FONTE_CÓDIGOS[CÓDIGO],MATCH(1,(FONTE_CÓDIGOS[FONTE]=BASE[[#This Row],[Coluna1]])*(FONTE_CÓDIGOS[DESCRIÇÃO]=BASE[[#This Row],[Classificação]]),0))</f>
        <v>1.11</v>
      </c>
      <c r="E1492" s="50" t="s">
        <v>24</v>
      </c>
      <c r="F1492" s="50"/>
      <c r="G1492" s="54">
        <v>45413</v>
      </c>
      <c r="H1492" s="53">
        <f>DAY(BASE[[#This Row],[Data de Pagamento]])</f>
        <v>1</v>
      </c>
      <c r="I1492" s="53" t="str">
        <f>TEXT(BASE[[#This Row],[Data de Pagamento]],"mmmm")</f>
        <v>maio</v>
      </c>
      <c r="J1492" s="53">
        <f>YEAR(BASE[[#This Row],[Data de Pagamento]])</f>
        <v>2024</v>
      </c>
      <c r="K1492" s="36">
        <v>239</v>
      </c>
    </row>
    <row r="1493" spans="1:11">
      <c r="A1493" s="37" t="s">
        <v>8</v>
      </c>
      <c r="B1493" s="37" t="s">
        <v>73</v>
      </c>
      <c r="C1493" s="37" t="s">
        <v>11</v>
      </c>
      <c r="D1493" s="41" t="str" cm="1">
        <f t="array" ref="D1493">INDEX(FONTE_CÓDIGOS[CÓDIGO],MATCH(1,(FONTE_CÓDIGOS[FONTE]=BASE[[#This Row],[Coluna1]])*(FONTE_CÓDIGOS[DESCRIÇÃO]=BASE[[#This Row],[Classificação]]),0))</f>
        <v>2.11</v>
      </c>
      <c r="E1493" s="33" t="s">
        <v>37</v>
      </c>
      <c r="G1493" s="39">
        <v>45413</v>
      </c>
      <c r="H1493" s="35">
        <f>DAY(BASE[[#This Row],[Data de Pagamento]])</f>
        <v>1</v>
      </c>
      <c r="I1493" s="35" t="str">
        <f>TEXT(BASE[[#This Row],[Data de Pagamento]],"mmmm")</f>
        <v>maio</v>
      </c>
      <c r="J1493" s="35">
        <f>YEAR(BASE[[#This Row],[Data de Pagamento]])</f>
        <v>2024</v>
      </c>
      <c r="K1493" s="36">
        <v>-1250</v>
      </c>
    </row>
    <row r="1494" spans="1:11">
      <c r="A1494" s="37" t="s">
        <v>8</v>
      </c>
      <c r="B1494" s="37" t="s">
        <v>73</v>
      </c>
      <c r="C1494" s="37" t="s">
        <v>11</v>
      </c>
      <c r="D1494" s="41" t="str" cm="1">
        <f t="array" ref="D1494">INDEX(FONTE_CÓDIGOS[CÓDIGO],MATCH(1,(FONTE_CÓDIGOS[FONTE]=BASE[[#This Row],[Coluna1]])*(FONTE_CÓDIGOS[DESCRIÇÃO]=BASE[[#This Row],[Classificação]]),0))</f>
        <v>2.11</v>
      </c>
      <c r="E1494" s="33" t="s">
        <v>31</v>
      </c>
      <c r="G1494" s="39">
        <v>45414</v>
      </c>
      <c r="H1494" s="35">
        <f>DAY(BASE[[#This Row],[Data de Pagamento]])</f>
        <v>2</v>
      </c>
      <c r="I1494" s="35" t="str">
        <f>TEXT(BASE[[#This Row],[Data de Pagamento]],"mmmm")</f>
        <v>maio</v>
      </c>
      <c r="J1494" s="35">
        <f>YEAR(BASE[[#This Row],[Data de Pagamento]])</f>
        <v>2024</v>
      </c>
      <c r="K1494" s="36">
        <v>-1251</v>
      </c>
    </row>
    <row r="1495" spans="1:11">
      <c r="A1495" s="37" t="s">
        <v>8</v>
      </c>
      <c r="B1495" s="37" t="s">
        <v>73</v>
      </c>
      <c r="C1495" s="37" t="s">
        <v>11</v>
      </c>
      <c r="D1495" s="38" t="str" cm="1">
        <f t="array" ref="D1495">INDEX(FONTE_CÓDIGOS[CÓDIGO],MATCH(1,(FONTE_CÓDIGOS[FONTE]=BASE[[#This Row],[Coluna1]])*(FONTE_CÓDIGOS[DESCRIÇÃO]=BASE[[#This Row],[Classificação]]),0))</f>
        <v>2.11</v>
      </c>
      <c r="E1495" s="33" t="s">
        <v>31</v>
      </c>
      <c r="G1495" s="39">
        <v>45414</v>
      </c>
      <c r="H1495" s="35">
        <f>DAY(BASE[[#This Row],[Data de Pagamento]])</f>
        <v>2</v>
      </c>
      <c r="I1495" s="35" t="str">
        <f>TEXT(BASE[[#This Row],[Data de Pagamento]],"mmmm")</f>
        <v>maio</v>
      </c>
      <c r="J1495" s="35">
        <f>YEAR(BASE[[#This Row],[Data de Pagamento]])</f>
        <v>2024</v>
      </c>
      <c r="K1495" s="36">
        <v>-1252</v>
      </c>
    </row>
    <row r="1496" spans="1:11">
      <c r="A1496" s="37" t="s">
        <v>8</v>
      </c>
      <c r="B1496" s="37" t="s">
        <v>73</v>
      </c>
      <c r="C1496" s="37" t="s">
        <v>11</v>
      </c>
      <c r="D1496" s="41" t="str" cm="1">
        <f t="array" ref="D1496">INDEX(FONTE_CÓDIGOS[CÓDIGO],MATCH(1,(FONTE_CÓDIGOS[FONTE]=BASE[[#This Row],[Coluna1]])*(FONTE_CÓDIGOS[DESCRIÇÃO]=BASE[[#This Row],[Classificação]]),0))</f>
        <v>2.11</v>
      </c>
      <c r="E1496" s="33" t="s">
        <v>37</v>
      </c>
      <c r="G1496" s="39">
        <v>45414</v>
      </c>
      <c r="H1496" s="35">
        <f>DAY(BASE[[#This Row],[Data de Pagamento]])</f>
        <v>2</v>
      </c>
      <c r="I1496" s="35" t="str">
        <f>TEXT(BASE[[#This Row],[Data de Pagamento]],"mmmm")</f>
        <v>maio</v>
      </c>
      <c r="J1496" s="35">
        <f>YEAR(BASE[[#This Row],[Data de Pagamento]])</f>
        <v>2024</v>
      </c>
      <c r="K1496" s="36">
        <v>-1253</v>
      </c>
    </row>
    <row r="1497" spans="1:11">
      <c r="A1497" s="50" t="s">
        <v>6</v>
      </c>
      <c r="B1497" s="37" t="s">
        <v>27</v>
      </c>
      <c r="C1497" s="50" t="s">
        <v>11</v>
      </c>
      <c r="D1497" s="52" t="str" cm="1">
        <f t="array" ref="D1497">INDEX(FONTE_CÓDIGOS[CÓDIGO],MATCH(1,(FONTE_CÓDIGOS[FONTE]=BASE[[#This Row],[Coluna1]])*(FONTE_CÓDIGOS[DESCRIÇÃO]=BASE[[#This Row],[Classificação]]),0))</f>
        <v>1.3</v>
      </c>
      <c r="E1497" s="33" t="s">
        <v>43</v>
      </c>
      <c r="G1497" s="54">
        <v>45415</v>
      </c>
      <c r="H1497" s="35">
        <f>DAY(BASE[[#This Row],[Data de Pagamento]])</f>
        <v>3</v>
      </c>
      <c r="I1497" s="35" t="str">
        <f>TEXT(BASE[[#This Row],[Data de Pagamento]],"mmmm")</f>
        <v>maio</v>
      </c>
      <c r="J1497" s="35">
        <f>YEAR(BASE[[#This Row],[Data de Pagamento]])</f>
        <v>2024</v>
      </c>
      <c r="K1497" s="36">
        <v>240</v>
      </c>
    </row>
    <row r="1498" spans="1:11">
      <c r="A1498" s="50" t="s">
        <v>8</v>
      </c>
      <c r="B1498" s="37" t="s">
        <v>98</v>
      </c>
      <c r="C1498" s="50" t="s">
        <v>11</v>
      </c>
      <c r="D1498" s="52" t="str" cm="1">
        <f t="array" ref="D1498">INDEX(FONTE_CÓDIGOS[CÓDIGO],MATCH(1,(FONTE_CÓDIGOS[FONTE]=BASE[[#This Row],[Coluna1]])*(FONTE_CÓDIGOS[DESCRIÇÃO]=BASE[[#This Row],[Classificação]]),0))</f>
        <v>2.23</v>
      </c>
      <c r="E1498" s="50" t="s">
        <v>31</v>
      </c>
      <c r="F1498" s="50"/>
      <c r="G1498" s="54">
        <v>45415</v>
      </c>
      <c r="H1498" s="53">
        <f>DAY(BASE[[#This Row],[Data de Pagamento]])</f>
        <v>3</v>
      </c>
      <c r="I1498" s="53" t="str">
        <f>TEXT(BASE[[#This Row],[Data de Pagamento]],"mmmm")</f>
        <v>maio</v>
      </c>
      <c r="J1498" s="53">
        <f>YEAR(BASE[[#This Row],[Data de Pagamento]])</f>
        <v>2024</v>
      </c>
      <c r="K1498" s="36">
        <v>-1254</v>
      </c>
    </row>
    <row r="1499" spans="1:11">
      <c r="A1499" s="50" t="s">
        <v>8</v>
      </c>
      <c r="B1499" s="37" t="s">
        <v>98</v>
      </c>
      <c r="C1499" s="50" t="s">
        <v>11</v>
      </c>
      <c r="D1499" s="52" t="str" cm="1">
        <f t="array" ref="D1499">INDEX(FONTE_CÓDIGOS[CÓDIGO],MATCH(1,(FONTE_CÓDIGOS[FONTE]=BASE[[#This Row],[Coluna1]])*(FONTE_CÓDIGOS[DESCRIÇÃO]=BASE[[#This Row],[Classificação]]),0))</f>
        <v>2.23</v>
      </c>
      <c r="E1499" s="50" t="s">
        <v>24</v>
      </c>
      <c r="F1499" s="50"/>
      <c r="G1499" s="54">
        <v>45415</v>
      </c>
      <c r="H1499" s="53">
        <f>DAY(BASE[[#This Row],[Data de Pagamento]])</f>
        <v>3</v>
      </c>
      <c r="I1499" s="53" t="str">
        <f>TEXT(BASE[[#This Row],[Data de Pagamento]],"mmmm")</f>
        <v>maio</v>
      </c>
      <c r="J1499" s="53">
        <f>YEAR(BASE[[#This Row],[Data de Pagamento]])</f>
        <v>2024</v>
      </c>
      <c r="K1499" s="36">
        <v>-1255</v>
      </c>
    </row>
    <row r="1500" spans="1:11">
      <c r="A1500" s="50" t="s">
        <v>8</v>
      </c>
      <c r="B1500" s="37" t="s">
        <v>80</v>
      </c>
      <c r="C1500" s="50" t="s">
        <v>11</v>
      </c>
      <c r="D1500" s="52" t="str" cm="1">
        <f t="array" ref="D1500">INDEX(FONTE_CÓDIGOS[CÓDIGO],MATCH(1,(FONTE_CÓDIGOS[FONTE]=BASE[[#This Row],[Coluna1]])*(FONTE_CÓDIGOS[DESCRIÇÃO]=BASE[[#This Row],[Classificação]]),0))</f>
        <v>2.14</v>
      </c>
      <c r="E1500" s="50" t="s">
        <v>10</v>
      </c>
      <c r="F1500" s="50"/>
      <c r="G1500" s="54">
        <v>45415</v>
      </c>
      <c r="H1500" s="53">
        <f>DAY(BASE[[#This Row],[Data de Pagamento]])</f>
        <v>3</v>
      </c>
      <c r="I1500" s="53" t="str">
        <f>TEXT(BASE[[#This Row],[Data de Pagamento]],"mmmm")</f>
        <v>maio</v>
      </c>
      <c r="J1500" s="53">
        <f>YEAR(BASE[[#This Row],[Data de Pagamento]])</f>
        <v>2024</v>
      </c>
      <c r="K1500" s="36">
        <v>-1256</v>
      </c>
    </row>
    <row r="1501" spans="1:11">
      <c r="A1501" s="50" t="s">
        <v>8</v>
      </c>
      <c r="B1501" s="37" t="s">
        <v>73</v>
      </c>
      <c r="C1501" s="50" t="s">
        <v>11</v>
      </c>
      <c r="D1501" s="52" t="str" cm="1">
        <f t="array" ref="D1501">INDEX(FONTE_CÓDIGOS[CÓDIGO],MATCH(1,(FONTE_CÓDIGOS[FONTE]=BASE[[#This Row],[Coluna1]])*(FONTE_CÓDIGOS[DESCRIÇÃO]=BASE[[#This Row],[Classificação]]),0))</f>
        <v>2.11</v>
      </c>
      <c r="E1501" s="50" t="s">
        <v>24</v>
      </c>
      <c r="F1501" s="50"/>
      <c r="G1501" s="54">
        <v>45418</v>
      </c>
      <c r="H1501" s="53">
        <f>DAY(BASE[[#This Row],[Data de Pagamento]])</f>
        <v>6</v>
      </c>
      <c r="I1501" s="53" t="str">
        <f>TEXT(BASE[[#This Row],[Data de Pagamento]],"mmmm")</f>
        <v>maio</v>
      </c>
      <c r="J1501" s="53">
        <f>YEAR(BASE[[#This Row],[Data de Pagamento]])</f>
        <v>2024</v>
      </c>
      <c r="K1501" s="36">
        <v>-1257</v>
      </c>
    </row>
    <row r="1502" spans="1:11">
      <c r="A1502" s="50" t="s">
        <v>8</v>
      </c>
      <c r="B1502" s="37" t="s">
        <v>53</v>
      </c>
      <c r="C1502" s="50" t="s">
        <v>11</v>
      </c>
      <c r="D1502" s="52" t="str" cm="1">
        <f t="array" ref="D1502">INDEX(FONTE_CÓDIGOS[CÓDIGO],MATCH(1,(FONTE_CÓDIGOS[FONTE]=BASE[[#This Row],[Coluna1]])*(FONTE_CÓDIGOS[DESCRIÇÃO]=BASE[[#This Row],[Classificação]]),0))</f>
        <v>2.7</v>
      </c>
      <c r="E1502" s="50" t="s">
        <v>24</v>
      </c>
      <c r="F1502" s="50"/>
      <c r="G1502" s="54">
        <v>45418</v>
      </c>
      <c r="H1502" s="53">
        <f>DAY(BASE[[#This Row],[Data de Pagamento]])</f>
        <v>6</v>
      </c>
      <c r="I1502" s="53" t="str">
        <f>TEXT(BASE[[#This Row],[Data de Pagamento]],"mmmm")</f>
        <v>maio</v>
      </c>
      <c r="J1502" s="53">
        <f>YEAR(BASE[[#This Row],[Data de Pagamento]])</f>
        <v>2024</v>
      </c>
      <c r="K1502" s="36">
        <v>-1258</v>
      </c>
    </row>
    <row r="1503" spans="1:11">
      <c r="A1503" s="37" t="s">
        <v>8</v>
      </c>
      <c r="B1503" s="37" t="s">
        <v>84</v>
      </c>
      <c r="C1503" s="37" t="s">
        <v>11</v>
      </c>
      <c r="D1503" s="40" t="str" cm="1">
        <f t="array" ref="D1503">INDEX(FONTE_CÓDIGOS[CÓDIGO],MATCH(1,(FONTE_CÓDIGOS[FONTE]=BASE[[#This Row],[Coluna1]])*(FONTE_CÓDIGOS[DESCRIÇÃO]=BASE[[#This Row],[Classificação]]),0))</f>
        <v>2.16</v>
      </c>
      <c r="E1503" s="33" t="s">
        <v>10</v>
      </c>
      <c r="G1503" s="39">
        <v>45419</v>
      </c>
      <c r="H1503" s="35">
        <f>DAY(BASE[[#This Row],[Data de Pagamento]])</f>
        <v>7</v>
      </c>
      <c r="I1503" s="35" t="str">
        <f>TEXT(BASE[[#This Row],[Data de Pagamento]],"mmmm")</f>
        <v>maio</v>
      </c>
      <c r="J1503" s="35">
        <f>YEAR(BASE[[#This Row],[Data de Pagamento]])</f>
        <v>2024</v>
      </c>
      <c r="K1503" s="36">
        <v>-1259</v>
      </c>
    </row>
    <row r="1504" spans="1:11">
      <c r="A1504" s="50" t="s">
        <v>8</v>
      </c>
      <c r="B1504" s="37" t="s">
        <v>78</v>
      </c>
      <c r="C1504" s="50" t="s">
        <v>11</v>
      </c>
      <c r="D1504" s="52" t="str" cm="1">
        <f t="array" ref="D1504">INDEX(FONTE_CÓDIGOS[CÓDIGO],MATCH(1,(FONTE_CÓDIGOS[FONTE]=BASE[[#This Row],[Coluna1]])*(FONTE_CÓDIGOS[DESCRIÇÃO]=BASE[[#This Row],[Classificação]]),0))</f>
        <v>2.13</v>
      </c>
      <c r="E1504" s="50" t="s">
        <v>24</v>
      </c>
      <c r="F1504" s="50"/>
      <c r="G1504" s="54">
        <v>45419</v>
      </c>
      <c r="H1504" s="53">
        <f>DAY(BASE[[#This Row],[Data de Pagamento]])</f>
        <v>7</v>
      </c>
      <c r="I1504" s="53" t="str">
        <f>TEXT(BASE[[#This Row],[Data de Pagamento]],"mmmm")</f>
        <v>maio</v>
      </c>
      <c r="J1504" s="53">
        <f>YEAR(BASE[[#This Row],[Data de Pagamento]])</f>
        <v>2024</v>
      </c>
      <c r="K1504" s="36">
        <v>-1260</v>
      </c>
    </row>
    <row r="1505" spans="1:11">
      <c r="A1505" s="50" t="s">
        <v>8</v>
      </c>
      <c r="B1505" s="37" t="s">
        <v>94</v>
      </c>
      <c r="C1505" s="50" t="s">
        <v>11</v>
      </c>
      <c r="D1505" s="52" t="str" cm="1">
        <f t="array" ref="D1505">INDEX(FONTE_CÓDIGOS[CÓDIGO],MATCH(1,(FONTE_CÓDIGOS[FONTE]=BASE[[#This Row],[Coluna1]])*(FONTE_CÓDIGOS[DESCRIÇÃO]=BASE[[#This Row],[Classificação]]),0))</f>
        <v>2.21</v>
      </c>
      <c r="E1505" s="50" t="s">
        <v>24</v>
      </c>
      <c r="F1505" s="50"/>
      <c r="G1505" s="54">
        <v>45419</v>
      </c>
      <c r="H1505" s="53">
        <f>DAY(BASE[[#This Row],[Data de Pagamento]])</f>
        <v>7</v>
      </c>
      <c r="I1505" s="53" t="str">
        <f>TEXT(BASE[[#This Row],[Data de Pagamento]],"mmmm")</f>
        <v>maio</v>
      </c>
      <c r="J1505" s="53">
        <f>YEAR(BASE[[#This Row],[Data de Pagamento]])</f>
        <v>2024</v>
      </c>
      <c r="K1505" s="36">
        <v>-1261</v>
      </c>
    </row>
    <row r="1506" spans="1:11">
      <c r="A1506" s="37" t="s">
        <v>8</v>
      </c>
      <c r="B1506" s="50" t="s">
        <v>53</v>
      </c>
      <c r="C1506" s="37" t="s">
        <v>11</v>
      </c>
      <c r="D1506" s="52" t="str" cm="1">
        <f t="array" ref="D1506">INDEX(FONTE_CÓDIGOS[CÓDIGO],MATCH(1,(FONTE_CÓDIGOS[FONTE]=BASE[[#This Row],[Coluna1]])*(FONTE_CÓDIGOS[DESCRIÇÃO]=BASE[[#This Row],[Classificação]]),0))</f>
        <v>2.7</v>
      </c>
      <c r="E1506" s="50" t="s">
        <v>10</v>
      </c>
      <c r="F1506" s="50"/>
      <c r="G1506" s="54">
        <v>45420</v>
      </c>
      <c r="H1506" s="53">
        <f>DAY(BASE[[#This Row],[Data de Pagamento]])</f>
        <v>8</v>
      </c>
      <c r="I1506" s="53" t="str">
        <f>TEXT(BASE[[#This Row],[Data de Pagamento]],"mmmm")</f>
        <v>maio</v>
      </c>
      <c r="J1506" s="53">
        <f>YEAR(BASE[[#This Row],[Data de Pagamento]])</f>
        <v>2024</v>
      </c>
      <c r="K1506" s="36">
        <v>-1262</v>
      </c>
    </row>
    <row r="1507" spans="1:11">
      <c r="A1507" s="50" t="s">
        <v>6</v>
      </c>
      <c r="B1507" s="37" t="s">
        <v>27</v>
      </c>
      <c r="C1507" s="50" t="s">
        <v>11</v>
      </c>
      <c r="D1507" s="52" t="str" cm="1">
        <f t="array" ref="D1507">INDEX(FONTE_CÓDIGOS[CÓDIGO],MATCH(1,(FONTE_CÓDIGOS[FONTE]=BASE[[#This Row],[Coluna1]])*(FONTE_CÓDIGOS[DESCRIÇÃO]=BASE[[#This Row],[Classificação]]),0))</f>
        <v>1.3</v>
      </c>
      <c r="E1507" s="33" t="s">
        <v>43</v>
      </c>
      <c r="G1507" s="54">
        <v>45421</v>
      </c>
      <c r="H1507" s="35">
        <f>DAY(BASE[[#This Row],[Data de Pagamento]])</f>
        <v>9</v>
      </c>
      <c r="I1507" s="35" t="str">
        <f>TEXT(BASE[[#This Row],[Data de Pagamento]],"mmmm")</f>
        <v>maio</v>
      </c>
      <c r="J1507" s="35">
        <f>YEAR(BASE[[#This Row],[Data de Pagamento]])</f>
        <v>2024</v>
      </c>
      <c r="K1507" s="36">
        <v>241</v>
      </c>
    </row>
    <row r="1508" spans="1:11">
      <c r="A1508" s="55" t="s">
        <v>8</v>
      </c>
      <c r="B1508" s="37" t="s">
        <v>68</v>
      </c>
      <c r="C1508" s="50" t="s">
        <v>11</v>
      </c>
      <c r="D1508" s="52" t="str" cm="1">
        <f t="array" ref="D1508">INDEX(FONTE_CÓDIGOS[CÓDIGO],MATCH(1,(FONTE_CÓDIGOS[FONTE]=BASE[[#This Row],[Coluna1]])*(FONTE_CÓDIGOS[DESCRIÇÃO]=BASE[[#This Row],[Classificação]]),0))</f>
        <v>2.10</v>
      </c>
      <c r="E1508" s="50" t="s">
        <v>10</v>
      </c>
      <c r="F1508" s="50"/>
      <c r="G1508" s="54">
        <v>45421</v>
      </c>
      <c r="H1508" s="53">
        <f>DAY(BASE[[#This Row],[Data de Pagamento]])</f>
        <v>9</v>
      </c>
      <c r="I1508" s="53" t="str">
        <f>TEXT(BASE[[#This Row],[Data de Pagamento]],"mmmm")</f>
        <v>maio</v>
      </c>
      <c r="J1508" s="53">
        <f>YEAR(BASE[[#This Row],[Data de Pagamento]])</f>
        <v>2024</v>
      </c>
      <c r="K1508" s="36">
        <v>-1263</v>
      </c>
    </row>
    <row r="1509" spans="1:11">
      <c r="A1509" s="50" t="s">
        <v>8</v>
      </c>
      <c r="B1509" s="37" t="s">
        <v>68</v>
      </c>
      <c r="C1509" s="50" t="s">
        <v>11</v>
      </c>
      <c r="D1509" s="52" t="str" cm="1">
        <f t="array" ref="D1509">INDEX(FONTE_CÓDIGOS[CÓDIGO],MATCH(1,(FONTE_CÓDIGOS[FONTE]=BASE[[#This Row],[Coluna1]])*(FONTE_CÓDIGOS[DESCRIÇÃO]=BASE[[#This Row],[Classificação]]),0))</f>
        <v>2.10</v>
      </c>
      <c r="E1509" s="50" t="s">
        <v>24</v>
      </c>
      <c r="F1509" s="50"/>
      <c r="G1509" s="54">
        <v>45421</v>
      </c>
      <c r="H1509" s="53">
        <f>DAY(BASE[[#This Row],[Data de Pagamento]])</f>
        <v>9</v>
      </c>
      <c r="I1509" s="53" t="str">
        <f>TEXT(BASE[[#This Row],[Data de Pagamento]],"mmmm")</f>
        <v>maio</v>
      </c>
      <c r="J1509" s="53">
        <f>YEAR(BASE[[#This Row],[Data de Pagamento]])</f>
        <v>2024</v>
      </c>
      <c r="K1509" s="36">
        <v>-1264</v>
      </c>
    </row>
    <row r="1510" spans="1:11">
      <c r="A1510" s="37" t="s">
        <v>8</v>
      </c>
      <c r="B1510" s="37" t="s">
        <v>73</v>
      </c>
      <c r="C1510" s="37" t="s">
        <v>11</v>
      </c>
      <c r="D1510" s="41" t="str" cm="1">
        <f t="array" ref="D1510">INDEX(FONTE_CÓDIGOS[CÓDIGO],MATCH(1,(FONTE_CÓDIGOS[FONTE]=BASE[[#This Row],[Coluna1]])*(FONTE_CÓDIGOS[DESCRIÇÃO]=BASE[[#This Row],[Classificação]]),0))</f>
        <v>2.11</v>
      </c>
      <c r="E1510" s="33" t="s">
        <v>31</v>
      </c>
      <c r="G1510" s="39">
        <v>45422</v>
      </c>
      <c r="H1510" s="35">
        <f>DAY(BASE[[#This Row],[Data de Pagamento]])</f>
        <v>10</v>
      </c>
      <c r="I1510" s="35" t="str">
        <f>TEXT(BASE[[#This Row],[Data de Pagamento]],"mmmm")</f>
        <v>maio</v>
      </c>
      <c r="J1510" s="35">
        <f>YEAR(BASE[[#This Row],[Data de Pagamento]])</f>
        <v>2024</v>
      </c>
      <c r="K1510" s="36">
        <v>-1265</v>
      </c>
    </row>
    <row r="1511" spans="1:11">
      <c r="A1511" s="37" t="s">
        <v>8</v>
      </c>
      <c r="B1511" s="37" t="s">
        <v>92</v>
      </c>
      <c r="C1511" s="37" t="s">
        <v>11</v>
      </c>
      <c r="D1511" s="38" t="str" cm="1">
        <f t="array" ref="D1511">INDEX(FONTE_CÓDIGOS[CÓDIGO],MATCH(1,(FONTE_CÓDIGOS[FONTE]=BASE[[#This Row],[Coluna1]])*(FONTE_CÓDIGOS[DESCRIÇÃO]=BASE[[#This Row],[Classificação]]),0))</f>
        <v>2.20</v>
      </c>
      <c r="E1511" s="33" t="s">
        <v>24</v>
      </c>
      <c r="G1511" s="39">
        <v>45422</v>
      </c>
      <c r="H1511" s="35">
        <f>DAY(BASE[[#This Row],[Data de Pagamento]])</f>
        <v>10</v>
      </c>
      <c r="I1511" s="35" t="str">
        <f>TEXT(BASE[[#This Row],[Data de Pagamento]],"mmmm")</f>
        <v>maio</v>
      </c>
      <c r="J1511" s="35">
        <f>YEAR(BASE[[#This Row],[Data de Pagamento]])</f>
        <v>2024</v>
      </c>
      <c r="K1511" s="36">
        <v>-1266</v>
      </c>
    </row>
    <row r="1512" spans="1:11">
      <c r="A1512" s="37" t="s">
        <v>8</v>
      </c>
      <c r="B1512" s="37" t="s">
        <v>92</v>
      </c>
      <c r="C1512" s="37" t="s">
        <v>11</v>
      </c>
      <c r="D1512" s="38" t="str" cm="1">
        <f t="array" ref="D1512">INDEX(FONTE_CÓDIGOS[CÓDIGO],MATCH(1,(FONTE_CÓDIGOS[FONTE]=BASE[[#This Row],[Coluna1]])*(FONTE_CÓDIGOS[DESCRIÇÃO]=BASE[[#This Row],[Classificação]]),0))</f>
        <v>2.20</v>
      </c>
      <c r="E1512" s="33" t="s">
        <v>31</v>
      </c>
      <c r="G1512" s="39">
        <v>45422</v>
      </c>
      <c r="H1512" s="35">
        <f>DAY(BASE[[#This Row],[Data de Pagamento]])</f>
        <v>10</v>
      </c>
      <c r="I1512" s="35" t="str">
        <f>TEXT(BASE[[#This Row],[Data de Pagamento]],"mmmm")</f>
        <v>maio</v>
      </c>
      <c r="J1512" s="35">
        <f>YEAR(BASE[[#This Row],[Data de Pagamento]])</f>
        <v>2024</v>
      </c>
      <c r="K1512" s="36">
        <v>-1267</v>
      </c>
    </row>
    <row r="1513" spans="1:11">
      <c r="A1513" s="37" t="s">
        <v>8</v>
      </c>
      <c r="B1513" s="37" t="s">
        <v>92</v>
      </c>
      <c r="C1513" s="37" t="s">
        <v>11</v>
      </c>
      <c r="D1513" s="38" t="str" cm="1">
        <f t="array" ref="D1513">INDEX(FONTE_CÓDIGOS[CÓDIGO],MATCH(1,(FONTE_CÓDIGOS[FONTE]=BASE[[#This Row],[Coluna1]])*(FONTE_CÓDIGOS[DESCRIÇÃO]=BASE[[#This Row],[Classificação]]),0))</f>
        <v>2.20</v>
      </c>
      <c r="E1513" s="33" t="s">
        <v>17</v>
      </c>
      <c r="G1513" s="39">
        <v>45422</v>
      </c>
      <c r="H1513" s="35">
        <f>DAY(BASE[[#This Row],[Data de Pagamento]])</f>
        <v>10</v>
      </c>
      <c r="I1513" s="35" t="str">
        <f>TEXT(BASE[[#This Row],[Data de Pagamento]],"mmmm")</f>
        <v>maio</v>
      </c>
      <c r="J1513" s="35">
        <f>YEAR(BASE[[#This Row],[Data de Pagamento]])</f>
        <v>2024</v>
      </c>
      <c r="K1513" s="36">
        <v>-1268</v>
      </c>
    </row>
    <row r="1514" spans="1:11">
      <c r="A1514" s="37" t="s">
        <v>8</v>
      </c>
      <c r="B1514" s="37" t="s">
        <v>47</v>
      </c>
      <c r="C1514" s="37" t="s">
        <v>11</v>
      </c>
      <c r="D1514" s="38" t="str" cm="1">
        <f t="array" ref="D1514">INDEX(FONTE_CÓDIGOS[CÓDIGO],MATCH(1,(FONTE_CÓDIGOS[FONTE]=BASE[[#This Row],[Coluna1]])*(FONTE_CÓDIGOS[DESCRIÇÃO]=BASE[[#This Row],[Classificação]]),0))</f>
        <v>2.6</v>
      </c>
      <c r="E1514" s="33" t="s">
        <v>10</v>
      </c>
      <c r="G1514" s="39">
        <v>45422</v>
      </c>
      <c r="H1514" s="35">
        <f>DAY(BASE[[#This Row],[Data de Pagamento]])</f>
        <v>10</v>
      </c>
      <c r="I1514" s="35" t="str">
        <f>TEXT(BASE[[#This Row],[Data de Pagamento]],"mmmm")</f>
        <v>maio</v>
      </c>
      <c r="J1514" s="35">
        <f>YEAR(BASE[[#This Row],[Data de Pagamento]])</f>
        <v>2024</v>
      </c>
      <c r="K1514" s="36">
        <v>-1269</v>
      </c>
    </row>
    <row r="1515" spans="1:11">
      <c r="A1515" s="50" t="s">
        <v>8</v>
      </c>
      <c r="B1515" s="37" t="s">
        <v>98</v>
      </c>
      <c r="C1515" s="50" t="s">
        <v>11</v>
      </c>
      <c r="D1515" s="52" t="str" cm="1">
        <f t="array" ref="D1515">INDEX(FONTE_CÓDIGOS[CÓDIGO],MATCH(1,(FONTE_CÓDIGOS[FONTE]=BASE[[#This Row],[Coluna1]])*(FONTE_CÓDIGOS[DESCRIÇÃO]=BASE[[#This Row],[Classificação]]),0))</f>
        <v>2.23</v>
      </c>
      <c r="E1515" s="50" t="s">
        <v>31</v>
      </c>
      <c r="F1515" s="50"/>
      <c r="G1515" s="54">
        <v>45422</v>
      </c>
      <c r="H1515" s="53">
        <f>DAY(BASE[[#This Row],[Data de Pagamento]])</f>
        <v>10</v>
      </c>
      <c r="I1515" s="53" t="str">
        <f>TEXT(BASE[[#This Row],[Data de Pagamento]],"mmmm")</f>
        <v>maio</v>
      </c>
      <c r="J1515" s="53">
        <f>YEAR(BASE[[#This Row],[Data de Pagamento]])</f>
        <v>2024</v>
      </c>
      <c r="K1515" s="36">
        <v>-1270</v>
      </c>
    </row>
    <row r="1516" spans="1:11">
      <c r="A1516" s="50" t="s">
        <v>8</v>
      </c>
      <c r="B1516" s="37" t="s">
        <v>53</v>
      </c>
      <c r="C1516" s="50" t="s">
        <v>11</v>
      </c>
      <c r="D1516" s="52" t="str" cm="1">
        <f t="array" ref="D1516">INDEX(FONTE_CÓDIGOS[CÓDIGO],MATCH(1,(FONTE_CÓDIGOS[FONTE]=BASE[[#This Row],[Coluna1]])*(FONTE_CÓDIGOS[DESCRIÇÃO]=BASE[[#This Row],[Classificação]]),0))</f>
        <v>2.7</v>
      </c>
      <c r="E1516" s="50" t="s">
        <v>24</v>
      </c>
      <c r="F1516" s="50"/>
      <c r="G1516" s="54">
        <v>45422</v>
      </c>
      <c r="H1516" s="53">
        <f>DAY(BASE[[#This Row],[Data de Pagamento]])</f>
        <v>10</v>
      </c>
      <c r="I1516" s="53" t="str">
        <f>TEXT(BASE[[#This Row],[Data de Pagamento]],"mmmm")</f>
        <v>maio</v>
      </c>
      <c r="J1516" s="53">
        <f>YEAR(BASE[[#This Row],[Data de Pagamento]])</f>
        <v>2024</v>
      </c>
      <c r="K1516" s="36">
        <v>-1271</v>
      </c>
    </row>
    <row r="1517" spans="1:11">
      <c r="A1517" s="50" t="s">
        <v>8</v>
      </c>
      <c r="B1517" s="37" t="s">
        <v>90</v>
      </c>
      <c r="C1517" s="50" t="s">
        <v>11</v>
      </c>
      <c r="D1517" s="52" t="str" cm="1">
        <f t="array" ref="D1517">INDEX(FONTE_CÓDIGOS[CÓDIGO],MATCH(1,(FONTE_CÓDIGOS[FONTE]=BASE[[#This Row],[Coluna1]])*(FONTE_CÓDIGOS[DESCRIÇÃO]=BASE[[#This Row],[Classificação]]),0))</f>
        <v>2.19</v>
      </c>
      <c r="E1517" s="50" t="s">
        <v>24</v>
      </c>
      <c r="F1517" s="50"/>
      <c r="G1517" s="54">
        <v>45425</v>
      </c>
      <c r="H1517" s="53">
        <f>DAY(BASE[[#This Row],[Data de Pagamento]])</f>
        <v>13</v>
      </c>
      <c r="I1517" s="53" t="str">
        <f>TEXT(BASE[[#This Row],[Data de Pagamento]],"mmmm")</f>
        <v>maio</v>
      </c>
      <c r="J1517" s="53">
        <f>YEAR(BASE[[#This Row],[Data de Pagamento]])</f>
        <v>2024</v>
      </c>
      <c r="K1517" s="36">
        <v>-1272</v>
      </c>
    </row>
    <row r="1518" spans="1:11">
      <c r="A1518" s="50" t="s">
        <v>8</v>
      </c>
      <c r="B1518" s="37" t="s">
        <v>88</v>
      </c>
      <c r="C1518" s="50" t="s">
        <v>11</v>
      </c>
      <c r="D1518" s="52" t="str" cm="1">
        <f t="array" ref="D1518">INDEX(FONTE_CÓDIGOS[CÓDIGO],MATCH(1,(FONTE_CÓDIGOS[FONTE]=BASE[[#This Row],[Coluna1]])*(FONTE_CÓDIGOS[DESCRIÇÃO]=BASE[[#This Row],[Classificação]]),0))</f>
        <v>2.18</v>
      </c>
      <c r="E1518" s="50" t="s">
        <v>10</v>
      </c>
      <c r="F1518" s="50"/>
      <c r="G1518" s="54">
        <v>45426</v>
      </c>
      <c r="H1518" s="53">
        <f>DAY(BASE[[#This Row],[Data de Pagamento]])</f>
        <v>14</v>
      </c>
      <c r="I1518" s="53" t="str">
        <f>TEXT(BASE[[#This Row],[Data de Pagamento]],"mmmm")</f>
        <v>maio</v>
      </c>
      <c r="J1518" s="53">
        <f>YEAR(BASE[[#This Row],[Data de Pagamento]])</f>
        <v>2024</v>
      </c>
      <c r="K1518" s="36">
        <v>-1273</v>
      </c>
    </row>
    <row r="1519" spans="1:11">
      <c r="A1519" s="50" t="s">
        <v>8</v>
      </c>
      <c r="B1519" s="50" t="s">
        <v>58</v>
      </c>
      <c r="C1519" s="50" t="s">
        <v>11</v>
      </c>
      <c r="D1519" s="52" t="str" cm="1">
        <f t="array" ref="D1519">INDEX(FONTE_CÓDIGOS[CÓDIGO],MATCH(1,(FONTE_CÓDIGOS[FONTE]=BASE[[#This Row],[Coluna1]])*(FONTE_CÓDIGOS[DESCRIÇÃO]=BASE[[#This Row],[Classificação]]),0))</f>
        <v>2.8</v>
      </c>
      <c r="E1519" s="50" t="s">
        <v>24</v>
      </c>
      <c r="F1519" s="50"/>
      <c r="G1519" s="54">
        <v>45427</v>
      </c>
      <c r="H1519" s="53">
        <f>DAY(BASE[[#This Row],[Data de Pagamento]])</f>
        <v>15</v>
      </c>
      <c r="I1519" s="53" t="str">
        <f>TEXT(BASE[[#This Row],[Data de Pagamento]],"mmmm")</f>
        <v>maio</v>
      </c>
      <c r="J1519" s="53">
        <f>YEAR(BASE[[#This Row],[Data de Pagamento]])</f>
        <v>2024</v>
      </c>
      <c r="K1519" s="36">
        <v>-1274</v>
      </c>
    </row>
    <row r="1520" spans="1:11">
      <c r="A1520" s="33" t="s">
        <v>8</v>
      </c>
      <c r="B1520" s="37" t="s">
        <v>76</v>
      </c>
      <c r="C1520" s="33" t="s">
        <v>11</v>
      </c>
      <c r="D1520" s="34" t="str" cm="1">
        <f t="array" ref="D1520">INDEX(FONTE_CÓDIGOS[CÓDIGO],MATCH(1,(FONTE_CÓDIGOS[FONTE]=BASE[[#This Row],[Coluna1]])*(FONTE_CÓDIGOS[DESCRIÇÃO]=BASE[[#This Row],[Classificação]]),0))</f>
        <v>2.12</v>
      </c>
      <c r="E1520" s="33" t="s">
        <v>10</v>
      </c>
      <c r="G1520" s="39">
        <v>45432</v>
      </c>
      <c r="H1520" s="35">
        <f>DAY(BASE[[#This Row],[Data de Pagamento]])</f>
        <v>20</v>
      </c>
      <c r="I1520" s="35" t="str">
        <f>TEXT(BASE[[#This Row],[Data de Pagamento]],"mmmm")</f>
        <v>maio</v>
      </c>
      <c r="J1520" s="35">
        <f>YEAR(BASE[[#This Row],[Data de Pagamento]])</f>
        <v>2024</v>
      </c>
      <c r="K1520" s="36">
        <v>-1275</v>
      </c>
    </row>
    <row r="1521" spans="1:11">
      <c r="A1521" s="33" t="s">
        <v>8</v>
      </c>
      <c r="B1521" s="37" t="s">
        <v>82</v>
      </c>
      <c r="C1521" s="33" t="s">
        <v>11</v>
      </c>
      <c r="D1521" s="34" t="str" cm="1">
        <f t="array" ref="D1521">INDEX(FONTE_CÓDIGOS[CÓDIGO],MATCH(1,(FONTE_CÓDIGOS[FONTE]=BASE[[#This Row],[Coluna1]])*(FONTE_CÓDIGOS[DESCRIÇÃO]=BASE[[#This Row],[Classificação]]),0))</f>
        <v>2.15</v>
      </c>
      <c r="E1521" s="33" t="s">
        <v>10</v>
      </c>
      <c r="G1521" s="39">
        <v>45432</v>
      </c>
      <c r="H1521" s="35">
        <f>DAY(BASE[[#This Row],[Data de Pagamento]])</f>
        <v>20</v>
      </c>
      <c r="I1521" s="35" t="str">
        <f>TEXT(BASE[[#This Row],[Data de Pagamento]],"mmmm")</f>
        <v>maio</v>
      </c>
      <c r="J1521" s="35">
        <f>YEAR(BASE[[#This Row],[Data de Pagamento]])</f>
        <v>2024</v>
      </c>
      <c r="K1521" s="36">
        <v>-1276</v>
      </c>
    </row>
    <row r="1522" spans="1:11">
      <c r="A1522" s="50" t="s">
        <v>6</v>
      </c>
      <c r="B1522" s="50" t="s">
        <v>71</v>
      </c>
      <c r="C1522" s="50" t="s">
        <v>11</v>
      </c>
      <c r="D1522" s="52" t="str" cm="1">
        <f t="array" ref="D1522">INDEX(FONTE_CÓDIGOS[CÓDIGO],MATCH(1,(FONTE_CÓDIGOS[FONTE]=BASE[[#This Row],[Coluna1]])*(FONTE_CÓDIGOS[DESCRIÇÃO]=BASE[[#This Row],[Classificação]]),0))</f>
        <v>1.11</v>
      </c>
      <c r="E1522" s="50" t="s">
        <v>24</v>
      </c>
      <c r="F1522" s="50"/>
      <c r="G1522" s="54">
        <v>45433</v>
      </c>
      <c r="H1522" s="53">
        <f>DAY(BASE[[#This Row],[Data de Pagamento]])</f>
        <v>21</v>
      </c>
      <c r="I1522" s="53" t="str">
        <f>TEXT(BASE[[#This Row],[Data de Pagamento]],"mmmm")</f>
        <v>maio</v>
      </c>
      <c r="J1522" s="53">
        <f>YEAR(BASE[[#This Row],[Data de Pagamento]])</f>
        <v>2024</v>
      </c>
      <c r="K1522" s="36">
        <v>242</v>
      </c>
    </row>
    <row r="1523" spans="1:11">
      <c r="A1523" s="50" t="s">
        <v>8</v>
      </c>
      <c r="B1523" s="50" t="s">
        <v>29</v>
      </c>
      <c r="C1523" s="50" t="s">
        <v>11</v>
      </c>
      <c r="D1523" s="52" t="str" cm="1">
        <f t="array" ref="D1523">INDEX(FONTE_CÓDIGOS[CÓDIGO],MATCH(1,(FONTE_CÓDIGOS[FONTE]=BASE[[#This Row],[Coluna1]])*(FONTE_CÓDIGOS[DESCRIÇÃO]=BASE[[#This Row],[Classificação]]),0))</f>
        <v>2.3</v>
      </c>
      <c r="E1523" s="50" t="s">
        <v>24</v>
      </c>
      <c r="F1523" s="50"/>
      <c r="G1523" s="54">
        <v>45433</v>
      </c>
      <c r="H1523" s="53">
        <f>DAY(BASE[[#This Row],[Data de Pagamento]])</f>
        <v>21</v>
      </c>
      <c r="I1523" s="53" t="str">
        <f>TEXT(BASE[[#This Row],[Data de Pagamento]],"mmmm")</f>
        <v>maio</v>
      </c>
      <c r="J1523" s="53">
        <f>YEAR(BASE[[#This Row],[Data de Pagamento]])</f>
        <v>2024</v>
      </c>
      <c r="K1523" s="36">
        <v>-1277</v>
      </c>
    </row>
    <row r="1524" spans="1:11">
      <c r="A1524" s="50" t="s">
        <v>6</v>
      </c>
      <c r="B1524" s="50" t="s">
        <v>71</v>
      </c>
      <c r="C1524" s="50" t="s">
        <v>11</v>
      </c>
      <c r="D1524" s="52" t="str" cm="1">
        <f t="array" ref="D1524">INDEX(FONTE_CÓDIGOS[CÓDIGO],MATCH(1,(FONTE_CÓDIGOS[FONTE]=BASE[[#This Row],[Coluna1]])*(FONTE_CÓDIGOS[DESCRIÇÃO]=BASE[[#This Row],[Classificação]]),0))</f>
        <v>1.11</v>
      </c>
      <c r="E1524" s="50" t="s">
        <v>24</v>
      </c>
      <c r="F1524" s="50"/>
      <c r="G1524" s="54">
        <v>45437</v>
      </c>
      <c r="H1524" s="53">
        <f>DAY(BASE[[#This Row],[Data de Pagamento]])</f>
        <v>25</v>
      </c>
      <c r="I1524" s="53" t="str">
        <f>TEXT(BASE[[#This Row],[Data de Pagamento]],"mmmm")</f>
        <v>maio</v>
      </c>
      <c r="J1524" s="53">
        <f>YEAR(BASE[[#This Row],[Data de Pagamento]])</f>
        <v>2024</v>
      </c>
      <c r="K1524" s="36">
        <v>243</v>
      </c>
    </row>
    <row r="1525" spans="1:11">
      <c r="A1525" s="50" t="s">
        <v>6</v>
      </c>
      <c r="B1525" s="50" t="s">
        <v>71</v>
      </c>
      <c r="C1525" s="50" t="s">
        <v>11</v>
      </c>
      <c r="D1525" s="52" t="str" cm="1">
        <f t="array" ref="D1525">INDEX(FONTE_CÓDIGOS[CÓDIGO],MATCH(1,(FONTE_CÓDIGOS[FONTE]=BASE[[#This Row],[Coluna1]])*(FONTE_CÓDIGOS[DESCRIÇÃO]=BASE[[#This Row],[Classificação]]),0))</f>
        <v>1.11</v>
      </c>
      <c r="E1525" s="50" t="s">
        <v>24</v>
      </c>
      <c r="F1525" s="50"/>
      <c r="G1525" s="54">
        <v>45438</v>
      </c>
      <c r="H1525" s="53">
        <f>DAY(BASE[[#This Row],[Data de Pagamento]])</f>
        <v>26</v>
      </c>
      <c r="I1525" s="53" t="str">
        <f>TEXT(BASE[[#This Row],[Data de Pagamento]],"mmmm")</f>
        <v>maio</v>
      </c>
      <c r="J1525" s="53">
        <f>YEAR(BASE[[#This Row],[Data de Pagamento]])</f>
        <v>2024</v>
      </c>
      <c r="K1525" s="36">
        <v>244</v>
      </c>
    </row>
    <row r="1526" spans="1:11">
      <c r="A1526" s="50" t="s">
        <v>6</v>
      </c>
      <c r="B1526" s="37" t="s">
        <v>27</v>
      </c>
      <c r="C1526" s="50" t="s">
        <v>11</v>
      </c>
      <c r="D1526" s="52" t="str" cm="1">
        <f t="array" ref="D1526">INDEX(FONTE_CÓDIGOS[CÓDIGO],MATCH(1,(FONTE_CÓDIGOS[FONTE]=BASE[[#This Row],[Coluna1]])*(FONTE_CÓDIGOS[DESCRIÇÃO]=BASE[[#This Row],[Classificação]]),0))</f>
        <v>1.3</v>
      </c>
      <c r="E1526" s="33" t="s">
        <v>43</v>
      </c>
      <c r="G1526" s="54">
        <v>45439</v>
      </c>
      <c r="H1526" s="35">
        <f>DAY(BASE[[#This Row],[Data de Pagamento]])</f>
        <v>27</v>
      </c>
      <c r="I1526" s="35" t="str">
        <f>TEXT(BASE[[#This Row],[Data de Pagamento]],"mmmm")</f>
        <v>maio</v>
      </c>
      <c r="J1526" s="35">
        <f>YEAR(BASE[[#This Row],[Data de Pagamento]])</f>
        <v>2024</v>
      </c>
      <c r="K1526" s="36">
        <v>245</v>
      </c>
    </row>
    <row r="1527" spans="1:11">
      <c r="A1527" s="46" t="s">
        <v>8</v>
      </c>
      <c r="B1527" s="37" t="s">
        <v>92</v>
      </c>
      <c r="C1527" s="50" t="s">
        <v>11</v>
      </c>
      <c r="D1527" s="52" t="str" cm="1">
        <f t="array" ref="D1527">INDEX(FONTE_CÓDIGOS[CÓDIGO],MATCH(1,(FONTE_CÓDIGOS[FONTE]=BASE[[#This Row],[Coluna1]])*(FONTE_CÓDIGOS[DESCRIÇÃO]=BASE[[#This Row],[Classificação]]),0))</f>
        <v>2.20</v>
      </c>
      <c r="E1527" s="50" t="s">
        <v>31</v>
      </c>
      <c r="F1527" s="50"/>
      <c r="G1527" s="54">
        <v>45439</v>
      </c>
      <c r="H1527" s="53">
        <f>DAY(BASE[[#This Row],[Data de Pagamento]])</f>
        <v>27</v>
      </c>
      <c r="I1527" s="53" t="str">
        <f>TEXT(BASE[[#This Row],[Data de Pagamento]],"mmmm")</f>
        <v>maio</v>
      </c>
      <c r="J1527" s="53">
        <f>YEAR(BASE[[#This Row],[Data de Pagamento]])</f>
        <v>2024</v>
      </c>
      <c r="K1527" s="36">
        <v>-1278</v>
      </c>
    </row>
    <row r="1528" spans="1:11">
      <c r="A1528" s="37" t="s">
        <v>8</v>
      </c>
      <c r="B1528" s="37" t="s">
        <v>73</v>
      </c>
      <c r="C1528" s="37" t="s">
        <v>11</v>
      </c>
      <c r="D1528" s="41" t="str" cm="1">
        <f t="array" ref="D1528">INDEX(FONTE_CÓDIGOS[CÓDIGO],MATCH(1,(FONTE_CÓDIGOS[FONTE]=BASE[[#This Row],[Coluna1]])*(FONTE_CÓDIGOS[DESCRIÇÃO]=BASE[[#This Row],[Classificação]]),0))</f>
        <v>2.11</v>
      </c>
      <c r="E1528" s="33" t="s">
        <v>31</v>
      </c>
      <c r="G1528" s="39">
        <v>45439</v>
      </c>
      <c r="H1528" s="35">
        <f>DAY(BASE[[#This Row],[Data de Pagamento]])</f>
        <v>27</v>
      </c>
      <c r="I1528" s="35" t="str">
        <f>TEXT(BASE[[#This Row],[Data de Pagamento]],"mmmm")</f>
        <v>maio</v>
      </c>
      <c r="J1528" s="35">
        <f>YEAR(BASE[[#This Row],[Data de Pagamento]])</f>
        <v>2024</v>
      </c>
      <c r="K1528" s="36">
        <v>-1279</v>
      </c>
    </row>
    <row r="1529" spans="1:11">
      <c r="A1529" s="50" t="s">
        <v>8</v>
      </c>
      <c r="B1529" s="37" t="s">
        <v>98</v>
      </c>
      <c r="C1529" s="50" t="s">
        <v>11</v>
      </c>
      <c r="D1529" s="52" t="str" cm="1">
        <f t="array" ref="D1529">INDEX(FONTE_CÓDIGOS[CÓDIGO],MATCH(1,(FONTE_CÓDIGOS[FONTE]=BASE[[#This Row],[Coluna1]])*(FONTE_CÓDIGOS[DESCRIÇÃO]=BASE[[#This Row],[Classificação]]),0))</f>
        <v>2.23</v>
      </c>
      <c r="E1529" s="50" t="s">
        <v>24</v>
      </c>
      <c r="F1529" s="50"/>
      <c r="G1529" s="54">
        <v>45440</v>
      </c>
      <c r="H1529" s="53">
        <f>DAY(BASE[[#This Row],[Data de Pagamento]])</f>
        <v>28</v>
      </c>
      <c r="I1529" s="53" t="str">
        <f>TEXT(BASE[[#This Row],[Data de Pagamento]],"mmmm")</f>
        <v>maio</v>
      </c>
      <c r="J1529" s="53">
        <f>YEAR(BASE[[#This Row],[Data de Pagamento]])</f>
        <v>2024</v>
      </c>
      <c r="K1529" s="36">
        <v>-1280</v>
      </c>
    </row>
    <row r="1530" spans="1:11">
      <c r="A1530" s="50" t="s">
        <v>8</v>
      </c>
      <c r="B1530" s="37" t="s">
        <v>98</v>
      </c>
      <c r="C1530" s="50" t="s">
        <v>11</v>
      </c>
      <c r="D1530" s="52" t="str" cm="1">
        <f t="array" ref="D1530">INDEX(FONTE_CÓDIGOS[CÓDIGO],MATCH(1,(FONTE_CÓDIGOS[FONTE]=BASE[[#This Row],[Coluna1]])*(FONTE_CÓDIGOS[DESCRIÇÃO]=BASE[[#This Row],[Classificação]]),0))</f>
        <v>2.23</v>
      </c>
      <c r="E1530" s="50" t="s">
        <v>24</v>
      </c>
      <c r="F1530" s="50"/>
      <c r="G1530" s="54">
        <v>45440</v>
      </c>
      <c r="H1530" s="53">
        <f>DAY(BASE[[#This Row],[Data de Pagamento]])</f>
        <v>28</v>
      </c>
      <c r="I1530" s="53" t="str">
        <f>TEXT(BASE[[#This Row],[Data de Pagamento]],"mmmm")</f>
        <v>maio</v>
      </c>
      <c r="J1530" s="53">
        <f>YEAR(BASE[[#This Row],[Data de Pagamento]])</f>
        <v>2024</v>
      </c>
      <c r="K1530" s="36">
        <v>-1281</v>
      </c>
    </row>
    <row r="1531" spans="1:11">
      <c r="A1531" s="50" t="s">
        <v>8</v>
      </c>
      <c r="B1531" s="37" t="s">
        <v>98</v>
      </c>
      <c r="C1531" s="50" t="s">
        <v>11</v>
      </c>
      <c r="D1531" s="52" t="str" cm="1">
        <f t="array" ref="D1531">INDEX(FONTE_CÓDIGOS[CÓDIGO],MATCH(1,(FONTE_CÓDIGOS[FONTE]=BASE[[#This Row],[Coluna1]])*(FONTE_CÓDIGOS[DESCRIÇÃO]=BASE[[#This Row],[Classificação]]),0))</f>
        <v>2.23</v>
      </c>
      <c r="E1531" s="50" t="s">
        <v>24</v>
      </c>
      <c r="F1531" s="50"/>
      <c r="G1531" s="54">
        <v>45440</v>
      </c>
      <c r="H1531" s="53">
        <f>DAY(BASE[[#This Row],[Data de Pagamento]])</f>
        <v>28</v>
      </c>
      <c r="I1531" s="53" t="str">
        <f>TEXT(BASE[[#This Row],[Data de Pagamento]],"mmmm")</f>
        <v>maio</v>
      </c>
      <c r="J1531" s="53">
        <f>YEAR(BASE[[#This Row],[Data de Pagamento]])</f>
        <v>2024</v>
      </c>
      <c r="K1531" s="36">
        <v>-1282</v>
      </c>
    </row>
    <row r="1532" spans="1:11">
      <c r="A1532" s="37" t="s">
        <v>8</v>
      </c>
      <c r="B1532" s="37" t="s">
        <v>29</v>
      </c>
      <c r="C1532" s="37" t="s">
        <v>11</v>
      </c>
      <c r="D1532" s="38" t="str" cm="1">
        <f t="array" ref="D1532">INDEX(FONTE_CÓDIGOS[CÓDIGO],MATCH(1,(FONTE_CÓDIGOS[FONTE]=BASE[[#This Row],[Coluna1]])*(FONTE_CÓDIGOS[DESCRIÇÃO]=BASE[[#This Row],[Classificação]]),0))</f>
        <v>2.3</v>
      </c>
      <c r="E1532" s="33" t="s">
        <v>10</v>
      </c>
      <c r="G1532" s="39">
        <v>45441</v>
      </c>
      <c r="H1532" s="35">
        <f>DAY(BASE[[#This Row],[Data de Pagamento]])</f>
        <v>29</v>
      </c>
      <c r="I1532" s="35" t="str">
        <f>TEXT(BASE[[#This Row],[Data de Pagamento]],"mmmm")</f>
        <v>maio</v>
      </c>
      <c r="J1532" s="35">
        <f>YEAR(BASE[[#This Row],[Data de Pagamento]])</f>
        <v>2024</v>
      </c>
      <c r="K1532" s="36">
        <v>-1283</v>
      </c>
    </row>
    <row r="1533" spans="1:11">
      <c r="A1533" s="33" t="s">
        <v>8</v>
      </c>
      <c r="B1533" s="37" t="s">
        <v>76</v>
      </c>
      <c r="C1533" s="33" t="s">
        <v>11</v>
      </c>
      <c r="D1533" s="34" t="str" cm="1">
        <f t="array" ref="D1533">INDEX(FONTE_CÓDIGOS[CÓDIGO],MATCH(1,(FONTE_CÓDIGOS[FONTE]=BASE[[#This Row],[Coluna1]])*(FONTE_CÓDIGOS[DESCRIÇÃO]=BASE[[#This Row],[Classificação]]),0))</f>
        <v>2.12</v>
      </c>
      <c r="E1533" s="33" t="s">
        <v>10</v>
      </c>
      <c r="G1533" s="39">
        <v>45442</v>
      </c>
      <c r="H1533" s="35">
        <f>DAY(BASE[[#This Row],[Data de Pagamento]])</f>
        <v>30</v>
      </c>
      <c r="I1533" s="35" t="str">
        <f>TEXT(BASE[[#This Row],[Data de Pagamento]],"mmmm")</f>
        <v>maio</v>
      </c>
      <c r="J1533" s="35">
        <f>YEAR(BASE[[#This Row],[Data de Pagamento]])</f>
        <v>2024</v>
      </c>
      <c r="K1533" s="36">
        <v>-1284</v>
      </c>
    </row>
    <row r="1534" spans="1:11">
      <c r="A1534" s="37" t="s">
        <v>8</v>
      </c>
      <c r="B1534" s="37" t="s">
        <v>73</v>
      </c>
      <c r="C1534" s="37" t="s">
        <v>11</v>
      </c>
      <c r="D1534" s="41" t="str" cm="1">
        <f t="array" ref="D1534">INDEX(FONTE_CÓDIGOS[CÓDIGO],MATCH(1,(FONTE_CÓDIGOS[FONTE]=BASE[[#This Row],[Coluna1]])*(FONTE_CÓDIGOS[DESCRIÇÃO]=BASE[[#This Row],[Classificação]]),0))</f>
        <v>2.11</v>
      </c>
      <c r="E1534" s="33" t="s">
        <v>37</v>
      </c>
      <c r="G1534" s="39">
        <v>45444</v>
      </c>
      <c r="H1534" s="35">
        <f>DAY(BASE[[#This Row],[Data de Pagamento]])</f>
        <v>1</v>
      </c>
      <c r="I1534" s="35" t="str">
        <f>TEXT(BASE[[#This Row],[Data de Pagamento]],"mmmm")</f>
        <v>junho</v>
      </c>
      <c r="J1534" s="35">
        <f>YEAR(BASE[[#This Row],[Data de Pagamento]])</f>
        <v>2024</v>
      </c>
      <c r="K1534" s="36">
        <v>-1285</v>
      </c>
    </row>
    <row r="1535" spans="1:11">
      <c r="A1535" s="50" t="s">
        <v>6</v>
      </c>
      <c r="B1535" s="50" t="s">
        <v>33</v>
      </c>
      <c r="C1535" s="50" t="s">
        <v>11</v>
      </c>
      <c r="D1535" s="52" t="str" cm="1">
        <f t="array" ref="D1535">INDEX(FONTE_CÓDIGOS[CÓDIGO],MATCH(1,(FONTE_CÓDIGOS[FONTE]=BASE[[#This Row],[Coluna1]])*(FONTE_CÓDIGOS[DESCRIÇÃO]=BASE[[#This Row],[Classificação]]),0))</f>
        <v>1.4</v>
      </c>
      <c r="E1535" s="50" t="s">
        <v>24</v>
      </c>
      <c r="F1535" s="50"/>
      <c r="G1535" s="54">
        <v>45446</v>
      </c>
      <c r="H1535" s="53">
        <f>DAY(BASE[[#This Row],[Data de Pagamento]])</f>
        <v>3</v>
      </c>
      <c r="I1535" s="53" t="str">
        <f>TEXT(BASE[[#This Row],[Data de Pagamento]],"mmmm")</f>
        <v>junho</v>
      </c>
      <c r="J1535" s="53">
        <f>YEAR(BASE[[#This Row],[Data de Pagamento]])</f>
        <v>2024</v>
      </c>
      <c r="K1535" s="36">
        <v>246</v>
      </c>
    </row>
    <row r="1536" spans="1:11">
      <c r="A1536" s="50" t="s">
        <v>8</v>
      </c>
      <c r="B1536" s="37" t="s">
        <v>98</v>
      </c>
      <c r="C1536" s="50" t="s">
        <v>11</v>
      </c>
      <c r="D1536" s="52" t="str" cm="1">
        <f t="array" ref="D1536">INDEX(FONTE_CÓDIGOS[CÓDIGO],MATCH(1,(FONTE_CÓDIGOS[FONTE]=BASE[[#This Row],[Coluna1]])*(FONTE_CÓDIGOS[DESCRIÇÃO]=BASE[[#This Row],[Classificação]]),0))</f>
        <v>2.23</v>
      </c>
      <c r="E1536" s="50" t="s">
        <v>31</v>
      </c>
      <c r="F1536" s="50"/>
      <c r="G1536" s="39">
        <v>45446</v>
      </c>
      <c r="H1536" s="53">
        <f>DAY(BASE[[#This Row],[Data de Pagamento]])</f>
        <v>3</v>
      </c>
      <c r="I1536" s="53" t="str">
        <f>TEXT(BASE[[#This Row],[Data de Pagamento]],"mmmm")</f>
        <v>junho</v>
      </c>
      <c r="J1536" s="53">
        <f>YEAR(BASE[[#This Row],[Data de Pagamento]])</f>
        <v>2024</v>
      </c>
      <c r="K1536" s="36">
        <v>-1286</v>
      </c>
    </row>
    <row r="1537" spans="1:11">
      <c r="A1537" s="37" t="s">
        <v>8</v>
      </c>
      <c r="B1537" s="37" t="s">
        <v>73</v>
      </c>
      <c r="C1537" s="37" t="s">
        <v>11</v>
      </c>
      <c r="D1537" s="38" t="str" cm="1">
        <f t="array" ref="D1537">INDEX(FONTE_CÓDIGOS[CÓDIGO],MATCH(1,(FONTE_CÓDIGOS[FONTE]=BASE[[#This Row],[Coluna1]])*(FONTE_CÓDIGOS[DESCRIÇÃO]=BASE[[#This Row],[Classificação]]),0))</f>
        <v>2.11</v>
      </c>
      <c r="E1537" s="33" t="s">
        <v>31</v>
      </c>
      <c r="G1537" s="39">
        <v>45446</v>
      </c>
      <c r="H1537" s="35">
        <f>DAY(BASE[[#This Row],[Data de Pagamento]])</f>
        <v>3</v>
      </c>
      <c r="I1537" s="35" t="str">
        <f>TEXT(BASE[[#This Row],[Data de Pagamento]],"mmmm")</f>
        <v>junho</v>
      </c>
      <c r="J1537" s="35">
        <f>YEAR(BASE[[#This Row],[Data de Pagamento]])</f>
        <v>2024</v>
      </c>
      <c r="K1537" s="36">
        <v>-1287</v>
      </c>
    </row>
    <row r="1538" spans="1:11">
      <c r="A1538" s="37" t="s">
        <v>8</v>
      </c>
      <c r="B1538" s="37" t="s">
        <v>73</v>
      </c>
      <c r="C1538" s="37" t="s">
        <v>11</v>
      </c>
      <c r="D1538" s="41" t="str" cm="1">
        <f t="array" ref="D1538">INDEX(FONTE_CÓDIGOS[CÓDIGO],MATCH(1,(FONTE_CÓDIGOS[FONTE]=BASE[[#This Row],[Coluna1]])*(FONTE_CÓDIGOS[DESCRIÇÃO]=BASE[[#This Row],[Classificação]]),0))</f>
        <v>2.11</v>
      </c>
      <c r="E1538" s="33" t="s">
        <v>31</v>
      </c>
      <c r="G1538" s="39">
        <v>45446</v>
      </c>
      <c r="H1538" s="35">
        <f>DAY(BASE[[#This Row],[Data de Pagamento]])</f>
        <v>3</v>
      </c>
      <c r="I1538" s="35" t="str">
        <f>TEXT(BASE[[#This Row],[Data de Pagamento]],"mmmm")</f>
        <v>junho</v>
      </c>
      <c r="J1538" s="35">
        <f>YEAR(BASE[[#This Row],[Data de Pagamento]])</f>
        <v>2024</v>
      </c>
      <c r="K1538" s="36">
        <v>-1288</v>
      </c>
    </row>
    <row r="1539" spans="1:11">
      <c r="A1539" s="37" t="s">
        <v>8</v>
      </c>
      <c r="B1539" s="37" t="s">
        <v>73</v>
      </c>
      <c r="C1539" s="37" t="s">
        <v>11</v>
      </c>
      <c r="D1539" s="41" t="str" cm="1">
        <f t="array" ref="D1539">INDEX(FONTE_CÓDIGOS[CÓDIGO],MATCH(1,(FONTE_CÓDIGOS[FONTE]=BASE[[#This Row],[Coluna1]])*(FONTE_CÓDIGOS[DESCRIÇÃO]=BASE[[#This Row],[Classificação]]),0))</f>
        <v>2.11</v>
      </c>
      <c r="E1539" s="33" t="s">
        <v>37</v>
      </c>
      <c r="G1539" s="39">
        <v>45446</v>
      </c>
      <c r="H1539" s="35">
        <f>DAY(BASE[[#This Row],[Data de Pagamento]])</f>
        <v>3</v>
      </c>
      <c r="I1539" s="35" t="str">
        <f>TEXT(BASE[[#This Row],[Data de Pagamento]],"mmmm")</f>
        <v>junho</v>
      </c>
      <c r="J1539" s="35">
        <f>YEAR(BASE[[#This Row],[Data de Pagamento]])</f>
        <v>2024</v>
      </c>
      <c r="K1539" s="36">
        <v>-1289</v>
      </c>
    </row>
    <row r="1540" spans="1:11">
      <c r="A1540" s="50" t="s">
        <v>8</v>
      </c>
      <c r="B1540" s="37" t="s">
        <v>94</v>
      </c>
      <c r="C1540" s="33" t="s">
        <v>11</v>
      </c>
      <c r="D1540" s="52" t="str" cm="1">
        <f t="array" ref="D1540">INDEX(FONTE_CÓDIGOS[CÓDIGO],MATCH(1,(FONTE_CÓDIGOS[FONTE]=BASE[[#This Row],[Coluna1]])*(FONTE_CÓDIGOS[DESCRIÇÃO]=BASE[[#This Row],[Classificação]]),0))</f>
        <v>2.21</v>
      </c>
      <c r="E1540" s="50" t="s">
        <v>10</v>
      </c>
      <c r="F1540" s="50"/>
      <c r="G1540" s="54">
        <v>45446</v>
      </c>
      <c r="H1540" s="53">
        <f>DAY(BASE[[#This Row],[Data de Pagamento]])</f>
        <v>3</v>
      </c>
      <c r="I1540" s="53" t="str">
        <f>TEXT(BASE[[#This Row],[Data de Pagamento]],"mmmm")</f>
        <v>junho</v>
      </c>
      <c r="J1540" s="53">
        <f>YEAR(BASE[[#This Row],[Data de Pagamento]])</f>
        <v>2024</v>
      </c>
      <c r="K1540" s="36">
        <v>-1290</v>
      </c>
    </row>
    <row r="1541" spans="1:11">
      <c r="A1541" s="50" t="s">
        <v>6</v>
      </c>
      <c r="B1541" s="50" t="s">
        <v>33</v>
      </c>
      <c r="C1541" s="50" t="s">
        <v>11</v>
      </c>
      <c r="D1541" s="52" t="str" cm="1">
        <f t="array" ref="D1541">INDEX(FONTE_CÓDIGOS[CÓDIGO],MATCH(1,(FONTE_CÓDIGOS[FONTE]=BASE[[#This Row],[Coluna1]])*(FONTE_CÓDIGOS[DESCRIÇÃO]=BASE[[#This Row],[Classificação]]),0))</f>
        <v>1.4</v>
      </c>
      <c r="E1541" s="50" t="s">
        <v>24</v>
      </c>
      <c r="F1541" s="50"/>
      <c r="G1541" s="54">
        <v>45447</v>
      </c>
      <c r="H1541" s="53">
        <f>DAY(BASE[[#This Row],[Data de Pagamento]])</f>
        <v>4</v>
      </c>
      <c r="I1541" s="53" t="str">
        <f>TEXT(BASE[[#This Row],[Data de Pagamento]],"mmmm")</f>
        <v>junho</v>
      </c>
      <c r="J1541" s="53">
        <f>YEAR(BASE[[#This Row],[Data de Pagamento]])</f>
        <v>2024</v>
      </c>
      <c r="K1541" s="36">
        <v>247</v>
      </c>
    </row>
    <row r="1542" spans="1:11">
      <c r="A1542" s="50" t="s">
        <v>8</v>
      </c>
      <c r="B1542" s="37" t="s">
        <v>80</v>
      </c>
      <c r="C1542" s="50" t="s">
        <v>11</v>
      </c>
      <c r="D1542" s="52" t="str" cm="1">
        <f t="array" ref="D1542">INDEX(FONTE_CÓDIGOS[CÓDIGO],MATCH(1,(FONTE_CÓDIGOS[FONTE]=BASE[[#This Row],[Coluna1]])*(FONTE_CÓDIGOS[DESCRIÇÃO]=BASE[[#This Row],[Classificação]]),0))</f>
        <v>2.14</v>
      </c>
      <c r="E1542" s="50" t="s">
        <v>10</v>
      </c>
      <c r="F1542" s="50"/>
      <c r="G1542" s="39">
        <v>45448</v>
      </c>
      <c r="H1542" s="53">
        <f>DAY(BASE[[#This Row],[Data de Pagamento]])</f>
        <v>5</v>
      </c>
      <c r="I1542" s="53" t="str">
        <f>TEXT(BASE[[#This Row],[Data de Pagamento]],"mmmm")</f>
        <v>junho</v>
      </c>
      <c r="J1542" s="53">
        <f>YEAR(BASE[[#This Row],[Data de Pagamento]])</f>
        <v>2024</v>
      </c>
      <c r="K1542" s="36">
        <v>-1291</v>
      </c>
    </row>
    <row r="1543" spans="1:11">
      <c r="A1543" s="50" t="s">
        <v>8</v>
      </c>
      <c r="B1543" s="37" t="s">
        <v>98</v>
      </c>
      <c r="C1543" s="50" t="s">
        <v>11</v>
      </c>
      <c r="D1543" s="52" t="str" cm="1">
        <f t="array" ref="D1543">INDEX(FONTE_CÓDIGOS[CÓDIGO],MATCH(1,(FONTE_CÓDIGOS[FONTE]=BASE[[#This Row],[Coluna1]])*(FONTE_CÓDIGOS[DESCRIÇÃO]=BASE[[#This Row],[Classificação]]),0))</f>
        <v>2.23</v>
      </c>
      <c r="E1543" s="50" t="s">
        <v>24</v>
      </c>
      <c r="F1543" s="50"/>
      <c r="G1543" s="54">
        <v>45449</v>
      </c>
      <c r="H1543" s="53">
        <f>DAY(BASE[[#This Row],[Data de Pagamento]])</f>
        <v>6</v>
      </c>
      <c r="I1543" s="53" t="str">
        <f>TEXT(BASE[[#This Row],[Data de Pagamento]],"mmmm")</f>
        <v>junho</v>
      </c>
      <c r="J1543" s="53">
        <f>YEAR(BASE[[#This Row],[Data de Pagamento]])</f>
        <v>2024</v>
      </c>
      <c r="K1543" s="36">
        <v>-1292</v>
      </c>
    </row>
    <row r="1544" spans="1:11">
      <c r="A1544" s="50" t="s">
        <v>8</v>
      </c>
      <c r="B1544" s="37" t="s">
        <v>98</v>
      </c>
      <c r="C1544" s="50" t="s">
        <v>11</v>
      </c>
      <c r="D1544" s="52" t="str" cm="1">
        <f t="array" ref="D1544">INDEX(FONTE_CÓDIGOS[CÓDIGO],MATCH(1,(FONTE_CÓDIGOS[FONTE]=BASE[[#This Row],[Coluna1]])*(FONTE_CÓDIGOS[DESCRIÇÃO]=BASE[[#This Row],[Classificação]]),0))</f>
        <v>2.23</v>
      </c>
      <c r="E1544" s="50" t="s">
        <v>24</v>
      </c>
      <c r="F1544" s="50"/>
      <c r="G1544" s="54">
        <v>45449</v>
      </c>
      <c r="H1544" s="53">
        <f>DAY(BASE[[#This Row],[Data de Pagamento]])</f>
        <v>6</v>
      </c>
      <c r="I1544" s="53" t="str">
        <f>TEXT(BASE[[#This Row],[Data de Pagamento]],"mmmm")</f>
        <v>junho</v>
      </c>
      <c r="J1544" s="53">
        <f>YEAR(BASE[[#This Row],[Data de Pagamento]])</f>
        <v>2024</v>
      </c>
      <c r="K1544" s="36">
        <v>-1293</v>
      </c>
    </row>
    <row r="1545" spans="1:11">
      <c r="A1545" s="50" t="s">
        <v>6</v>
      </c>
      <c r="B1545" s="37" t="s">
        <v>27</v>
      </c>
      <c r="C1545" s="50" t="s">
        <v>11</v>
      </c>
      <c r="D1545" s="52" t="str" cm="1">
        <f t="array" ref="D1545">INDEX(FONTE_CÓDIGOS[CÓDIGO],MATCH(1,(FONTE_CÓDIGOS[FONTE]=BASE[[#This Row],[Coluna1]])*(FONTE_CÓDIGOS[DESCRIÇÃO]=BASE[[#This Row],[Classificação]]),0))</f>
        <v>1.3</v>
      </c>
      <c r="E1545" s="33" t="s">
        <v>43</v>
      </c>
      <c r="G1545" s="54">
        <v>45450</v>
      </c>
      <c r="H1545" s="35">
        <f>DAY(BASE[[#This Row],[Data de Pagamento]])</f>
        <v>7</v>
      </c>
      <c r="I1545" s="35" t="str">
        <f>TEXT(BASE[[#This Row],[Data de Pagamento]],"mmmm")</f>
        <v>junho</v>
      </c>
      <c r="J1545" s="35">
        <f>YEAR(BASE[[#This Row],[Data de Pagamento]])</f>
        <v>2024</v>
      </c>
      <c r="K1545" s="36">
        <v>248</v>
      </c>
    </row>
    <row r="1546" spans="1:11">
      <c r="A1546" s="37" t="s">
        <v>8</v>
      </c>
      <c r="B1546" s="37" t="s">
        <v>84</v>
      </c>
      <c r="C1546" s="37" t="s">
        <v>11</v>
      </c>
      <c r="D1546" s="40" t="str" cm="1">
        <f t="array" ref="D1546">INDEX(FONTE_CÓDIGOS[CÓDIGO],MATCH(1,(FONTE_CÓDIGOS[FONTE]=BASE[[#This Row],[Coluna1]])*(FONTE_CÓDIGOS[DESCRIÇÃO]=BASE[[#This Row],[Classificação]]),0))</f>
        <v>2.16</v>
      </c>
      <c r="E1546" s="33" t="s">
        <v>10</v>
      </c>
      <c r="G1546" s="39">
        <v>45450</v>
      </c>
      <c r="H1546" s="35">
        <f>DAY(BASE[[#This Row],[Data de Pagamento]])</f>
        <v>7</v>
      </c>
      <c r="I1546" s="35" t="str">
        <f>TEXT(BASE[[#This Row],[Data de Pagamento]],"mmmm")</f>
        <v>junho</v>
      </c>
      <c r="J1546" s="35">
        <f>YEAR(BASE[[#This Row],[Data de Pagamento]])</f>
        <v>2024</v>
      </c>
      <c r="K1546" s="36">
        <v>-1294</v>
      </c>
    </row>
    <row r="1547" spans="1:11">
      <c r="A1547" s="50" t="s">
        <v>8</v>
      </c>
      <c r="B1547" s="37" t="s">
        <v>22</v>
      </c>
      <c r="C1547" s="50" t="s">
        <v>11</v>
      </c>
      <c r="D1547" s="52" t="str" cm="1">
        <f t="array" ref="D1547">INDEX(FONTE_CÓDIGOS[CÓDIGO],MATCH(1,(FONTE_CÓDIGOS[FONTE]=BASE[[#This Row],[Coluna1]])*(FONTE_CÓDIGOS[DESCRIÇÃO]=BASE[[#This Row],[Classificação]]),0))</f>
        <v>2.2</v>
      </c>
      <c r="E1547" s="50" t="s">
        <v>31</v>
      </c>
      <c r="F1547" s="50"/>
      <c r="G1547" s="54">
        <v>45450</v>
      </c>
      <c r="H1547" s="53">
        <f>DAY(BASE[[#This Row],[Data de Pagamento]])</f>
        <v>7</v>
      </c>
      <c r="I1547" s="53" t="str">
        <f>TEXT(BASE[[#This Row],[Data de Pagamento]],"mmmm")</f>
        <v>junho</v>
      </c>
      <c r="J1547" s="53">
        <f>YEAR(BASE[[#This Row],[Data de Pagamento]])</f>
        <v>2024</v>
      </c>
      <c r="K1547" s="36">
        <v>-1295</v>
      </c>
    </row>
    <row r="1548" spans="1:11">
      <c r="A1548" s="37" t="s">
        <v>8</v>
      </c>
      <c r="B1548" s="37" t="s">
        <v>92</v>
      </c>
      <c r="C1548" s="37" t="s">
        <v>11</v>
      </c>
      <c r="D1548" s="38" t="str" cm="1">
        <f t="array" ref="D1548">INDEX(FONTE_CÓDIGOS[CÓDIGO],MATCH(1,(FONTE_CÓDIGOS[FONTE]=BASE[[#This Row],[Coluna1]])*(FONTE_CÓDIGOS[DESCRIÇÃO]=BASE[[#This Row],[Classificação]]),0))</f>
        <v>2.20</v>
      </c>
      <c r="E1548" s="33" t="s">
        <v>31</v>
      </c>
      <c r="G1548" s="39">
        <v>45453</v>
      </c>
      <c r="H1548" s="35">
        <f>DAY(BASE[[#This Row],[Data de Pagamento]])</f>
        <v>10</v>
      </c>
      <c r="I1548" s="35" t="str">
        <f>TEXT(BASE[[#This Row],[Data de Pagamento]],"mmmm")</f>
        <v>junho</v>
      </c>
      <c r="J1548" s="35">
        <f>YEAR(BASE[[#This Row],[Data de Pagamento]])</f>
        <v>2024</v>
      </c>
      <c r="K1548" s="36">
        <v>-1296</v>
      </c>
    </row>
    <row r="1549" spans="1:11">
      <c r="A1549" s="37" t="s">
        <v>8</v>
      </c>
      <c r="B1549" s="37" t="s">
        <v>92</v>
      </c>
      <c r="C1549" s="37" t="s">
        <v>11</v>
      </c>
      <c r="D1549" s="38" t="str" cm="1">
        <f t="array" ref="D1549">INDEX(FONTE_CÓDIGOS[CÓDIGO],MATCH(1,(FONTE_CÓDIGOS[FONTE]=BASE[[#This Row],[Coluna1]])*(FONTE_CÓDIGOS[DESCRIÇÃO]=BASE[[#This Row],[Classificação]]),0))</f>
        <v>2.20</v>
      </c>
      <c r="E1549" s="33" t="s">
        <v>17</v>
      </c>
      <c r="G1549" s="39">
        <v>45453</v>
      </c>
      <c r="H1549" s="35">
        <f>DAY(BASE[[#This Row],[Data de Pagamento]])</f>
        <v>10</v>
      </c>
      <c r="I1549" s="35" t="str">
        <f>TEXT(BASE[[#This Row],[Data de Pagamento]],"mmmm")</f>
        <v>junho</v>
      </c>
      <c r="J1549" s="35">
        <f>YEAR(BASE[[#This Row],[Data de Pagamento]])</f>
        <v>2024</v>
      </c>
      <c r="K1549" s="36">
        <v>-1297</v>
      </c>
    </row>
    <row r="1550" spans="1:11">
      <c r="A1550" s="37" t="s">
        <v>8</v>
      </c>
      <c r="B1550" s="37" t="s">
        <v>92</v>
      </c>
      <c r="C1550" s="37" t="s">
        <v>11</v>
      </c>
      <c r="D1550" s="38" t="str" cm="1">
        <f t="array" ref="D1550">INDEX(FONTE_CÓDIGOS[CÓDIGO],MATCH(1,(FONTE_CÓDIGOS[FONTE]=BASE[[#This Row],[Coluna1]])*(FONTE_CÓDIGOS[DESCRIÇÃO]=BASE[[#This Row],[Classificação]]),0))</f>
        <v>2.20</v>
      </c>
      <c r="E1550" s="33" t="s">
        <v>24</v>
      </c>
      <c r="G1550" s="39">
        <v>45453</v>
      </c>
      <c r="H1550" s="35">
        <f>DAY(BASE[[#This Row],[Data de Pagamento]])</f>
        <v>10</v>
      </c>
      <c r="I1550" s="35" t="str">
        <f>TEXT(BASE[[#This Row],[Data de Pagamento]],"mmmm")</f>
        <v>junho</v>
      </c>
      <c r="J1550" s="35">
        <f>YEAR(BASE[[#This Row],[Data de Pagamento]])</f>
        <v>2024</v>
      </c>
      <c r="K1550" s="36">
        <v>-1298</v>
      </c>
    </row>
    <row r="1551" spans="1:11">
      <c r="A1551" s="37" t="s">
        <v>8</v>
      </c>
      <c r="B1551" s="37" t="s">
        <v>73</v>
      </c>
      <c r="C1551" s="37" t="s">
        <v>11</v>
      </c>
      <c r="D1551" s="41" t="str" cm="1">
        <f t="array" ref="D1551">INDEX(FONTE_CÓDIGOS[CÓDIGO],MATCH(1,(FONTE_CÓDIGOS[FONTE]=BASE[[#This Row],[Coluna1]])*(FONTE_CÓDIGOS[DESCRIÇÃO]=BASE[[#This Row],[Classificação]]),0))</f>
        <v>2.11</v>
      </c>
      <c r="E1551" s="33" t="s">
        <v>31</v>
      </c>
      <c r="G1551" s="39">
        <v>45453</v>
      </c>
      <c r="H1551" s="35">
        <f>DAY(BASE[[#This Row],[Data de Pagamento]])</f>
        <v>10</v>
      </c>
      <c r="I1551" s="35" t="str">
        <f>TEXT(BASE[[#This Row],[Data de Pagamento]],"mmmm")</f>
        <v>junho</v>
      </c>
      <c r="J1551" s="35">
        <f>YEAR(BASE[[#This Row],[Data de Pagamento]])</f>
        <v>2024</v>
      </c>
      <c r="K1551" s="36">
        <v>-1299</v>
      </c>
    </row>
    <row r="1552" spans="1:11">
      <c r="A1552" s="37" t="s">
        <v>8</v>
      </c>
      <c r="B1552" s="37" t="s">
        <v>47</v>
      </c>
      <c r="C1552" s="37" t="s">
        <v>11</v>
      </c>
      <c r="D1552" s="38" t="str" cm="1">
        <f t="array" ref="D1552">INDEX(FONTE_CÓDIGOS[CÓDIGO],MATCH(1,(FONTE_CÓDIGOS[FONTE]=BASE[[#This Row],[Coluna1]])*(FONTE_CÓDIGOS[DESCRIÇÃO]=BASE[[#This Row],[Classificação]]),0))</f>
        <v>2.6</v>
      </c>
      <c r="E1552" s="33" t="s">
        <v>10</v>
      </c>
      <c r="G1552" s="39">
        <v>45453</v>
      </c>
      <c r="H1552" s="35">
        <f>DAY(BASE[[#This Row],[Data de Pagamento]])</f>
        <v>10</v>
      </c>
      <c r="I1552" s="35" t="str">
        <f>TEXT(BASE[[#This Row],[Data de Pagamento]],"mmmm")</f>
        <v>junho</v>
      </c>
      <c r="J1552" s="35">
        <f>YEAR(BASE[[#This Row],[Data de Pagamento]])</f>
        <v>2024</v>
      </c>
      <c r="K1552" s="36">
        <v>-1300</v>
      </c>
    </row>
    <row r="1553" spans="1:11">
      <c r="A1553" s="50" t="s">
        <v>8</v>
      </c>
      <c r="B1553" s="37" t="s">
        <v>98</v>
      </c>
      <c r="C1553" s="50" t="s">
        <v>11</v>
      </c>
      <c r="D1553" s="52" t="str" cm="1">
        <f t="array" ref="D1553">INDEX(FONTE_CÓDIGOS[CÓDIGO],MATCH(1,(FONTE_CÓDIGOS[FONTE]=BASE[[#This Row],[Coluna1]])*(FONTE_CÓDIGOS[DESCRIÇÃO]=BASE[[#This Row],[Classificação]]),0))</f>
        <v>2.23</v>
      </c>
      <c r="E1553" s="50" t="s">
        <v>24</v>
      </c>
      <c r="F1553" s="50"/>
      <c r="G1553" s="54">
        <v>45453</v>
      </c>
      <c r="H1553" s="53">
        <f>DAY(BASE[[#This Row],[Data de Pagamento]])</f>
        <v>10</v>
      </c>
      <c r="I1553" s="53" t="str">
        <f>TEXT(BASE[[#This Row],[Data de Pagamento]],"mmmm")</f>
        <v>junho</v>
      </c>
      <c r="J1553" s="53">
        <f>YEAR(BASE[[#This Row],[Data de Pagamento]])</f>
        <v>2024</v>
      </c>
      <c r="K1553" s="36">
        <v>-1301</v>
      </c>
    </row>
    <row r="1554" spans="1:11">
      <c r="A1554" s="50" t="s">
        <v>6</v>
      </c>
      <c r="B1554" s="37" t="s">
        <v>71</v>
      </c>
      <c r="C1554" s="50" t="s">
        <v>11</v>
      </c>
      <c r="D1554" s="52" t="str" cm="1">
        <f t="array" ref="D1554">INDEX(FONTE_CÓDIGOS[CÓDIGO],MATCH(1,(FONTE_CÓDIGOS[FONTE]=BASE[[#This Row],[Coluna1]])*(FONTE_CÓDIGOS[DESCRIÇÃO]=BASE[[#This Row],[Classificação]]),0))</f>
        <v>1.11</v>
      </c>
      <c r="E1554" s="50" t="s">
        <v>24</v>
      </c>
      <c r="F1554" s="50"/>
      <c r="G1554" s="54">
        <v>45454</v>
      </c>
      <c r="H1554" s="53">
        <f>DAY(BASE[[#This Row],[Data de Pagamento]])</f>
        <v>11</v>
      </c>
      <c r="I1554" s="53" t="str">
        <f>TEXT(BASE[[#This Row],[Data de Pagamento]],"mmmm")</f>
        <v>junho</v>
      </c>
      <c r="J1554" s="53">
        <f>YEAR(BASE[[#This Row],[Data de Pagamento]])</f>
        <v>2024</v>
      </c>
      <c r="K1554" s="36">
        <v>249</v>
      </c>
    </row>
    <row r="1555" spans="1:11">
      <c r="A1555" s="50" t="s">
        <v>8</v>
      </c>
      <c r="B1555" s="37" t="s">
        <v>98</v>
      </c>
      <c r="C1555" s="50" t="s">
        <v>11</v>
      </c>
      <c r="D1555" s="52" t="str" cm="1">
        <f t="array" ref="D1555">INDEX(FONTE_CÓDIGOS[CÓDIGO],MATCH(1,(FONTE_CÓDIGOS[FONTE]=BASE[[#This Row],[Coluna1]])*(FONTE_CÓDIGOS[DESCRIÇÃO]=BASE[[#This Row],[Classificação]]),0))</f>
        <v>2.23</v>
      </c>
      <c r="E1555" s="50" t="s">
        <v>24</v>
      </c>
      <c r="F1555" s="50"/>
      <c r="G1555" s="39">
        <v>45454</v>
      </c>
      <c r="H1555" s="53">
        <f>DAY(BASE[[#This Row],[Data de Pagamento]])</f>
        <v>11</v>
      </c>
      <c r="I1555" s="53" t="str">
        <f>TEXT(BASE[[#This Row],[Data de Pagamento]],"mmmm")</f>
        <v>junho</v>
      </c>
      <c r="J1555" s="53">
        <f>YEAR(BASE[[#This Row],[Data de Pagamento]])</f>
        <v>2024</v>
      </c>
      <c r="K1555" s="36">
        <v>-1302</v>
      </c>
    </row>
    <row r="1556" spans="1:11">
      <c r="A1556" s="50" t="s">
        <v>8</v>
      </c>
      <c r="B1556" s="37" t="s">
        <v>94</v>
      </c>
      <c r="C1556" s="50" t="s">
        <v>11</v>
      </c>
      <c r="D1556" s="52" t="str" cm="1">
        <f t="array" ref="D1556">INDEX(FONTE_CÓDIGOS[CÓDIGO],MATCH(1,(FONTE_CÓDIGOS[FONTE]=BASE[[#This Row],[Coluna1]])*(FONTE_CÓDIGOS[DESCRIÇÃO]=BASE[[#This Row],[Classificação]]),0))</f>
        <v>2.21</v>
      </c>
      <c r="E1556" s="50" t="s">
        <v>10</v>
      </c>
      <c r="F1556" s="50"/>
      <c r="G1556" s="54">
        <v>45454</v>
      </c>
      <c r="H1556" s="53">
        <f>DAY(BASE[[#This Row],[Data de Pagamento]])</f>
        <v>11</v>
      </c>
      <c r="I1556" s="53" t="str">
        <f>TEXT(BASE[[#This Row],[Data de Pagamento]],"mmmm")</f>
        <v>junho</v>
      </c>
      <c r="J1556" s="53">
        <f>YEAR(BASE[[#This Row],[Data de Pagamento]])</f>
        <v>2024</v>
      </c>
      <c r="K1556" s="36">
        <v>-1303</v>
      </c>
    </row>
    <row r="1557" spans="1:11">
      <c r="A1557" s="50" t="s">
        <v>8</v>
      </c>
      <c r="B1557" s="37" t="s">
        <v>78</v>
      </c>
      <c r="C1557" s="50" t="s">
        <v>11</v>
      </c>
      <c r="D1557" s="52" t="str" cm="1">
        <f t="array" ref="D1557">INDEX(FONTE_CÓDIGOS[CÓDIGO],MATCH(1,(FONTE_CÓDIGOS[FONTE]=BASE[[#This Row],[Coluna1]])*(FONTE_CÓDIGOS[DESCRIÇÃO]=BASE[[#This Row],[Classificação]]),0))</f>
        <v>2.13</v>
      </c>
      <c r="E1557" s="50" t="s">
        <v>10</v>
      </c>
      <c r="F1557" s="50"/>
      <c r="G1557" s="54">
        <v>45454</v>
      </c>
      <c r="H1557" s="53">
        <f>DAY(BASE[[#This Row],[Data de Pagamento]])</f>
        <v>11</v>
      </c>
      <c r="I1557" s="53" t="str">
        <f>TEXT(BASE[[#This Row],[Data de Pagamento]],"mmmm")</f>
        <v>junho</v>
      </c>
      <c r="J1557" s="53">
        <f>YEAR(BASE[[#This Row],[Data de Pagamento]])</f>
        <v>2024</v>
      </c>
      <c r="K1557" s="36">
        <v>-1304</v>
      </c>
    </row>
    <row r="1558" spans="1:11">
      <c r="A1558" s="50" t="s">
        <v>6</v>
      </c>
      <c r="B1558" s="37" t="s">
        <v>71</v>
      </c>
      <c r="C1558" s="50" t="s">
        <v>11</v>
      </c>
      <c r="D1558" s="52" t="str" cm="1">
        <f t="array" ref="D1558">INDEX(FONTE_CÓDIGOS[CÓDIGO],MATCH(1,(FONTE_CÓDIGOS[FONTE]=BASE[[#This Row],[Coluna1]])*(FONTE_CÓDIGOS[DESCRIÇÃO]=BASE[[#This Row],[Classificação]]),0))</f>
        <v>1.11</v>
      </c>
      <c r="E1558" s="50" t="s">
        <v>24</v>
      </c>
      <c r="F1558" s="50"/>
      <c r="G1558" s="54">
        <v>45455</v>
      </c>
      <c r="H1558" s="53">
        <f>DAY(BASE[[#This Row],[Data de Pagamento]])</f>
        <v>12</v>
      </c>
      <c r="I1558" s="53" t="str">
        <f>TEXT(BASE[[#This Row],[Data de Pagamento]],"mmmm")</f>
        <v>junho</v>
      </c>
      <c r="J1558" s="53">
        <f>YEAR(BASE[[#This Row],[Data de Pagamento]])</f>
        <v>2024</v>
      </c>
      <c r="K1558" s="36">
        <v>250</v>
      </c>
    </row>
    <row r="1559" spans="1:11">
      <c r="A1559" s="50" t="s">
        <v>8</v>
      </c>
      <c r="B1559" s="37" t="s">
        <v>98</v>
      </c>
      <c r="C1559" s="50" t="s">
        <v>11</v>
      </c>
      <c r="D1559" s="52" t="str" cm="1">
        <f t="array" ref="D1559">INDEX(FONTE_CÓDIGOS[CÓDIGO],MATCH(1,(FONTE_CÓDIGOS[FONTE]=BASE[[#This Row],[Coluna1]])*(FONTE_CÓDIGOS[DESCRIÇÃO]=BASE[[#This Row],[Classificação]]),0))</f>
        <v>2.23</v>
      </c>
      <c r="E1559" s="50" t="s">
        <v>24</v>
      </c>
      <c r="F1559" s="50"/>
      <c r="G1559" s="54">
        <v>45455</v>
      </c>
      <c r="H1559" s="53">
        <f>DAY(BASE[[#This Row],[Data de Pagamento]])</f>
        <v>12</v>
      </c>
      <c r="I1559" s="53" t="str">
        <f>TEXT(BASE[[#This Row],[Data de Pagamento]],"mmmm")</f>
        <v>junho</v>
      </c>
      <c r="J1559" s="53">
        <f>YEAR(BASE[[#This Row],[Data de Pagamento]])</f>
        <v>2024</v>
      </c>
      <c r="K1559" s="36">
        <v>-1305</v>
      </c>
    </row>
    <row r="1560" spans="1:11">
      <c r="A1560" s="50" t="s">
        <v>8</v>
      </c>
      <c r="B1560" s="37" t="s">
        <v>94</v>
      </c>
      <c r="C1560" s="50" t="s">
        <v>11</v>
      </c>
      <c r="D1560" s="52" t="str" cm="1">
        <f t="array" ref="D1560">INDEX(FONTE_CÓDIGOS[CÓDIGO],MATCH(1,(FONTE_CÓDIGOS[FONTE]=BASE[[#This Row],[Coluna1]])*(FONTE_CÓDIGOS[DESCRIÇÃO]=BASE[[#This Row],[Classificação]]),0))</f>
        <v>2.21</v>
      </c>
      <c r="E1560" s="50" t="s">
        <v>10</v>
      </c>
      <c r="F1560" s="50"/>
      <c r="G1560" s="54">
        <v>45455</v>
      </c>
      <c r="H1560" s="53">
        <f>DAY(BASE[[#This Row],[Data de Pagamento]])</f>
        <v>12</v>
      </c>
      <c r="I1560" s="53" t="str">
        <f>TEXT(BASE[[#This Row],[Data de Pagamento]],"mmmm")</f>
        <v>junho</v>
      </c>
      <c r="J1560" s="53">
        <f>YEAR(BASE[[#This Row],[Data de Pagamento]])</f>
        <v>2024</v>
      </c>
      <c r="K1560" s="36">
        <v>-1306</v>
      </c>
    </row>
    <row r="1561" spans="1:11">
      <c r="A1561" s="50" t="s">
        <v>8</v>
      </c>
      <c r="B1561" s="37" t="s">
        <v>88</v>
      </c>
      <c r="C1561" s="50" t="s">
        <v>11</v>
      </c>
      <c r="D1561" s="52" t="str" cm="1">
        <f t="array" ref="D1561">INDEX(FONTE_CÓDIGOS[CÓDIGO],MATCH(1,(FONTE_CÓDIGOS[FONTE]=BASE[[#This Row],[Coluna1]])*(FONTE_CÓDIGOS[DESCRIÇÃO]=BASE[[#This Row],[Classificação]]),0))</f>
        <v>2.18</v>
      </c>
      <c r="E1561" s="50" t="s">
        <v>10</v>
      </c>
      <c r="F1561" s="50"/>
      <c r="G1561" s="54">
        <v>45457</v>
      </c>
      <c r="H1561" s="53">
        <f>DAY(BASE[[#This Row],[Data de Pagamento]])</f>
        <v>14</v>
      </c>
      <c r="I1561" s="53" t="str">
        <f>TEXT(BASE[[#This Row],[Data de Pagamento]],"mmmm")</f>
        <v>junho</v>
      </c>
      <c r="J1561" s="53">
        <f>YEAR(BASE[[#This Row],[Data de Pagamento]])</f>
        <v>2024</v>
      </c>
      <c r="K1561" s="36">
        <v>-1307</v>
      </c>
    </row>
    <row r="1562" spans="1:11">
      <c r="A1562" s="50" t="s">
        <v>8</v>
      </c>
      <c r="B1562" s="37" t="s">
        <v>78</v>
      </c>
      <c r="C1562" s="50" t="s">
        <v>11</v>
      </c>
      <c r="D1562" s="52" t="str" cm="1">
        <f t="array" ref="D1562">INDEX(FONTE_CÓDIGOS[CÓDIGO],MATCH(1,(FONTE_CÓDIGOS[FONTE]=BASE[[#This Row],[Coluna1]])*(FONTE_CÓDIGOS[DESCRIÇÃO]=BASE[[#This Row],[Classificação]]),0))</f>
        <v>2.13</v>
      </c>
      <c r="E1562" s="50" t="s">
        <v>10</v>
      </c>
      <c r="F1562" s="50"/>
      <c r="G1562" s="54">
        <v>45457</v>
      </c>
      <c r="H1562" s="53">
        <f>DAY(BASE[[#This Row],[Data de Pagamento]])</f>
        <v>14</v>
      </c>
      <c r="I1562" s="53" t="str">
        <f>TEXT(BASE[[#This Row],[Data de Pagamento]],"mmmm")</f>
        <v>junho</v>
      </c>
      <c r="J1562" s="53">
        <f>YEAR(BASE[[#This Row],[Data de Pagamento]])</f>
        <v>2024</v>
      </c>
      <c r="K1562" s="36">
        <v>-1308</v>
      </c>
    </row>
    <row r="1563" spans="1:11">
      <c r="A1563" s="50" t="s">
        <v>8</v>
      </c>
      <c r="B1563" s="37" t="s">
        <v>98</v>
      </c>
      <c r="C1563" s="50" t="s">
        <v>11</v>
      </c>
      <c r="D1563" s="52" t="str" cm="1">
        <f t="array" ref="D1563">INDEX(FONTE_CÓDIGOS[CÓDIGO],MATCH(1,(FONTE_CÓDIGOS[FONTE]=BASE[[#This Row],[Coluna1]])*(FONTE_CÓDIGOS[DESCRIÇÃO]=BASE[[#This Row],[Classificação]]),0))</f>
        <v>2.23</v>
      </c>
      <c r="E1563" s="50" t="s">
        <v>24</v>
      </c>
      <c r="F1563" s="50"/>
      <c r="G1563" s="54">
        <v>45460</v>
      </c>
      <c r="H1563" s="53">
        <f>DAY(BASE[[#This Row],[Data de Pagamento]])</f>
        <v>17</v>
      </c>
      <c r="I1563" s="53" t="str">
        <f>TEXT(BASE[[#This Row],[Data de Pagamento]],"mmmm")</f>
        <v>junho</v>
      </c>
      <c r="J1563" s="53">
        <f>YEAR(BASE[[#This Row],[Data de Pagamento]])</f>
        <v>2024</v>
      </c>
      <c r="K1563" s="36">
        <v>-1309</v>
      </c>
    </row>
    <row r="1564" spans="1:11">
      <c r="A1564" s="50" t="s">
        <v>8</v>
      </c>
      <c r="B1564" s="37" t="s">
        <v>98</v>
      </c>
      <c r="C1564" s="50" t="s">
        <v>11</v>
      </c>
      <c r="D1564" s="52" t="str" cm="1">
        <f t="array" ref="D1564">INDEX(FONTE_CÓDIGOS[CÓDIGO],MATCH(1,(FONTE_CÓDIGOS[FONTE]=BASE[[#This Row],[Coluna1]])*(FONTE_CÓDIGOS[DESCRIÇÃO]=BASE[[#This Row],[Classificação]]),0))</f>
        <v>2.23</v>
      </c>
      <c r="E1564" s="50" t="s">
        <v>37</v>
      </c>
      <c r="F1564" s="50"/>
      <c r="G1564" s="54">
        <v>45460</v>
      </c>
      <c r="H1564" s="53">
        <f>DAY(BASE[[#This Row],[Data de Pagamento]])</f>
        <v>17</v>
      </c>
      <c r="I1564" s="53" t="str">
        <f>TEXT(BASE[[#This Row],[Data de Pagamento]],"mmmm")</f>
        <v>junho</v>
      </c>
      <c r="J1564" s="53">
        <f>YEAR(BASE[[#This Row],[Data de Pagamento]])</f>
        <v>2024</v>
      </c>
      <c r="K1564" s="36">
        <v>-1310</v>
      </c>
    </row>
    <row r="1565" spans="1:11">
      <c r="A1565" s="50" t="s">
        <v>8</v>
      </c>
      <c r="B1565" s="37" t="s">
        <v>53</v>
      </c>
      <c r="C1565" s="50" t="s">
        <v>11</v>
      </c>
      <c r="D1565" s="52" t="str" cm="1">
        <f t="array" ref="D1565">INDEX(FONTE_CÓDIGOS[CÓDIGO],MATCH(1,(FONTE_CÓDIGOS[FONTE]=BASE[[#This Row],[Coluna1]])*(FONTE_CÓDIGOS[DESCRIÇÃO]=BASE[[#This Row],[Classificação]]),0))</f>
        <v>2.7</v>
      </c>
      <c r="E1565" s="50" t="s">
        <v>10</v>
      </c>
      <c r="F1565" s="50"/>
      <c r="G1565" s="54">
        <v>45461</v>
      </c>
      <c r="H1565" s="53">
        <f>DAY(BASE[[#This Row],[Data de Pagamento]])</f>
        <v>18</v>
      </c>
      <c r="I1565" s="53" t="str">
        <f>TEXT(BASE[[#This Row],[Data de Pagamento]],"mmmm")</f>
        <v>junho</v>
      </c>
      <c r="J1565" s="53">
        <f>YEAR(BASE[[#This Row],[Data de Pagamento]])</f>
        <v>2024</v>
      </c>
      <c r="K1565" s="36">
        <v>-1311</v>
      </c>
    </row>
    <row r="1566" spans="1:11">
      <c r="A1566" s="33" t="s">
        <v>8</v>
      </c>
      <c r="B1566" s="37" t="s">
        <v>82</v>
      </c>
      <c r="C1566" s="33" t="s">
        <v>11</v>
      </c>
      <c r="D1566" s="34" t="str" cm="1">
        <f t="array" ref="D1566">INDEX(FONTE_CÓDIGOS[CÓDIGO],MATCH(1,(FONTE_CÓDIGOS[FONTE]=BASE[[#This Row],[Coluna1]])*(FONTE_CÓDIGOS[DESCRIÇÃO]=BASE[[#This Row],[Classificação]]),0))</f>
        <v>2.15</v>
      </c>
      <c r="E1566" s="33" t="s">
        <v>10</v>
      </c>
      <c r="G1566" s="39">
        <v>45462</v>
      </c>
      <c r="H1566" s="35">
        <f>DAY(BASE[[#This Row],[Data de Pagamento]])</f>
        <v>19</v>
      </c>
      <c r="I1566" s="35" t="str">
        <f>TEXT(BASE[[#This Row],[Data de Pagamento]],"mmmm")</f>
        <v>junho</v>
      </c>
      <c r="J1566" s="35">
        <f>YEAR(BASE[[#This Row],[Data de Pagamento]])</f>
        <v>2024</v>
      </c>
      <c r="K1566" s="36">
        <v>-1312</v>
      </c>
    </row>
    <row r="1567" spans="1:11">
      <c r="A1567" s="50" t="s">
        <v>8</v>
      </c>
      <c r="B1567" s="37" t="s">
        <v>15</v>
      </c>
      <c r="C1567" s="50" t="s">
        <v>11</v>
      </c>
      <c r="D1567" s="52" t="str" cm="1">
        <f t="array" ref="D1567">INDEX(FONTE_CÓDIGOS[CÓDIGO],MATCH(1,(FONTE_CÓDIGOS[FONTE]=BASE[[#This Row],[Coluna1]])*(FONTE_CÓDIGOS[DESCRIÇÃO]=BASE[[#This Row],[Classificação]]),0))</f>
        <v>2.1</v>
      </c>
      <c r="E1567" s="50" t="s">
        <v>10</v>
      </c>
      <c r="F1567" s="50"/>
      <c r="G1567" s="54">
        <v>45462</v>
      </c>
      <c r="H1567" s="53">
        <f>DAY(BASE[[#This Row],[Data de Pagamento]])</f>
        <v>19</v>
      </c>
      <c r="I1567" s="53" t="str">
        <f>TEXT(BASE[[#This Row],[Data de Pagamento]],"mmmm")</f>
        <v>junho</v>
      </c>
      <c r="J1567" s="53">
        <f>YEAR(BASE[[#This Row],[Data de Pagamento]])</f>
        <v>2024</v>
      </c>
      <c r="K1567" s="36">
        <v>-1313</v>
      </c>
    </row>
    <row r="1568" spans="1:11">
      <c r="A1568" s="33" t="s">
        <v>8</v>
      </c>
      <c r="B1568" s="37" t="s">
        <v>76</v>
      </c>
      <c r="C1568" s="33" t="s">
        <v>11</v>
      </c>
      <c r="D1568" s="34" t="str" cm="1">
        <f t="array" ref="D1568">INDEX(FONTE_CÓDIGOS[CÓDIGO],MATCH(1,(FONTE_CÓDIGOS[FONTE]=BASE[[#This Row],[Coluna1]])*(FONTE_CÓDIGOS[DESCRIÇÃO]=BASE[[#This Row],[Classificação]]),0))</f>
        <v>2.12</v>
      </c>
      <c r="E1568" s="33" t="s">
        <v>10</v>
      </c>
      <c r="G1568" s="39">
        <v>45463</v>
      </c>
      <c r="H1568" s="35">
        <f>DAY(BASE[[#This Row],[Data de Pagamento]])</f>
        <v>20</v>
      </c>
      <c r="I1568" s="35" t="str">
        <f>TEXT(BASE[[#This Row],[Data de Pagamento]],"mmmm")</f>
        <v>junho</v>
      </c>
      <c r="J1568" s="35">
        <f>YEAR(BASE[[#This Row],[Data de Pagamento]])</f>
        <v>2024</v>
      </c>
      <c r="K1568" s="36">
        <v>-1314</v>
      </c>
    </row>
    <row r="1569" spans="1:11">
      <c r="A1569" s="50" t="s">
        <v>8</v>
      </c>
      <c r="B1569" s="37" t="s">
        <v>53</v>
      </c>
      <c r="C1569" s="50" t="s">
        <v>11</v>
      </c>
      <c r="D1569" s="52" t="str" cm="1">
        <f t="array" ref="D1569">INDEX(FONTE_CÓDIGOS[CÓDIGO],MATCH(1,(FONTE_CÓDIGOS[FONTE]=BASE[[#This Row],[Coluna1]])*(FONTE_CÓDIGOS[DESCRIÇÃO]=BASE[[#This Row],[Classificação]]),0))</f>
        <v>2.7</v>
      </c>
      <c r="E1569" s="50" t="s">
        <v>10</v>
      </c>
      <c r="F1569" s="50"/>
      <c r="G1569" s="54">
        <v>45464</v>
      </c>
      <c r="H1569" s="53">
        <f>DAY(BASE[[#This Row],[Data de Pagamento]])</f>
        <v>21</v>
      </c>
      <c r="I1569" s="53" t="str">
        <f>TEXT(BASE[[#This Row],[Data de Pagamento]],"mmmm")</f>
        <v>junho</v>
      </c>
      <c r="J1569" s="53">
        <f>YEAR(BASE[[#This Row],[Data de Pagamento]])</f>
        <v>2024</v>
      </c>
      <c r="K1569" s="36">
        <v>-1315</v>
      </c>
    </row>
    <row r="1570" spans="1:11">
      <c r="A1570" s="50" t="s">
        <v>8</v>
      </c>
      <c r="B1570" s="37" t="s">
        <v>15</v>
      </c>
      <c r="C1570" s="50" t="s">
        <v>11</v>
      </c>
      <c r="D1570" s="52" t="str" cm="1">
        <f t="array" ref="D1570">INDEX(FONTE_CÓDIGOS[CÓDIGO],MATCH(1,(FONTE_CÓDIGOS[FONTE]=BASE[[#This Row],[Coluna1]])*(FONTE_CÓDIGOS[DESCRIÇÃO]=BASE[[#This Row],[Classificação]]),0))</f>
        <v>2.1</v>
      </c>
      <c r="E1570" s="50" t="s">
        <v>10</v>
      </c>
      <c r="F1570" s="50"/>
      <c r="G1570" s="54">
        <v>45464</v>
      </c>
      <c r="H1570" s="53">
        <f>DAY(BASE[[#This Row],[Data de Pagamento]])</f>
        <v>21</v>
      </c>
      <c r="I1570" s="53" t="str">
        <f>TEXT(BASE[[#This Row],[Data de Pagamento]],"mmmm")</f>
        <v>junho</v>
      </c>
      <c r="J1570" s="53">
        <f>YEAR(BASE[[#This Row],[Data de Pagamento]])</f>
        <v>2024</v>
      </c>
      <c r="K1570" s="36">
        <v>-1316</v>
      </c>
    </row>
    <row r="1571" spans="1:11">
      <c r="A1571" s="50" t="s">
        <v>8</v>
      </c>
      <c r="B1571" s="37" t="s">
        <v>94</v>
      </c>
      <c r="C1571" s="50" t="s">
        <v>11</v>
      </c>
      <c r="D1571" s="52" t="str" cm="1">
        <f t="array" ref="D1571">INDEX(FONTE_CÓDIGOS[CÓDIGO],MATCH(1,(FONTE_CÓDIGOS[FONTE]=BASE[[#This Row],[Coluna1]])*(FONTE_CÓDIGOS[DESCRIÇÃO]=BASE[[#This Row],[Classificação]]),0))</f>
        <v>2.21</v>
      </c>
      <c r="E1571" s="50" t="s">
        <v>10</v>
      </c>
      <c r="F1571" s="50"/>
      <c r="G1571" s="54">
        <v>45467</v>
      </c>
      <c r="H1571" s="53">
        <f>DAY(BASE[[#This Row],[Data de Pagamento]])</f>
        <v>24</v>
      </c>
      <c r="I1571" s="53" t="str">
        <f>TEXT(BASE[[#This Row],[Data de Pagamento]],"mmmm")</f>
        <v>junho</v>
      </c>
      <c r="J1571" s="53">
        <f>YEAR(BASE[[#This Row],[Data de Pagamento]])</f>
        <v>2024</v>
      </c>
      <c r="K1571" s="36">
        <v>-1317</v>
      </c>
    </row>
    <row r="1572" spans="1:11">
      <c r="A1572" s="50" t="s">
        <v>6</v>
      </c>
      <c r="B1572" s="37" t="s">
        <v>71</v>
      </c>
      <c r="C1572" s="50" t="s">
        <v>11</v>
      </c>
      <c r="D1572" s="52" t="str" cm="1">
        <f t="array" ref="D1572">INDEX(FONTE_CÓDIGOS[CÓDIGO],MATCH(1,(FONTE_CÓDIGOS[FONTE]=BASE[[#This Row],[Coluna1]])*(FONTE_CÓDIGOS[DESCRIÇÃO]=BASE[[#This Row],[Classificação]]),0))</f>
        <v>1.11</v>
      </c>
      <c r="E1572" s="50" t="s">
        <v>24</v>
      </c>
      <c r="F1572" s="50"/>
      <c r="G1572" s="54">
        <v>45469</v>
      </c>
      <c r="H1572" s="53">
        <f>DAY(BASE[[#This Row],[Data de Pagamento]])</f>
        <v>26</v>
      </c>
      <c r="I1572" s="53" t="str">
        <f>TEXT(BASE[[#This Row],[Data de Pagamento]],"mmmm")</f>
        <v>junho</v>
      </c>
      <c r="J1572" s="53">
        <f>YEAR(BASE[[#This Row],[Data de Pagamento]])</f>
        <v>2024</v>
      </c>
      <c r="K1572" s="36">
        <v>251</v>
      </c>
    </row>
    <row r="1573" spans="1:11">
      <c r="A1573" s="33" t="s">
        <v>8</v>
      </c>
      <c r="B1573" s="37" t="s">
        <v>76</v>
      </c>
      <c r="C1573" s="33" t="s">
        <v>11</v>
      </c>
      <c r="D1573" s="34" t="str" cm="1">
        <f t="array" ref="D1573">INDEX(FONTE_CÓDIGOS[CÓDIGO],MATCH(1,(FONTE_CÓDIGOS[FONTE]=BASE[[#This Row],[Coluna1]])*(FONTE_CÓDIGOS[DESCRIÇÃO]=BASE[[#This Row],[Classificação]]),0))</f>
        <v>2.12</v>
      </c>
      <c r="E1573" s="33" t="s">
        <v>10</v>
      </c>
      <c r="G1573" s="39">
        <v>45469</v>
      </c>
      <c r="H1573" s="35">
        <f>DAY(BASE[[#This Row],[Data de Pagamento]])</f>
        <v>26</v>
      </c>
      <c r="I1573" s="35" t="str">
        <f>TEXT(BASE[[#This Row],[Data de Pagamento]],"mmmm")</f>
        <v>junho</v>
      </c>
      <c r="J1573" s="35">
        <f>YEAR(BASE[[#This Row],[Data de Pagamento]])</f>
        <v>2024</v>
      </c>
      <c r="K1573" s="36">
        <v>-1318</v>
      </c>
    </row>
    <row r="1574" spans="1:11">
      <c r="A1574" s="50" t="s">
        <v>8</v>
      </c>
      <c r="B1574" s="37" t="s">
        <v>15</v>
      </c>
      <c r="C1574" s="50" t="s">
        <v>11</v>
      </c>
      <c r="D1574" s="52" t="str" cm="1">
        <f t="array" ref="D1574">INDEX(FONTE_CÓDIGOS[CÓDIGO],MATCH(1,(FONTE_CÓDIGOS[FONTE]=BASE[[#This Row],[Coluna1]])*(FONTE_CÓDIGOS[DESCRIÇÃO]=BASE[[#This Row],[Classificação]]),0))</f>
        <v>2.1</v>
      </c>
      <c r="E1574" s="50" t="s">
        <v>10</v>
      </c>
      <c r="F1574" s="50"/>
      <c r="G1574" s="54">
        <v>45469</v>
      </c>
      <c r="H1574" s="53">
        <f>DAY(BASE[[#This Row],[Data de Pagamento]])</f>
        <v>26</v>
      </c>
      <c r="I1574" s="53" t="str">
        <f>TEXT(BASE[[#This Row],[Data de Pagamento]],"mmmm")</f>
        <v>junho</v>
      </c>
      <c r="J1574" s="53">
        <f>YEAR(BASE[[#This Row],[Data de Pagamento]])</f>
        <v>2024</v>
      </c>
      <c r="K1574" s="36">
        <v>-1319</v>
      </c>
    </row>
    <row r="1575" spans="1:11">
      <c r="A1575" s="50" t="s">
        <v>6</v>
      </c>
      <c r="B1575" s="55" t="s">
        <v>71</v>
      </c>
      <c r="C1575" s="50" t="s">
        <v>11</v>
      </c>
      <c r="D1575" s="52" t="str" cm="1">
        <f t="array" ref="D1575">INDEX(FONTE_CÓDIGOS[CÓDIGO],MATCH(1,(FONTE_CÓDIGOS[FONTE]=BASE[[#This Row],[Coluna1]])*(FONTE_CÓDIGOS[DESCRIÇÃO]=BASE[[#This Row],[Classificação]]),0))</f>
        <v>1.11</v>
      </c>
      <c r="E1575" s="50" t="s">
        <v>24</v>
      </c>
      <c r="F1575" s="50"/>
      <c r="G1575" s="54">
        <v>45470</v>
      </c>
      <c r="H1575" s="53">
        <f>DAY(BASE[[#This Row],[Data de Pagamento]])</f>
        <v>27</v>
      </c>
      <c r="I1575" s="53" t="str">
        <f>TEXT(BASE[[#This Row],[Data de Pagamento]],"mmmm")</f>
        <v>junho</v>
      </c>
      <c r="J1575" s="53">
        <f>YEAR(BASE[[#This Row],[Data de Pagamento]])</f>
        <v>2024</v>
      </c>
      <c r="K1575" s="36">
        <v>252</v>
      </c>
    </row>
    <row r="1576" spans="1:11">
      <c r="A1576" s="37" t="s">
        <v>8</v>
      </c>
      <c r="B1576" s="37" t="s">
        <v>92</v>
      </c>
      <c r="C1576" s="37" t="s">
        <v>11</v>
      </c>
      <c r="D1576" s="38" t="str" cm="1">
        <f t="array" ref="D1576">INDEX(FONTE_CÓDIGOS[CÓDIGO],MATCH(1,(FONTE_CÓDIGOS[FONTE]=BASE[[#This Row],[Coluna1]])*(FONTE_CÓDIGOS[DESCRIÇÃO]=BASE[[#This Row],[Classificação]]),0))</f>
        <v>2.20</v>
      </c>
      <c r="E1576" s="33" t="s">
        <v>31</v>
      </c>
      <c r="G1576" s="39">
        <v>45470</v>
      </c>
      <c r="H1576" s="35">
        <f>DAY(BASE[[#This Row],[Data de Pagamento]])</f>
        <v>27</v>
      </c>
      <c r="I1576" s="35" t="str">
        <f>TEXT(BASE[[#This Row],[Data de Pagamento]],"mmmm")</f>
        <v>junho</v>
      </c>
      <c r="J1576" s="35">
        <f>YEAR(BASE[[#This Row],[Data de Pagamento]])</f>
        <v>2024</v>
      </c>
      <c r="K1576" s="36">
        <v>-1320</v>
      </c>
    </row>
    <row r="1577" spans="1:11">
      <c r="A1577" s="37" t="s">
        <v>8</v>
      </c>
      <c r="B1577" s="37" t="s">
        <v>73</v>
      </c>
      <c r="C1577" s="37" t="s">
        <v>11</v>
      </c>
      <c r="D1577" s="41" t="str" cm="1">
        <f t="array" ref="D1577">INDEX(FONTE_CÓDIGOS[CÓDIGO],MATCH(1,(FONTE_CÓDIGOS[FONTE]=BASE[[#This Row],[Coluna1]])*(FONTE_CÓDIGOS[DESCRIÇÃO]=BASE[[#This Row],[Classificação]]),0))</f>
        <v>2.11</v>
      </c>
      <c r="E1577" s="33" t="s">
        <v>37</v>
      </c>
      <c r="G1577" s="39">
        <v>45470</v>
      </c>
      <c r="H1577" s="35">
        <f>DAY(BASE[[#This Row],[Data de Pagamento]])</f>
        <v>27</v>
      </c>
      <c r="I1577" s="35" t="str">
        <f>TEXT(BASE[[#This Row],[Data de Pagamento]],"mmmm")</f>
        <v>junho</v>
      </c>
      <c r="J1577" s="35">
        <f>YEAR(BASE[[#This Row],[Data de Pagamento]])</f>
        <v>2024</v>
      </c>
      <c r="K1577" s="36">
        <v>-1321</v>
      </c>
    </row>
    <row r="1578" spans="1:11">
      <c r="A1578" s="50" t="s">
        <v>6</v>
      </c>
      <c r="B1578" s="37" t="s">
        <v>27</v>
      </c>
      <c r="C1578" s="50" t="s">
        <v>11</v>
      </c>
      <c r="D1578" s="52" t="str" cm="1">
        <f t="array" ref="D1578">INDEX(FONTE_CÓDIGOS[CÓDIGO],MATCH(1,(FONTE_CÓDIGOS[FONTE]=BASE[[#This Row],[Coluna1]])*(FONTE_CÓDIGOS[DESCRIÇÃO]=BASE[[#This Row],[Classificação]]),0))</f>
        <v>1.3</v>
      </c>
      <c r="E1578" s="33" t="s">
        <v>43</v>
      </c>
      <c r="G1578" s="54">
        <v>45471</v>
      </c>
      <c r="H1578" s="35">
        <f>DAY(BASE[[#This Row],[Data de Pagamento]])</f>
        <v>28</v>
      </c>
      <c r="I1578" s="35" t="str">
        <f>TEXT(BASE[[#This Row],[Data de Pagamento]],"mmmm")</f>
        <v>junho</v>
      </c>
      <c r="J1578" s="35">
        <f>YEAR(BASE[[#This Row],[Data de Pagamento]])</f>
        <v>2024</v>
      </c>
      <c r="K1578" s="36">
        <v>253</v>
      </c>
    </row>
    <row r="1579" spans="1:11">
      <c r="A1579" s="37" t="s">
        <v>8</v>
      </c>
      <c r="B1579" s="37" t="s">
        <v>29</v>
      </c>
      <c r="C1579" s="37" t="s">
        <v>11</v>
      </c>
      <c r="D1579" s="38" t="str" cm="1">
        <f t="array" ref="D1579">INDEX(FONTE_CÓDIGOS[CÓDIGO],MATCH(1,(FONTE_CÓDIGOS[FONTE]=BASE[[#This Row],[Coluna1]])*(FONTE_CÓDIGOS[DESCRIÇÃO]=BASE[[#This Row],[Classificação]]),0))</f>
        <v>2.3</v>
      </c>
      <c r="E1579" s="33" t="s">
        <v>10</v>
      </c>
      <c r="G1579" s="39">
        <v>45471</v>
      </c>
      <c r="H1579" s="35">
        <f>DAY(BASE[[#This Row],[Data de Pagamento]])</f>
        <v>28</v>
      </c>
      <c r="I1579" s="35" t="str">
        <f>TEXT(BASE[[#This Row],[Data de Pagamento]],"mmmm")</f>
        <v>junho</v>
      </c>
      <c r="J1579" s="35">
        <f>YEAR(BASE[[#This Row],[Data de Pagamento]])</f>
        <v>2024</v>
      </c>
      <c r="K1579" s="36">
        <v>-1322</v>
      </c>
    </row>
    <row r="1580" spans="1:11">
      <c r="A1580" s="33" t="s">
        <v>8</v>
      </c>
      <c r="B1580" s="37" t="s">
        <v>76</v>
      </c>
      <c r="C1580" s="33" t="s">
        <v>11</v>
      </c>
      <c r="D1580" s="34" t="str" cm="1">
        <f t="array" ref="D1580">INDEX(FONTE_CÓDIGOS[CÓDIGO],MATCH(1,(FONTE_CÓDIGOS[FONTE]=BASE[[#This Row],[Coluna1]])*(FONTE_CÓDIGOS[DESCRIÇÃO]=BASE[[#This Row],[Classificação]]),0))</f>
        <v>2.12</v>
      </c>
      <c r="E1580" s="33" t="s">
        <v>10</v>
      </c>
      <c r="G1580" s="39">
        <v>45471</v>
      </c>
      <c r="H1580" s="35">
        <f>DAY(BASE[[#This Row],[Data de Pagamento]])</f>
        <v>28</v>
      </c>
      <c r="I1580" s="35" t="str">
        <f>TEXT(BASE[[#This Row],[Data de Pagamento]],"mmmm")</f>
        <v>junho</v>
      </c>
      <c r="J1580" s="35">
        <f>YEAR(BASE[[#This Row],[Data de Pagamento]])</f>
        <v>2024</v>
      </c>
      <c r="K1580" s="36">
        <v>-1323</v>
      </c>
    </row>
    <row r="1581" spans="1:11">
      <c r="A1581" s="37" t="s">
        <v>8</v>
      </c>
      <c r="B1581" s="37" t="s">
        <v>63</v>
      </c>
      <c r="C1581" s="37" t="s">
        <v>11</v>
      </c>
      <c r="D1581" s="40" t="str" cm="1">
        <f t="array" ref="D1581">INDEX(FONTE_CÓDIGOS[CÓDIGO],MATCH(1,(FONTE_CÓDIGOS[FONTE]=BASE[[#This Row],[Coluna1]])*(FONTE_CÓDIGOS[DESCRIÇÃO]=BASE[[#This Row],[Classificação]]),0))</f>
        <v>2.9</v>
      </c>
      <c r="E1581" s="33" t="s">
        <v>10</v>
      </c>
      <c r="G1581" s="39">
        <v>45472</v>
      </c>
      <c r="H1581" s="35">
        <f>DAY(BASE[[#This Row],[Data de Pagamento]])</f>
        <v>29</v>
      </c>
      <c r="I1581" s="35" t="str">
        <f>TEXT(BASE[[#This Row],[Data de Pagamento]],"mmmm")</f>
        <v>junho</v>
      </c>
      <c r="J1581" s="35">
        <f>YEAR(BASE[[#This Row],[Data de Pagamento]])</f>
        <v>2024</v>
      </c>
      <c r="K1581" s="36">
        <v>-1324</v>
      </c>
    </row>
    <row r="1582" spans="1:11">
      <c r="A1582" s="37" t="s">
        <v>8</v>
      </c>
      <c r="B1582" s="37" t="s">
        <v>73</v>
      </c>
      <c r="C1582" s="37" t="s">
        <v>11</v>
      </c>
      <c r="D1582" s="38" t="str" cm="1">
        <f t="array" ref="D1582">INDEX(FONTE_CÓDIGOS[CÓDIGO],MATCH(1,(FONTE_CÓDIGOS[FONTE]=BASE[[#This Row],[Coluna1]])*(FONTE_CÓDIGOS[DESCRIÇÃO]=BASE[[#This Row],[Classificação]]),0))</f>
        <v>2.11</v>
      </c>
      <c r="E1582" s="33" t="s">
        <v>31</v>
      </c>
      <c r="G1582" s="39">
        <v>45474</v>
      </c>
      <c r="H1582" s="35">
        <f>DAY(BASE[[#This Row],[Data de Pagamento]])</f>
        <v>1</v>
      </c>
      <c r="I1582" s="35" t="str">
        <f>TEXT(BASE[[#This Row],[Data de Pagamento]],"mmmm")</f>
        <v>julho</v>
      </c>
      <c r="J1582" s="35">
        <f>YEAR(BASE[[#This Row],[Data de Pagamento]])</f>
        <v>2024</v>
      </c>
      <c r="K1582" s="36">
        <v>-1325</v>
      </c>
    </row>
    <row r="1583" spans="1:11">
      <c r="A1583" s="37" t="s">
        <v>8</v>
      </c>
      <c r="B1583" s="37" t="s">
        <v>73</v>
      </c>
      <c r="C1583" s="37" t="s">
        <v>11</v>
      </c>
      <c r="D1583" s="41" t="str" cm="1">
        <f t="array" ref="D1583">INDEX(FONTE_CÓDIGOS[CÓDIGO],MATCH(1,(FONTE_CÓDIGOS[FONTE]=BASE[[#This Row],[Coluna1]])*(FONTE_CÓDIGOS[DESCRIÇÃO]=BASE[[#This Row],[Classificação]]),0))</f>
        <v>2.11</v>
      </c>
      <c r="E1583" s="33" t="s">
        <v>31</v>
      </c>
      <c r="G1583" s="39">
        <v>45474</v>
      </c>
      <c r="H1583" s="35">
        <f>DAY(BASE[[#This Row],[Data de Pagamento]])</f>
        <v>1</v>
      </c>
      <c r="I1583" s="35" t="str">
        <f>TEXT(BASE[[#This Row],[Data de Pagamento]],"mmmm")</f>
        <v>julho</v>
      </c>
      <c r="J1583" s="35">
        <f>YEAR(BASE[[#This Row],[Data de Pagamento]])</f>
        <v>2024</v>
      </c>
      <c r="K1583" s="36">
        <v>-1326</v>
      </c>
    </row>
    <row r="1584" spans="1:11">
      <c r="A1584" s="37" t="s">
        <v>8</v>
      </c>
      <c r="B1584" s="37" t="s">
        <v>73</v>
      </c>
      <c r="C1584" s="37" t="s">
        <v>11</v>
      </c>
      <c r="D1584" s="41" t="str" cm="1">
        <f t="array" ref="D1584">INDEX(FONTE_CÓDIGOS[CÓDIGO],MATCH(1,(FONTE_CÓDIGOS[FONTE]=BASE[[#This Row],[Coluna1]])*(FONTE_CÓDIGOS[DESCRIÇÃO]=BASE[[#This Row],[Classificação]]),0))</f>
        <v>2.11</v>
      </c>
      <c r="E1584" s="33" t="s">
        <v>37</v>
      </c>
      <c r="G1584" s="39">
        <v>45474</v>
      </c>
      <c r="H1584" s="35">
        <f>DAY(BASE[[#This Row],[Data de Pagamento]])</f>
        <v>1</v>
      </c>
      <c r="I1584" s="35" t="str">
        <f>TEXT(BASE[[#This Row],[Data de Pagamento]],"mmmm")</f>
        <v>julho</v>
      </c>
      <c r="J1584" s="35">
        <f>YEAR(BASE[[#This Row],[Data de Pagamento]])</f>
        <v>2024</v>
      </c>
      <c r="K1584" s="36">
        <v>-1327</v>
      </c>
    </row>
    <row r="1585" spans="1:11">
      <c r="A1585" s="37" t="s">
        <v>8</v>
      </c>
      <c r="B1585" s="37" t="s">
        <v>73</v>
      </c>
      <c r="C1585" s="37" t="s">
        <v>11</v>
      </c>
      <c r="D1585" s="41" t="str" cm="1">
        <f t="array" ref="D1585">INDEX(FONTE_CÓDIGOS[CÓDIGO],MATCH(1,(FONTE_CÓDIGOS[FONTE]=BASE[[#This Row],[Coluna1]])*(FONTE_CÓDIGOS[DESCRIÇÃO]=BASE[[#This Row],[Classificação]]),0))</f>
        <v>2.11</v>
      </c>
      <c r="E1585" s="33" t="s">
        <v>37</v>
      </c>
      <c r="G1585" s="39">
        <v>45474</v>
      </c>
      <c r="H1585" s="35">
        <f>DAY(BASE[[#This Row],[Data de Pagamento]])</f>
        <v>1</v>
      </c>
      <c r="I1585" s="35" t="str">
        <f>TEXT(BASE[[#This Row],[Data de Pagamento]],"mmmm")</f>
        <v>julho</v>
      </c>
      <c r="J1585" s="35">
        <f>YEAR(BASE[[#This Row],[Data de Pagamento]])</f>
        <v>2024</v>
      </c>
      <c r="K1585" s="36">
        <v>-1328</v>
      </c>
    </row>
    <row r="1586" spans="1:11">
      <c r="A1586" s="50" t="s">
        <v>8</v>
      </c>
      <c r="B1586" s="37" t="s">
        <v>98</v>
      </c>
      <c r="C1586" s="50" t="s">
        <v>11</v>
      </c>
      <c r="D1586" s="52" t="str" cm="1">
        <f t="array" ref="D1586">INDEX(FONTE_CÓDIGOS[CÓDIGO],MATCH(1,(FONTE_CÓDIGOS[FONTE]=BASE[[#This Row],[Coluna1]])*(FONTE_CÓDIGOS[DESCRIÇÃO]=BASE[[#This Row],[Classificação]]),0))</f>
        <v>2.23</v>
      </c>
      <c r="E1586" s="50" t="s">
        <v>37</v>
      </c>
      <c r="F1586" s="50"/>
      <c r="G1586" s="54">
        <v>45474</v>
      </c>
      <c r="H1586" s="53">
        <f>DAY(BASE[[#This Row],[Data de Pagamento]])</f>
        <v>1</v>
      </c>
      <c r="I1586" s="53" t="str">
        <f>TEXT(BASE[[#This Row],[Data de Pagamento]],"mmmm")</f>
        <v>julho</v>
      </c>
      <c r="J1586" s="53">
        <f>YEAR(BASE[[#This Row],[Data de Pagamento]])</f>
        <v>2024</v>
      </c>
      <c r="K1586" s="36">
        <v>-1329</v>
      </c>
    </row>
    <row r="1587" spans="1:11">
      <c r="A1587" s="50" t="s">
        <v>8</v>
      </c>
      <c r="B1587" s="37" t="s">
        <v>98</v>
      </c>
      <c r="C1587" s="50" t="s">
        <v>11</v>
      </c>
      <c r="D1587" s="52" t="str" cm="1">
        <f t="array" ref="D1587">INDEX(FONTE_CÓDIGOS[CÓDIGO],MATCH(1,(FONTE_CÓDIGOS[FONTE]=BASE[[#This Row],[Coluna1]])*(FONTE_CÓDIGOS[DESCRIÇÃO]=BASE[[#This Row],[Classificação]]),0))</f>
        <v>2.23</v>
      </c>
      <c r="E1587" s="50" t="s">
        <v>31</v>
      </c>
      <c r="F1587" s="50"/>
      <c r="G1587" s="54">
        <v>45474</v>
      </c>
      <c r="H1587" s="53">
        <f>DAY(BASE[[#This Row],[Data de Pagamento]])</f>
        <v>1</v>
      </c>
      <c r="I1587" s="53" t="str">
        <f>TEXT(BASE[[#This Row],[Data de Pagamento]],"mmmm")</f>
        <v>julho</v>
      </c>
      <c r="J1587" s="53">
        <f>YEAR(BASE[[#This Row],[Data de Pagamento]])</f>
        <v>2024</v>
      </c>
      <c r="K1587" s="36">
        <v>-1330</v>
      </c>
    </row>
    <row r="1588" spans="1:11">
      <c r="A1588" s="50" t="s">
        <v>8</v>
      </c>
      <c r="B1588" s="37" t="s">
        <v>94</v>
      </c>
      <c r="C1588" s="50" t="s">
        <v>11</v>
      </c>
      <c r="D1588" s="52" t="str" cm="1">
        <f t="array" ref="D1588">INDEX(FONTE_CÓDIGOS[CÓDIGO],MATCH(1,(FONTE_CÓDIGOS[FONTE]=BASE[[#This Row],[Coluna1]])*(FONTE_CÓDIGOS[DESCRIÇÃO]=BASE[[#This Row],[Classificação]]),0))</f>
        <v>2.21</v>
      </c>
      <c r="E1588" s="50" t="s">
        <v>10</v>
      </c>
      <c r="F1588" s="50"/>
      <c r="G1588" s="54">
        <v>45474</v>
      </c>
      <c r="H1588" s="53">
        <f>DAY(BASE[[#This Row],[Data de Pagamento]])</f>
        <v>1</v>
      </c>
      <c r="I1588" s="53" t="str">
        <f>TEXT(BASE[[#This Row],[Data de Pagamento]],"mmmm")</f>
        <v>julho</v>
      </c>
      <c r="J1588" s="53">
        <f>YEAR(BASE[[#This Row],[Data de Pagamento]])</f>
        <v>2024</v>
      </c>
      <c r="K1588" s="36">
        <v>-1331</v>
      </c>
    </row>
    <row r="1589" spans="1:11">
      <c r="A1589" s="50" t="s">
        <v>8</v>
      </c>
      <c r="B1589" s="37" t="s">
        <v>98</v>
      </c>
      <c r="C1589" s="50" t="s">
        <v>11</v>
      </c>
      <c r="D1589" s="52" t="str" cm="1">
        <f t="array" ref="D1589">INDEX(FONTE_CÓDIGOS[CÓDIGO],MATCH(1,(FONTE_CÓDIGOS[FONTE]=BASE[[#This Row],[Coluna1]])*(FONTE_CÓDIGOS[DESCRIÇÃO]=BASE[[#This Row],[Classificação]]),0))</f>
        <v>2.23</v>
      </c>
      <c r="E1589" s="50" t="s">
        <v>31</v>
      </c>
      <c r="F1589" s="50"/>
      <c r="G1589" s="54">
        <v>45474</v>
      </c>
      <c r="H1589" s="53">
        <f>DAY(BASE[[#This Row],[Data de Pagamento]])</f>
        <v>1</v>
      </c>
      <c r="I1589" s="53" t="str">
        <f>TEXT(BASE[[#This Row],[Data de Pagamento]],"mmmm")</f>
        <v>julho</v>
      </c>
      <c r="J1589" s="53">
        <f>YEAR(BASE[[#This Row],[Data de Pagamento]])</f>
        <v>2024</v>
      </c>
      <c r="K1589" s="36">
        <v>-1332</v>
      </c>
    </row>
    <row r="1590" spans="1:11">
      <c r="A1590" s="37" t="s">
        <v>8</v>
      </c>
      <c r="B1590" s="37" t="s">
        <v>92</v>
      </c>
      <c r="C1590" s="37" t="s">
        <v>11</v>
      </c>
      <c r="D1590" s="38" t="str" cm="1">
        <f t="array" ref="D1590">INDEX(FONTE_CÓDIGOS[CÓDIGO],MATCH(1,(FONTE_CÓDIGOS[FONTE]=BASE[[#This Row],[Coluna1]])*(FONTE_CÓDIGOS[DESCRIÇÃO]=BASE[[#This Row],[Classificação]]),0))</f>
        <v>2.20</v>
      </c>
      <c r="E1590" s="33" t="s">
        <v>17</v>
      </c>
      <c r="G1590" s="39">
        <v>45475</v>
      </c>
      <c r="H1590" s="35">
        <f>DAY(BASE[[#This Row],[Data de Pagamento]])</f>
        <v>2</v>
      </c>
      <c r="I1590" s="35" t="str">
        <f>TEXT(BASE[[#This Row],[Data de Pagamento]],"mmmm")</f>
        <v>julho</v>
      </c>
      <c r="J1590" s="35">
        <f>YEAR(BASE[[#This Row],[Data de Pagamento]])</f>
        <v>2024</v>
      </c>
      <c r="K1590" s="36">
        <v>-1333</v>
      </c>
    </row>
    <row r="1591" spans="1:11">
      <c r="A1591" s="50" t="s">
        <v>8</v>
      </c>
      <c r="B1591" s="37" t="s">
        <v>15</v>
      </c>
      <c r="C1591" s="50" t="s">
        <v>11</v>
      </c>
      <c r="D1591" s="52" t="str" cm="1">
        <f t="array" ref="D1591">INDEX(FONTE_CÓDIGOS[CÓDIGO],MATCH(1,(FONTE_CÓDIGOS[FONTE]=BASE[[#This Row],[Coluna1]])*(FONTE_CÓDIGOS[DESCRIÇÃO]=BASE[[#This Row],[Classificação]]),0))</f>
        <v>2.1</v>
      </c>
      <c r="E1591" s="50" t="s">
        <v>10</v>
      </c>
      <c r="F1591" s="50"/>
      <c r="G1591" s="54">
        <v>45476</v>
      </c>
      <c r="H1591" s="53">
        <f>DAY(BASE[[#This Row],[Data de Pagamento]])</f>
        <v>3</v>
      </c>
      <c r="I1591" s="53" t="str">
        <f>TEXT(BASE[[#This Row],[Data de Pagamento]],"mmmm")</f>
        <v>julho</v>
      </c>
      <c r="J1591" s="53">
        <f>YEAR(BASE[[#This Row],[Data de Pagamento]])</f>
        <v>2024</v>
      </c>
      <c r="K1591" s="36">
        <v>-1334</v>
      </c>
    </row>
    <row r="1592" spans="1:11">
      <c r="A1592" s="50" t="s">
        <v>6</v>
      </c>
      <c r="B1592" s="37" t="s">
        <v>71</v>
      </c>
      <c r="C1592" s="50" t="s">
        <v>11</v>
      </c>
      <c r="D1592" s="52" t="str" cm="1">
        <f t="array" ref="D1592">INDEX(FONTE_CÓDIGOS[CÓDIGO],MATCH(1,(FONTE_CÓDIGOS[FONTE]=BASE[[#This Row],[Coluna1]])*(FONTE_CÓDIGOS[DESCRIÇÃO]=BASE[[#This Row],[Classificação]]),0))</f>
        <v>1.11</v>
      </c>
      <c r="E1592" s="50" t="s">
        <v>24</v>
      </c>
      <c r="F1592" s="50"/>
      <c r="G1592" s="54">
        <v>45478</v>
      </c>
      <c r="H1592" s="53">
        <f>DAY(BASE[[#This Row],[Data de Pagamento]])</f>
        <v>5</v>
      </c>
      <c r="I1592" s="53" t="str">
        <f>TEXT(BASE[[#This Row],[Data de Pagamento]],"mmmm")</f>
        <v>julho</v>
      </c>
      <c r="J1592" s="53">
        <f>YEAR(BASE[[#This Row],[Data de Pagamento]])</f>
        <v>2024</v>
      </c>
      <c r="K1592" s="36">
        <v>254</v>
      </c>
    </row>
    <row r="1593" spans="1:11">
      <c r="A1593" s="50" t="s">
        <v>8</v>
      </c>
      <c r="B1593" s="37" t="s">
        <v>80</v>
      </c>
      <c r="C1593" s="50" t="s">
        <v>11</v>
      </c>
      <c r="D1593" s="52" t="str" cm="1">
        <f t="array" ref="D1593">INDEX(FONTE_CÓDIGOS[CÓDIGO],MATCH(1,(FONTE_CÓDIGOS[FONTE]=BASE[[#This Row],[Coluna1]])*(FONTE_CÓDIGOS[DESCRIÇÃO]=BASE[[#This Row],[Classificação]]),0))</f>
        <v>2.14</v>
      </c>
      <c r="E1593" s="50" t="s">
        <v>10</v>
      </c>
      <c r="F1593" s="50"/>
      <c r="G1593" s="39">
        <v>45478</v>
      </c>
      <c r="H1593" s="53">
        <f>DAY(BASE[[#This Row],[Data de Pagamento]])</f>
        <v>5</v>
      </c>
      <c r="I1593" s="53" t="str">
        <f>TEXT(BASE[[#This Row],[Data de Pagamento]],"mmmm")</f>
        <v>julho</v>
      </c>
      <c r="J1593" s="53">
        <f>YEAR(BASE[[#This Row],[Data de Pagamento]])</f>
        <v>2024</v>
      </c>
      <c r="K1593" s="36">
        <v>-1335</v>
      </c>
    </row>
    <row r="1594" spans="1:11">
      <c r="A1594" s="50" t="s">
        <v>6</v>
      </c>
      <c r="B1594" s="37" t="s">
        <v>71</v>
      </c>
      <c r="C1594" s="50" t="s">
        <v>11</v>
      </c>
      <c r="D1594" s="52" t="str" cm="1">
        <f t="array" ref="D1594">INDEX(FONTE_CÓDIGOS[CÓDIGO],MATCH(1,(FONTE_CÓDIGOS[FONTE]=BASE[[#This Row],[Coluna1]])*(FONTE_CÓDIGOS[DESCRIÇÃO]=BASE[[#This Row],[Classificação]]),0))</f>
        <v>1.11</v>
      </c>
      <c r="E1594" s="50" t="s">
        <v>24</v>
      </c>
      <c r="F1594" s="50"/>
      <c r="G1594" s="54">
        <v>45479</v>
      </c>
      <c r="H1594" s="53">
        <f>DAY(BASE[[#This Row],[Data de Pagamento]])</f>
        <v>6</v>
      </c>
      <c r="I1594" s="53" t="str">
        <f>TEXT(BASE[[#This Row],[Data de Pagamento]],"mmmm")</f>
        <v>julho</v>
      </c>
      <c r="J1594" s="53">
        <f>YEAR(BASE[[#This Row],[Data de Pagamento]])</f>
        <v>2024</v>
      </c>
      <c r="K1594" s="36">
        <v>255</v>
      </c>
    </row>
    <row r="1595" spans="1:11">
      <c r="A1595" s="50" t="s">
        <v>6</v>
      </c>
      <c r="B1595" s="37" t="s">
        <v>27</v>
      </c>
      <c r="C1595" s="50" t="s">
        <v>11</v>
      </c>
      <c r="D1595" s="52" t="str" cm="1">
        <f t="array" ref="D1595">INDEX(FONTE_CÓDIGOS[CÓDIGO],MATCH(1,(FONTE_CÓDIGOS[FONTE]=BASE[[#This Row],[Coluna1]])*(FONTE_CÓDIGOS[DESCRIÇÃO]=BASE[[#This Row],[Classificação]]),0))</f>
        <v>1.3</v>
      </c>
      <c r="E1595" s="33" t="s">
        <v>43</v>
      </c>
      <c r="G1595" s="54">
        <v>45481</v>
      </c>
      <c r="H1595" s="35">
        <f>DAY(BASE[[#This Row],[Data de Pagamento]])</f>
        <v>8</v>
      </c>
      <c r="I1595" s="35" t="str">
        <f>TEXT(BASE[[#This Row],[Data de Pagamento]],"mmmm")</f>
        <v>julho</v>
      </c>
      <c r="J1595" s="35">
        <f>YEAR(BASE[[#This Row],[Data de Pagamento]])</f>
        <v>2024</v>
      </c>
      <c r="K1595" s="36">
        <v>256</v>
      </c>
    </row>
    <row r="1596" spans="1:11">
      <c r="A1596" s="50" t="s">
        <v>6</v>
      </c>
      <c r="B1596" s="37" t="s">
        <v>27</v>
      </c>
      <c r="C1596" s="50" t="s">
        <v>11</v>
      </c>
      <c r="D1596" s="52" t="str" cm="1">
        <f t="array" ref="D1596">INDEX(FONTE_CÓDIGOS[CÓDIGO],MATCH(1,(FONTE_CÓDIGOS[FONTE]=BASE[[#This Row],[Coluna1]])*(FONTE_CÓDIGOS[DESCRIÇÃO]=BASE[[#This Row],[Classificação]]),0))</f>
        <v>1.3</v>
      </c>
      <c r="E1596" s="33" t="s">
        <v>43</v>
      </c>
      <c r="G1596" s="54">
        <v>45481</v>
      </c>
      <c r="H1596" s="35">
        <f>DAY(BASE[[#This Row],[Data de Pagamento]])</f>
        <v>8</v>
      </c>
      <c r="I1596" s="35" t="str">
        <f>TEXT(BASE[[#This Row],[Data de Pagamento]],"mmmm")</f>
        <v>julho</v>
      </c>
      <c r="J1596" s="35">
        <f>YEAR(BASE[[#This Row],[Data de Pagamento]])</f>
        <v>2024</v>
      </c>
      <c r="K1596" s="36">
        <v>257</v>
      </c>
    </row>
    <row r="1597" spans="1:11">
      <c r="A1597" s="50" t="s">
        <v>6</v>
      </c>
      <c r="B1597" s="37" t="s">
        <v>71</v>
      </c>
      <c r="C1597" s="50" t="s">
        <v>11</v>
      </c>
      <c r="D1597" s="52" t="str" cm="1">
        <f t="array" ref="D1597">INDEX(FONTE_CÓDIGOS[CÓDIGO],MATCH(1,(FONTE_CÓDIGOS[FONTE]=BASE[[#This Row],[Coluna1]])*(FONTE_CÓDIGOS[DESCRIÇÃO]=BASE[[#This Row],[Classificação]]),0))</f>
        <v>1.11</v>
      </c>
      <c r="E1597" s="50" t="s">
        <v>24</v>
      </c>
      <c r="F1597" s="50"/>
      <c r="G1597" s="54">
        <v>45481</v>
      </c>
      <c r="H1597" s="53">
        <f>DAY(BASE[[#This Row],[Data de Pagamento]])</f>
        <v>8</v>
      </c>
      <c r="I1597" s="53" t="str">
        <f>TEXT(BASE[[#This Row],[Data de Pagamento]],"mmmm")</f>
        <v>julho</v>
      </c>
      <c r="J1597" s="53">
        <f>YEAR(BASE[[#This Row],[Data de Pagamento]])</f>
        <v>2024</v>
      </c>
      <c r="K1597" s="36">
        <v>258</v>
      </c>
    </row>
    <row r="1598" spans="1:11">
      <c r="A1598" s="37" t="s">
        <v>8</v>
      </c>
      <c r="B1598" s="37" t="s">
        <v>84</v>
      </c>
      <c r="C1598" s="37" t="s">
        <v>11</v>
      </c>
      <c r="D1598" s="40" t="str" cm="1">
        <f t="array" ref="D1598">INDEX(FONTE_CÓDIGOS[CÓDIGO],MATCH(1,(FONTE_CÓDIGOS[FONTE]=BASE[[#This Row],[Coluna1]])*(FONTE_CÓDIGOS[DESCRIÇÃO]=BASE[[#This Row],[Classificação]]),0))</f>
        <v>2.16</v>
      </c>
      <c r="E1598" s="33" t="s">
        <v>10</v>
      </c>
      <c r="G1598" s="39">
        <v>45481</v>
      </c>
      <c r="H1598" s="35">
        <f>DAY(BASE[[#This Row],[Data de Pagamento]])</f>
        <v>8</v>
      </c>
      <c r="I1598" s="35" t="str">
        <f>TEXT(BASE[[#This Row],[Data de Pagamento]],"mmmm")</f>
        <v>julho</v>
      </c>
      <c r="J1598" s="35">
        <f>YEAR(BASE[[#This Row],[Data de Pagamento]])</f>
        <v>2024</v>
      </c>
      <c r="K1598" s="36">
        <v>-1336</v>
      </c>
    </row>
    <row r="1599" spans="1:11">
      <c r="A1599" s="50" t="s">
        <v>6</v>
      </c>
      <c r="B1599" s="37" t="s">
        <v>27</v>
      </c>
      <c r="C1599" s="50" t="s">
        <v>11</v>
      </c>
      <c r="D1599" s="52" t="str" cm="1">
        <f t="array" ref="D1599">INDEX(FONTE_CÓDIGOS[CÓDIGO],MATCH(1,(FONTE_CÓDIGOS[FONTE]=BASE[[#This Row],[Coluna1]])*(FONTE_CÓDIGOS[DESCRIÇÃO]=BASE[[#This Row],[Classificação]]),0))</f>
        <v>1.3</v>
      </c>
      <c r="E1599" s="33" t="s">
        <v>43</v>
      </c>
      <c r="G1599" s="54">
        <v>45482</v>
      </c>
      <c r="H1599" s="35">
        <f>DAY(BASE[[#This Row],[Data de Pagamento]])</f>
        <v>9</v>
      </c>
      <c r="I1599" s="35" t="str">
        <f>TEXT(BASE[[#This Row],[Data de Pagamento]],"mmmm")</f>
        <v>julho</v>
      </c>
      <c r="J1599" s="35">
        <f>YEAR(BASE[[#This Row],[Data de Pagamento]])</f>
        <v>2024</v>
      </c>
      <c r="K1599" s="36">
        <v>259</v>
      </c>
    </row>
    <row r="1600" spans="1:11">
      <c r="A1600" s="37" t="s">
        <v>8</v>
      </c>
      <c r="B1600" s="37" t="s">
        <v>73</v>
      </c>
      <c r="C1600" s="37" t="s">
        <v>11</v>
      </c>
      <c r="D1600" s="41" t="str" cm="1">
        <f t="array" ref="D1600">INDEX(FONTE_CÓDIGOS[CÓDIGO],MATCH(1,(FONTE_CÓDIGOS[FONTE]=BASE[[#This Row],[Coluna1]])*(FONTE_CÓDIGOS[DESCRIÇÃO]=BASE[[#This Row],[Classificação]]),0))</f>
        <v>2.11</v>
      </c>
      <c r="E1600" s="33" t="s">
        <v>31</v>
      </c>
      <c r="G1600" s="39">
        <v>45483</v>
      </c>
      <c r="H1600" s="35">
        <f>DAY(BASE[[#This Row],[Data de Pagamento]])</f>
        <v>10</v>
      </c>
      <c r="I1600" s="35" t="str">
        <f>TEXT(BASE[[#This Row],[Data de Pagamento]],"mmmm")</f>
        <v>julho</v>
      </c>
      <c r="J1600" s="35">
        <f>YEAR(BASE[[#This Row],[Data de Pagamento]])</f>
        <v>2024</v>
      </c>
      <c r="K1600" s="36">
        <v>-1337</v>
      </c>
    </row>
    <row r="1601" spans="1:11">
      <c r="A1601" s="37" t="s">
        <v>8</v>
      </c>
      <c r="B1601" s="37" t="s">
        <v>47</v>
      </c>
      <c r="C1601" s="37" t="s">
        <v>11</v>
      </c>
      <c r="D1601" s="38" t="str" cm="1">
        <f t="array" ref="D1601">INDEX(FONTE_CÓDIGOS[CÓDIGO],MATCH(1,(FONTE_CÓDIGOS[FONTE]=BASE[[#This Row],[Coluna1]])*(FONTE_CÓDIGOS[DESCRIÇÃO]=BASE[[#This Row],[Classificação]]),0))</f>
        <v>2.6</v>
      </c>
      <c r="E1601" s="33" t="s">
        <v>10</v>
      </c>
      <c r="G1601" s="39">
        <v>45483</v>
      </c>
      <c r="H1601" s="35">
        <f>DAY(BASE[[#This Row],[Data de Pagamento]])</f>
        <v>10</v>
      </c>
      <c r="I1601" s="35" t="str">
        <f>TEXT(BASE[[#This Row],[Data de Pagamento]],"mmmm")</f>
        <v>julho</v>
      </c>
      <c r="J1601" s="35">
        <f>YEAR(BASE[[#This Row],[Data de Pagamento]])</f>
        <v>2024</v>
      </c>
      <c r="K1601" s="36">
        <v>-1338</v>
      </c>
    </row>
    <row r="1602" spans="1:11">
      <c r="A1602" s="37" t="s">
        <v>8</v>
      </c>
      <c r="B1602" s="37" t="s">
        <v>92</v>
      </c>
      <c r="C1602" s="37" t="s">
        <v>11</v>
      </c>
      <c r="D1602" s="38" t="str" cm="1">
        <f t="array" ref="D1602">INDEX(FONTE_CÓDIGOS[CÓDIGO],MATCH(1,(FONTE_CÓDIGOS[FONTE]=BASE[[#This Row],[Coluna1]])*(FONTE_CÓDIGOS[DESCRIÇÃO]=BASE[[#This Row],[Classificação]]),0))</f>
        <v>2.20</v>
      </c>
      <c r="E1602" s="33" t="s">
        <v>31</v>
      </c>
      <c r="G1602" s="39">
        <v>45483</v>
      </c>
      <c r="H1602" s="35">
        <f>DAY(BASE[[#This Row],[Data de Pagamento]])</f>
        <v>10</v>
      </c>
      <c r="I1602" s="35" t="str">
        <f>TEXT(BASE[[#This Row],[Data de Pagamento]],"mmmm")</f>
        <v>julho</v>
      </c>
      <c r="J1602" s="35">
        <f>YEAR(BASE[[#This Row],[Data de Pagamento]])</f>
        <v>2024</v>
      </c>
      <c r="K1602" s="36">
        <v>-1339</v>
      </c>
    </row>
    <row r="1603" spans="1:11">
      <c r="A1603" s="37" t="s">
        <v>8</v>
      </c>
      <c r="B1603" s="37" t="s">
        <v>92</v>
      </c>
      <c r="C1603" s="37" t="s">
        <v>11</v>
      </c>
      <c r="D1603" s="38" t="str" cm="1">
        <f t="array" ref="D1603">INDEX(FONTE_CÓDIGOS[CÓDIGO],MATCH(1,(FONTE_CÓDIGOS[FONTE]=BASE[[#This Row],[Coluna1]])*(FONTE_CÓDIGOS[DESCRIÇÃO]=BASE[[#This Row],[Classificação]]),0))</f>
        <v>2.20</v>
      </c>
      <c r="E1603" s="33" t="s">
        <v>17</v>
      </c>
      <c r="G1603" s="39">
        <v>45483</v>
      </c>
      <c r="H1603" s="35">
        <f>DAY(BASE[[#This Row],[Data de Pagamento]])</f>
        <v>10</v>
      </c>
      <c r="I1603" s="35" t="str">
        <f>TEXT(BASE[[#This Row],[Data de Pagamento]],"mmmm")</f>
        <v>julho</v>
      </c>
      <c r="J1603" s="35">
        <f>YEAR(BASE[[#This Row],[Data de Pagamento]])</f>
        <v>2024</v>
      </c>
      <c r="K1603" s="36">
        <v>-1340</v>
      </c>
    </row>
    <row r="1604" spans="1:11">
      <c r="A1604" s="37" t="s">
        <v>8</v>
      </c>
      <c r="B1604" s="37" t="s">
        <v>92</v>
      </c>
      <c r="C1604" s="37" t="s">
        <v>11</v>
      </c>
      <c r="D1604" s="38" t="str" cm="1">
        <f t="array" ref="D1604">INDEX(FONTE_CÓDIGOS[CÓDIGO],MATCH(1,(FONTE_CÓDIGOS[FONTE]=BASE[[#This Row],[Coluna1]])*(FONTE_CÓDIGOS[DESCRIÇÃO]=BASE[[#This Row],[Classificação]]),0))</f>
        <v>2.20</v>
      </c>
      <c r="E1604" s="33" t="s">
        <v>24</v>
      </c>
      <c r="G1604" s="39">
        <v>45483</v>
      </c>
      <c r="H1604" s="35">
        <f>DAY(BASE[[#This Row],[Data de Pagamento]])</f>
        <v>10</v>
      </c>
      <c r="I1604" s="35" t="str">
        <f>TEXT(BASE[[#This Row],[Data de Pagamento]],"mmmm")</f>
        <v>julho</v>
      </c>
      <c r="J1604" s="35">
        <f>YEAR(BASE[[#This Row],[Data de Pagamento]])</f>
        <v>2024</v>
      </c>
      <c r="K1604" s="36">
        <v>-1341</v>
      </c>
    </row>
    <row r="1605" spans="1:11">
      <c r="A1605" s="50" t="s">
        <v>8</v>
      </c>
      <c r="B1605" s="37" t="s">
        <v>98</v>
      </c>
      <c r="C1605" s="50" t="s">
        <v>11</v>
      </c>
      <c r="D1605" s="52" t="str" cm="1">
        <f t="array" ref="D1605">INDEX(FONTE_CÓDIGOS[CÓDIGO],MATCH(1,(FONTE_CÓDIGOS[FONTE]=BASE[[#This Row],[Coluna1]])*(FONTE_CÓDIGOS[DESCRIÇÃO]=BASE[[#This Row],[Classificação]]),0))</f>
        <v>2.23</v>
      </c>
      <c r="E1605" s="50" t="s">
        <v>31</v>
      </c>
      <c r="F1605" s="50"/>
      <c r="G1605" s="54">
        <v>45483</v>
      </c>
      <c r="H1605" s="53">
        <f>DAY(BASE[[#This Row],[Data de Pagamento]])</f>
        <v>10</v>
      </c>
      <c r="I1605" s="53" t="str">
        <f>TEXT(BASE[[#This Row],[Data de Pagamento]],"mmmm")</f>
        <v>julho</v>
      </c>
      <c r="J1605" s="53">
        <f>YEAR(BASE[[#This Row],[Data de Pagamento]])</f>
        <v>2024</v>
      </c>
      <c r="K1605" s="36">
        <v>-1342</v>
      </c>
    </row>
    <row r="1606" spans="1:11">
      <c r="A1606" s="50" t="s">
        <v>6</v>
      </c>
      <c r="B1606" s="37" t="s">
        <v>71</v>
      </c>
      <c r="C1606" s="50" t="s">
        <v>11</v>
      </c>
      <c r="D1606" s="52" t="str" cm="1">
        <f t="array" ref="D1606">INDEX(FONTE_CÓDIGOS[CÓDIGO],MATCH(1,(FONTE_CÓDIGOS[FONTE]=BASE[[#This Row],[Coluna1]])*(FONTE_CÓDIGOS[DESCRIÇÃO]=BASE[[#This Row],[Classificação]]),0))</f>
        <v>1.11</v>
      </c>
      <c r="E1606" s="50" t="s">
        <v>24</v>
      </c>
      <c r="F1606" s="50"/>
      <c r="G1606" s="54">
        <v>45488</v>
      </c>
      <c r="H1606" s="53">
        <f>DAY(BASE[[#This Row],[Data de Pagamento]])</f>
        <v>15</v>
      </c>
      <c r="I1606" s="53" t="str">
        <f>TEXT(BASE[[#This Row],[Data de Pagamento]],"mmmm")</f>
        <v>julho</v>
      </c>
      <c r="J1606" s="53">
        <f>YEAR(BASE[[#This Row],[Data de Pagamento]])</f>
        <v>2024</v>
      </c>
      <c r="K1606" s="36">
        <v>260</v>
      </c>
    </row>
    <row r="1607" spans="1:11">
      <c r="A1607" s="50" t="s">
        <v>8</v>
      </c>
      <c r="B1607" s="37" t="s">
        <v>88</v>
      </c>
      <c r="C1607" s="50" t="s">
        <v>11</v>
      </c>
      <c r="D1607" s="52" t="str" cm="1">
        <f t="array" ref="D1607">INDEX(FONTE_CÓDIGOS[CÓDIGO],MATCH(1,(FONTE_CÓDIGOS[FONTE]=BASE[[#This Row],[Coluna1]])*(FONTE_CÓDIGOS[DESCRIÇÃO]=BASE[[#This Row],[Classificação]]),0))</f>
        <v>2.18</v>
      </c>
      <c r="E1607" s="50" t="s">
        <v>10</v>
      </c>
      <c r="F1607" s="50"/>
      <c r="G1607" s="54">
        <v>45488</v>
      </c>
      <c r="H1607" s="53">
        <f>DAY(BASE[[#This Row],[Data de Pagamento]])</f>
        <v>15</v>
      </c>
      <c r="I1607" s="53" t="str">
        <f>TEXT(BASE[[#This Row],[Data de Pagamento]],"mmmm")</f>
        <v>julho</v>
      </c>
      <c r="J1607" s="53">
        <f>YEAR(BASE[[#This Row],[Data de Pagamento]])</f>
        <v>2024</v>
      </c>
      <c r="K1607" s="36">
        <v>-1343</v>
      </c>
    </row>
    <row r="1608" spans="1:11">
      <c r="A1608" s="50" t="s">
        <v>6</v>
      </c>
      <c r="B1608" s="37" t="s">
        <v>71</v>
      </c>
      <c r="C1608" s="50" t="s">
        <v>11</v>
      </c>
      <c r="D1608" s="52" t="str" cm="1">
        <f t="array" ref="D1608">INDEX(FONTE_CÓDIGOS[CÓDIGO],MATCH(1,(FONTE_CÓDIGOS[FONTE]=BASE[[#This Row],[Coluna1]])*(FONTE_CÓDIGOS[DESCRIÇÃO]=BASE[[#This Row],[Classificação]]),0))</f>
        <v>1.11</v>
      </c>
      <c r="E1608" s="50" t="s">
        <v>24</v>
      </c>
      <c r="F1608" s="50"/>
      <c r="G1608" s="54">
        <v>45489</v>
      </c>
      <c r="H1608" s="53">
        <f>DAY(BASE[[#This Row],[Data de Pagamento]])</f>
        <v>16</v>
      </c>
      <c r="I1608" s="53" t="str">
        <f>TEXT(BASE[[#This Row],[Data de Pagamento]],"mmmm")</f>
        <v>julho</v>
      </c>
      <c r="J1608" s="53">
        <f>YEAR(BASE[[#This Row],[Data de Pagamento]])</f>
        <v>2024</v>
      </c>
      <c r="K1608" s="36">
        <v>261</v>
      </c>
    </row>
    <row r="1609" spans="1:11">
      <c r="A1609" s="33" t="s">
        <v>8</v>
      </c>
      <c r="B1609" s="37" t="s">
        <v>76</v>
      </c>
      <c r="C1609" s="33" t="s">
        <v>11</v>
      </c>
      <c r="D1609" s="34" t="str" cm="1">
        <f t="array" ref="D1609">INDEX(FONTE_CÓDIGOS[CÓDIGO],MATCH(1,(FONTE_CÓDIGOS[FONTE]=BASE[[#This Row],[Coluna1]])*(FONTE_CÓDIGOS[DESCRIÇÃO]=BASE[[#This Row],[Classificação]]),0))</f>
        <v>2.12</v>
      </c>
      <c r="E1609" s="33" t="s">
        <v>10</v>
      </c>
      <c r="G1609" s="39">
        <v>45492</v>
      </c>
      <c r="H1609" s="35">
        <f>DAY(BASE[[#This Row],[Data de Pagamento]])</f>
        <v>19</v>
      </c>
      <c r="I1609" s="35" t="str">
        <f>TEXT(BASE[[#This Row],[Data de Pagamento]],"mmmm")</f>
        <v>julho</v>
      </c>
      <c r="J1609" s="35">
        <f>YEAR(BASE[[#This Row],[Data de Pagamento]])</f>
        <v>2024</v>
      </c>
      <c r="K1609" s="36">
        <v>-1344</v>
      </c>
    </row>
    <row r="1610" spans="1:11">
      <c r="A1610" s="33" t="s">
        <v>8</v>
      </c>
      <c r="B1610" s="37" t="s">
        <v>82</v>
      </c>
      <c r="C1610" s="33" t="s">
        <v>11</v>
      </c>
      <c r="D1610" s="34" t="str" cm="1">
        <f t="array" ref="D1610">INDEX(FONTE_CÓDIGOS[CÓDIGO],MATCH(1,(FONTE_CÓDIGOS[FONTE]=BASE[[#This Row],[Coluna1]])*(FONTE_CÓDIGOS[DESCRIÇÃO]=BASE[[#This Row],[Classificação]]),0))</f>
        <v>2.15</v>
      </c>
      <c r="E1610" s="33" t="s">
        <v>10</v>
      </c>
      <c r="G1610" s="39">
        <v>45494</v>
      </c>
      <c r="H1610" s="35">
        <f>DAY(BASE[[#This Row],[Data de Pagamento]])</f>
        <v>21</v>
      </c>
      <c r="I1610" s="35" t="str">
        <f>TEXT(BASE[[#This Row],[Data de Pagamento]],"mmmm")</f>
        <v>julho</v>
      </c>
      <c r="J1610" s="35">
        <f>YEAR(BASE[[#This Row],[Data de Pagamento]])</f>
        <v>2024</v>
      </c>
      <c r="K1610" s="36">
        <v>-1345</v>
      </c>
    </row>
    <row r="1611" spans="1:11">
      <c r="A1611" s="37" t="s">
        <v>8</v>
      </c>
      <c r="B1611" s="37" t="s">
        <v>92</v>
      </c>
      <c r="C1611" s="37" t="s">
        <v>11</v>
      </c>
      <c r="D1611" s="38" t="str" cm="1">
        <f t="array" ref="D1611">INDEX(FONTE_CÓDIGOS[CÓDIGO],MATCH(1,(FONTE_CÓDIGOS[FONTE]=BASE[[#This Row],[Coluna1]])*(FONTE_CÓDIGOS[DESCRIÇÃO]=BASE[[#This Row],[Classificação]]),0))</f>
        <v>2.20</v>
      </c>
      <c r="E1611" s="50" t="s">
        <v>31</v>
      </c>
      <c r="G1611" s="39">
        <v>45495</v>
      </c>
      <c r="H1611" s="35">
        <f>DAY(BASE[[#This Row],[Data de Pagamento]])</f>
        <v>22</v>
      </c>
      <c r="I1611" s="35" t="str">
        <f>TEXT(BASE[[#This Row],[Data de Pagamento]],"mmmm")</f>
        <v>julho</v>
      </c>
      <c r="J1611" s="35">
        <f>YEAR(BASE[[#This Row],[Data de Pagamento]])</f>
        <v>2024</v>
      </c>
      <c r="K1611" s="36">
        <v>-1346</v>
      </c>
    </row>
    <row r="1612" spans="1:11">
      <c r="A1612" s="50" t="s">
        <v>8</v>
      </c>
      <c r="B1612" s="37" t="s">
        <v>102</v>
      </c>
      <c r="C1612" s="50" t="s">
        <v>11</v>
      </c>
      <c r="D1612" s="52" t="str" cm="1">
        <f t="array" ref="D1612">INDEX(FONTE_CÓDIGOS[CÓDIGO],MATCH(1,(FONTE_CÓDIGOS[FONTE]=BASE[[#This Row],[Coluna1]])*(FONTE_CÓDIGOS[DESCRIÇÃO]=BASE[[#This Row],[Classificação]]),0))</f>
        <v>2.26</v>
      </c>
      <c r="E1612" s="50" t="s">
        <v>10</v>
      </c>
      <c r="F1612" s="50"/>
      <c r="G1612" s="39">
        <v>45495</v>
      </c>
      <c r="H1612" s="35">
        <f>DAY(BASE[[#This Row],[Data de Pagamento]])</f>
        <v>22</v>
      </c>
      <c r="I1612" s="53" t="str">
        <f>TEXT(BASE[[#This Row],[Data de Pagamento]],"mmmm")</f>
        <v>julho</v>
      </c>
      <c r="J1612" s="53">
        <f>YEAR(BASE[[#This Row],[Data de Pagamento]])</f>
        <v>2024</v>
      </c>
      <c r="K1612" s="36">
        <v>-1347</v>
      </c>
    </row>
    <row r="1613" spans="1:11">
      <c r="A1613" s="50" t="s">
        <v>8</v>
      </c>
      <c r="B1613" s="37" t="s">
        <v>102</v>
      </c>
      <c r="C1613" s="50" t="s">
        <v>11</v>
      </c>
      <c r="D1613" s="52" t="str" cm="1">
        <f t="array" ref="D1613">INDEX(FONTE_CÓDIGOS[CÓDIGO],MATCH(1,(FONTE_CÓDIGOS[FONTE]=BASE[[#This Row],[Coluna1]])*(FONTE_CÓDIGOS[DESCRIÇÃO]=BASE[[#This Row],[Classificação]]),0))</f>
        <v>2.26</v>
      </c>
      <c r="E1613" s="50" t="s">
        <v>10</v>
      </c>
      <c r="F1613" s="50"/>
      <c r="G1613" s="39">
        <v>45495</v>
      </c>
      <c r="H1613" s="35">
        <f>DAY(BASE[[#This Row],[Data de Pagamento]])</f>
        <v>22</v>
      </c>
      <c r="I1613" s="53" t="str">
        <f>TEXT(BASE[[#This Row],[Data de Pagamento]],"mmmm")</f>
        <v>julho</v>
      </c>
      <c r="J1613" s="53">
        <f>YEAR(BASE[[#This Row],[Data de Pagamento]])</f>
        <v>2024</v>
      </c>
      <c r="K1613" s="36">
        <v>-1348</v>
      </c>
    </row>
    <row r="1614" spans="1:11">
      <c r="A1614" s="50" t="s">
        <v>6</v>
      </c>
      <c r="B1614" s="37" t="s">
        <v>71</v>
      </c>
      <c r="C1614" s="50" t="s">
        <v>11</v>
      </c>
      <c r="D1614" s="52" t="str" cm="1">
        <f t="array" ref="D1614">INDEX(FONTE_CÓDIGOS[CÓDIGO],MATCH(1,(FONTE_CÓDIGOS[FONTE]=BASE[[#This Row],[Coluna1]])*(FONTE_CÓDIGOS[DESCRIÇÃO]=BASE[[#This Row],[Classificação]]),0))</f>
        <v>1.11</v>
      </c>
      <c r="E1614" s="50" t="s">
        <v>24</v>
      </c>
      <c r="F1614" s="50"/>
      <c r="G1614" s="54">
        <v>45496</v>
      </c>
      <c r="H1614" s="53">
        <f>DAY(BASE[[#This Row],[Data de Pagamento]])</f>
        <v>23</v>
      </c>
      <c r="I1614" s="53" t="str">
        <f>TEXT(BASE[[#This Row],[Data de Pagamento]],"mmmm")</f>
        <v>julho</v>
      </c>
      <c r="J1614" s="53">
        <f>YEAR(BASE[[#This Row],[Data de Pagamento]])</f>
        <v>2024</v>
      </c>
      <c r="K1614" s="36">
        <v>262</v>
      </c>
    </row>
    <row r="1615" spans="1:11">
      <c r="A1615" s="50" t="s">
        <v>6</v>
      </c>
      <c r="B1615" s="37" t="s">
        <v>27</v>
      </c>
      <c r="C1615" s="50" t="s">
        <v>11</v>
      </c>
      <c r="D1615" s="52" t="str" cm="1">
        <f t="array" ref="D1615">INDEX(FONTE_CÓDIGOS[CÓDIGO],MATCH(1,(FONTE_CÓDIGOS[FONTE]=BASE[[#This Row],[Coluna1]])*(FONTE_CÓDIGOS[DESCRIÇÃO]=BASE[[#This Row],[Classificação]]),0))</f>
        <v>1.3</v>
      </c>
      <c r="E1615" s="33" t="s">
        <v>43</v>
      </c>
      <c r="G1615" s="54">
        <v>45504</v>
      </c>
      <c r="H1615" s="35">
        <f>DAY(BASE[[#This Row],[Data de Pagamento]])</f>
        <v>31</v>
      </c>
      <c r="I1615" s="35" t="str">
        <f>TEXT(BASE[[#This Row],[Data de Pagamento]],"mmmm")</f>
        <v>julho</v>
      </c>
      <c r="J1615" s="35">
        <f>YEAR(BASE[[#This Row],[Data de Pagamento]])</f>
        <v>2024</v>
      </c>
      <c r="K1615" s="36">
        <v>263</v>
      </c>
    </row>
    <row r="1616" spans="1:11">
      <c r="A1616" s="37" t="s">
        <v>8</v>
      </c>
      <c r="B1616" s="37" t="s">
        <v>29</v>
      </c>
      <c r="C1616" s="37" t="s">
        <v>11</v>
      </c>
      <c r="D1616" s="38" t="str" cm="1">
        <f t="array" ref="D1616">INDEX(FONTE_CÓDIGOS[CÓDIGO],MATCH(1,(FONTE_CÓDIGOS[FONTE]=BASE[[#This Row],[Coluna1]])*(FONTE_CÓDIGOS[DESCRIÇÃO]=BASE[[#This Row],[Classificação]]),0))</f>
        <v>2.3</v>
      </c>
      <c r="E1616" s="33" t="s">
        <v>10</v>
      </c>
      <c r="G1616" s="39">
        <v>45504</v>
      </c>
      <c r="H1616" s="35">
        <f>DAY(BASE[[#This Row],[Data de Pagamento]])</f>
        <v>31</v>
      </c>
      <c r="I1616" s="35" t="str">
        <f>TEXT(BASE[[#This Row],[Data de Pagamento]],"mmmm")</f>
        <v>julho</v>
      </c>
      <c r="J1616" s="35">
        <f>YEAR(BASE[[#This Row],[Data de Pagamento]])</f>
        <v>2024</v>
      </c>
      <c r="K1616" s="36">
        <v>-1349</v>
      </c>
    </row>
    <row r="1617" spans="1:11">
      <c r="A1617" s="33" t="s">
        <v>8</v>
      </c>
      <c r="B1617" s="37" t="s">
        <v>76</v>
      </c>
      <c r="C1617" s="33" t="s">
        <v>11</v>
      </c>
      <c r="D1617" s="34" t="str" cm="1">
        <f t="array" ref="D1617">INDEX(FONTE_CÓDIGOS[CÓDIGO],MATCH(1,(FONTE_CÓDIGOS[FONTE]=BASE[[#This Row],[Coluna1]])*(FONTE_CÓDIGOS[DESCRIÇÃO]=BASE[[#This Row],[Classificação]]),0))</f>
        <v>2.12</v>
      </c>
      <c r="E1617" s="33" t="s">
        <v>10</v>
      </c>
      <c r="G1617" s="39">
        <v>45504</v>
      </c>
      <c r="H1617" s="35">
        <f>DAY(BASE[[#This Row],[Data de Pagamento]])</f>
        <v>31</v>
      </c>
      <c r="I1617" s="35" t="str">
        <f>TEXT(BASE[[#This Row],[Data de Pagamento]],"mmmm")</f>
        <v>julho</v>
      </c>
      <c r="J1617" s="35">
        <f>YEAR(BASE[[#This Row],[Data de Pagamento]])</f>
        <v>2024</v>
      </c>
      <c r="K1617" s="36">
        <v>-1350</v>
      </c>
    </row>
    <row r="1618" spans="1:11">
      <c r="A1618" s="33" t="s">
        <v>8</v>
      </c>
      <c r="B1618" s="37" t="s">
        <v>76</v>
      </c>
      <c r="C1618" s="33" t="s">
        <v>11</v>
      </c>
      <c r="D1618" s="34" t="str" cm="1">
        <f t="array" ref="D1618">INDEX(FONTE_CÓDIGOS[CÓDIGO],MATCH(1,(FONTE_CÓDIGOS[FONTE]=BASE[[#This Row],[Coluna1]])*(FONTE_CÓDIGOS[DESCRIÇÃO]=BASE[[#This Row],[Classificação]]),0))</f>
        <v>2.12</v>
      </c>
      <c r="E1618" s="33" t="s">
        <v>10</v>
      </c>
      <c r="G1618" s="39">
        <v>45504</v>
      </c>
      <c r="H1618" s="35">
        <f>DAY(BASE[[#This Row],[Data de Pagamento]])</f>
        <v>31</v>
      </c>
      <c r="I1618" s="35" t="str">
        <f>TEXT(BASE[[#This Row],[Data de Pagamento]],"mmmm")</f>
        <v>julho</v>
      </c>
      <c r="J1618" s="35">
        <f>YEAR(BASE[[#This Row],[Data de Pagamento]])</f>
        <v>2024</v>
      </c>
      <c r="K1618" s="36">
        <v>-1351</v>
      </c>
    </row>
    <row r="1619" spans="1:11">
      <c r="A1619" s="37" t="s">
        <v>8</v>
      </c>
      <c r="B1619" s="37" t="s">
        <v>92</v>
      </c>
      <c r="C1619" s="37" t="s">
        <v>11</v>
      </c>
      <c r="D1619" s="38" t="str" cm="1">
        <f t="array" ref="D1619">INDEX(FONTE_CÓDIGOS[CÓDIGO],MATCH(1,(FONTE_CÓDIGOS[FONTE]=BASE[[#This Row],[Coluna1]])*(FONTE_CÓDIGOS[DESCRIÇÃO]=BASE[[#This Row],[Classificação]]),0))</f>
        <v>2.20</v>
      </c>
      <c r="E1619" s="33" t="s">
        <v>31</v>
      </c>
      <c r="G1619" s="39">
        <v>45504</v>
      </c>
      <c r="H1619" s="35">
        <f>DAY(BASE[[#This Row],[Data de Pagamento]])</f>
        <v>31</v>
      </c>
      <c r="I1619" s="35" t="str">
        <f>TEXT(BASE[[#This Row],[Data de Pagamento]],"mmmm")</f>
        <v>julho</v>
      </c>
      <c r="J1619" s="35">
        <f>YEAR(BASE[[#This Row],[Data de Pagamento]])</f>
        <v>2024</v>
      </c>
      <c r="K1619" s="36">
        <v>-1352</v>
      </c>
    </row>
    <row r="1620" spans="1:11">
      <c r="A1620" s="37" t="s">
        <v>8</v>
      </c>
      <c r="B1620" s="37" t="s">
        <v>73</v>
      </c>
      <c r="C1620" s="37" t="s">
        <v>11</v>
      </c>
      <c r="D1620" s="38" t="str" cm="1">
        <f t="array" ref="D1620">INDEX(FONTE_CÓDIGOS[CÓDIGO],MATCH(1,(FONTE_CÓDIGOS[FONTE]=BASE[[#This Row],[Coluna1]])*(FONTE_CÓDIGOS[DESCRIÇÃO]=BASE[[#This Row],[Classificação]]),0))</f>
        <v>2.11</v>
      </c>
      <c r="E1620" s="33" t="s">
        <v>31</v>
      </c>
      <c r="G1620" s="39">
        <v>45505</v>
      </c>
      <c r="H1620" s="35">
        <f>DAY(BASE[[#This Row],[Data de Pagamento]])</f>
        <v>1</v>
      </c>
      <c r="I1620" s="35" t="str">
        <f>TEXT(BASE[[#This Row],[Data de Pagamento]],"mmmm")</f>
        <v>agosto</v>
      </c>
      <c r="J1620" s="35">
        <f>YEAR(BASE[[#This Row],[Data de Pagamento]])</f>
        <v>2024</v>
      </c>
      <c r="K1620" s="36">
        <v>-1353</v>
      </c>
    </row>
    <row r="1621" spans="1:11">
      <c r="A1621" s="37" t="s">
        <v>8</v>
      </c>
      <c r="B1621" s="37" t="s">
        <v>73</v>
      </c>
      <c r="C1621" s="37" t="s">
        <v>11</v>
      </c>
      <c r="D1621" s="41" t="str" cm="1">
        <f t="array" ref="D1621">INDEX(FONTE_CÓDIGOS[CÓDIGO],MATCH(1,(FONTE_CÓDIGOS[FONTE]=BASE[[#This Row],[Coluna1]])*(FONTE_CÓDIGOS[DESCRIÇÃO]=BASE[[#This Row],[Classificação]]),0))</f>
        <v>2.11</v>
      </c>
      <c r="E1621" s="33" t="s">
        <v>31</v>
      </c>
      <c r="G1621" s="39">
        <v>45505</v>
      </c>
      <c r="H1621" s="35">
        <f>DAY(BASE[[#This Row],[Data de Pagamento]])</f>
        <v>1</v>
      </c>
      <c r="I1621" s="35" t="str">
        <f>TEXT(BASE[[#This Row],[Data de Pagamento]],"mmmm")</f>
        <v>agosto</v>
      </c>
      <c r="J1621" s="35">
        <f>YEAR(BASE[[#This Row],[Data de Pagamento]])</f>
        <v>2024</v>
      </c>
      <c r="K1621" s="36">
        <v>-1354</v>
      </c>
    </row>
    <row r="1622" spans="1:11">
      <c r="A1622" s="37" t="s">
        <v>8</v>
      </c>
      <c r="B1622" s="37" t="s">
        <v>73</v>
      </c>
      <c r="C1622" s="37" t="s">
        <v>11</v>
      </c>
      <c r="D1622" s="41" t="str" cm="1">
        <f t="array" ref="D1622">INDEX(FONTE_CÓDIGOS[CÓDIGO],MATCH(1,(FONTE_CÓDIGOS[FONTE]=BASE[[#This Row],[Coluna1]])*(FONTE_CÓDIGOS[DESCRIÇÃO]=BASE[[#This Row],[Classificação]]),0))</f>
        <v>2.11</v>
      </c>
      <c r="E1622" s="33" t="s">
        <v>37</v>
      </c>
      <c r="G1622" s="39">
        <v>45505</v>
      </c>
      <c r="H1622" s="35">
        <f>DAY(BASE[[#This Row],[Data de Pagamento]])</f>
        <v>1</v>
      </c>
      <c r="I1622" s="35" t="str">
        <f>TEXT(BASE[[#This Row],[Data de Pagamento]],"mmmm")</f>
        <v>agosto</v>
      </c>
      <c r="J1622" s="35">
        <f>YEAR(BASE[[#This Row],[Data de Pagamento]])</f>
        <v>2024</v>
      </c>
      <c r="K1622" s="36">
        <v>-1355</v>
      </c>
    </row>
    <row r="1623" spans="1:11">
      <c r="A1623" s="37" t="s">
        <v>8</v>
      </c>
      <c r="B1623" s="37" t="s">
        <v>73</v>
      </c>
      <c r="C1623" s="37" t="s">
        <v>11</v>
      </c>
      <c r="D1623" s="41" t="str" cm="1">
        <f t="array" ref="D1623">INDEX(FONTE_CÓDIGOS[CÓDIGO],MATCH(1,(FONTE_CÓDIGOS[FONTE]=BASE[[#This Row],[Coluna1]])*(FONTE_CÓDIGOS[DESCRIÇÃO]=BASE[[#This Row],[Classificação]]),0))</f>
        <v>2.11</v>
      </c>
      <c r="E1623" s="33" t="s">
        <v>37</v>
      </c>
      <c r="G1623" s="39">
        <v>45505</v>
      </c>
      <c r="H1623" s="35">
        <f>DAY(BASE[[#This Row],[Data de Pagamento]])</f>
        <v>1</v>
      </c>
      <c r="I1623" s="35" t="str">
        <f>TEXT(BASE[[#This Row],[Data de Pagamento]],"mmmm")</f>
        <v>agosto</v>
      </c>
      <c r="J1623" s="35">
        <f>YEAR(BASE[[#This Row],[Data de Pagamento]])</f>
        <v>2024</v>
      </c>
      <c r="K1623" s="36">
        <v>-1356</v>
      </c>
    </row>
    <row r="1624" spans="1:11">
      <c r="A1624" s="37" t="s">
        <v>8</v>
      </c>
      <c r="B1624" s="37" t="s">
        <v>73</v>
      </c>
      <c r="C1624" s="37" t="s">
        <v>11</v>
      </c>
      <c r="D1624" s="41" t="str" cm="1">
        <f t="array" ref="D1624">INDEX(FONTE_CÓDIGOS[CÓDIGO],MATCH(1,(FONTE_CÓDIGOS[FONTE]=BASE[[#This Row],[Coluna1]])*(FONTE_CÓDIGOS[DESCRIÇÃO]=BASE[[#This Row],[Classificação]]),0))</f>
        <v>2.11</v>
      </c>
      <c r="E1624" s="33" t="s">
        <v>37</v>
      </c>
      <c r="G1624" s="39">
        <v>45505</v>
      </c>
      <c r="H1624" s="35">
        <f>DAY(BASE[[#This Row],[Data de Pagamento]])</f>
        <v>1</v>
      </c>
      <c r="I1624" s="35" t="str">
        <f>TEXT(BASE[[#This Row],[Data de Pagamento]],"mmmm")</f>
        <v>agosto</v>
      </c>
      <c r="J1624" s="35">
        <f>YEAR(BASE[[#This Row],[Data de Pagamento]])</f>
        <v>2024</v>
      </c>
      <c r="K1624" s="36">
        <v>-1357</v>
      </c>
    </row>
    <row r="1625" spans="1:11">
      <c r="A1625" s="50" t="s">
        <v>8</v>
      </c>
      <c r="B1625" s="37" t="s">
        <v>94</v>
      </c>
      <c r="C1625" s="50" t="s">
        <v>11</v>
      </c>
      <c r="D1625" s="52" t="str" cm="1">
        <f t="array" ref="D1625">INDEX(FONTE_CÓDIGOS[CÓDIGO],MATCH(1,(FONTE_CÓDIGOS[FONTE]=BASE[[#This Row],[Coluna1]])*(FONTE_CÓDIGOS[DESCRIÇÃO]=BASE[[#This Row],[Classificação]]),0))</f>
        <v>2.21</v>
      </c>
      <c r="E1625" s="50" t="s">
        <v>10</v>
      </c>
      <c r="F1625" s="50"/>
      <c r="G1625" s="54">
        <v>45505</v>
      </c>
      <c r="H1625" s="53">
        <f>DAY(BASE[[#This Row],[Data de Pagamento]])</f>
        <v>1</v>
      </c>
      <c r="I1625" s="53" t="str">
        <f>TEXT(BASE[[#This Row],[Data de Pagamento]],"mmmm")</f>
        <v>agosto</v>
      </c>
      <c r="J1625" s="53">
        <f>YEAR(BASE[[#This Row],[Data de Pagamento]])</f>
        <v>2024</v>
      </c>
      <c r="K1625" s="36">
        <v>-1358</v>
      </c>
    </row>
    <row r="1626" spans="1:11">
      <c r="A1626" s="50" t="s">
        <v>8</v>
      </c>
      <c r="B1626" s="37" t="s">
        <v>98</v>
      </c>
      <c r="C1626" s="50" t="s">
        <v>11</v>
      </c>
      <c r="D1626" s="52" t="str" cm="1">
        <f t="array" ref="D1626">INDEX(FONTE_CÓDIGOS[CÓDIGO],MATCH(1,(FONTE_CÓDIGOS[FONTE]=BASE[[#This Row],[Coluna1]])*(FONTE_CÓDIGOS[DESCRIÇÃO]=BASE[[#This Row],[Classificação]]),0))</f>
        <v>2.23</v>
      </c>
      <c r="E1626" s="50" t="s">
        <v>31</v>
      </c>
      <c r="F1626" s="50"/>
      <c r="G1626" s="54">
        <v>45505</v>
      </c>
      <c r="H1626" s="53">
        <f>DAY(BASE[[#This Row],[Data de Pagamento]])</f>
        <v>1</v>
      </c>
      <c r="I1626" s="53" t="str">
        <f>TEXT(BASE[[#This Row],[Data de Pagamento]],"mmmm")</f>
        <v>agosto</v>
      </c>
      <c r="J1626" s="53">
        <f>YEAR(BASE[[#This Row],[Data de Pagamento]])</f>
        <v>2024</v>
      </c>
      <c r="K1626" s="36">
        <v>-1359</v>
      </c>
    </row>
    <row r="1627" spans="1:11">
      <c r="A1627" s="50" t="s">
        <v>6</v>
      </c>
      <c r="B1627" s="37" t="s">
        <v>27</v>
      </c>
      <c r="C1627" s="50" t="s">
        <v>11</v>
      </c>
      <c r="D1627" s="52" t="str" cm="1">
        <f t="array" ref="D1627">INDEX(FONTE_CÓDIGOS[CÓDIGO],MATCH(1,(FONTE_CÓDIGOS[FONTE]=BASE[[#This Row],[Coluna1]])*(FONTE_CÓDIGOS[DESCRIÇÃO]=BASE[[#This Row],[Classificação]]),0))</f>
        <v>1.3</v>
      </c>
      <c r="E1627" s="33" t="s">
        <v>43</v>
      </c>
      <c r="G1627" s="54">
        <v>45509</v>
      </c>
      <c r="H1627" s="35">
        <f>DAY(BASE[[#This Row],[Data de Pagamento]])</f>
        <v>5</v>
      </c>
      <c r="I1627" s="35" t="str">
        <f>TEXT(BASE[[#This Row],[Data de Pagamento]],"mmmm")</f>
        <v>agosto</v>
      </c>
      <c r="J1627" s="35">
        <f>YEAR(BASE[[#This Row],[Data de Pagamento]])</f>
        <v>2024</v>
      </c>
      <c r="K1627" s="36">
        <v>264</v>
      </c>
    </row>
    <row r="1628" spans="1:11">
      <c r="A1628" s="50" t="s">
        <v>8</v>
      </c>
      <c r="B1628" s="37" t="s">
        <v>94</v>
      </c>
      <c r="C1628" s="50" t="s">
        <v>11</v>
      </c>
      <c r="D1628" s="52" t="str" cm="1">
        <f t="array" ref="D1628">INDEX(FONTE_CÓDIGOS[CÓDIGO],MATCH(1,(FONTE_CÓDIGOS[FONTE]=BASE[[#This Row],[Coluna1]])*(FONTE_CÓDIGOS[DESCRIÇÃO]=BASE[[#This Row],[Classificação]]),0))</f>
        <v>2.21</v>
      </c>
      <c r="E1628" s="50" t="s">
        <v>10</v>
      </c>
      <c r="F1628" s="50"/>
      <c r="G1628" s="54">
        <v>45509</v>
      </c>
      <c r="H1628" s="53">
        <f>DAY(BASE[[#This Row],[Data de Pagamento]])</f>
        <v>5</v>
      </c>
      <c r="I1628" s="53" t="str">
        <f>TEXT(BASE[[#This Row],[Data de Pagamento]],"mmmm")</f>
        <v>agosto</v>
      </c>
      <c r="J1628" s="53">
        <f>YEAR(BASE[[#This Row],[Data de Pagamento]])</f>
        <v>2024</v>
      </c>
      <c r="K1628" s="36">
        <v>-1360</v>
      </c>
    </row>
    <row r="1629" spans="1:11">
      <c r="A1629" s="50" t="s">
        <v>8</v>
      </c>
      <c r="B1629" s="37" t="s">
        <v>98</v>
      </c>
      <c r="C1629" s="50" t="s">
        <v>11</v>
      </c>
      <c r="D1629" s="52" t="str" cm="1">
        <f t="array" ref="D1629">INDEX(FONTE_CÓDIGOS[CÓDIGO],MATCH(1,(FONTE_CÓDIGOS[FONTE]=BASE[[#This Row],[Coluna1]])*(FONTE_CÓDIGOS[DESCRIÇÃO]=BASE[[#This Row],[Classificação]]),0))</f>
        <v>2.23</v>
      </c>
      <c r="E1629" s="50" t="s">
        <v>24</v>
      </c>
      <c r="F1629" s="50"/>
      <c r="G1629" s="54">
        <v>45509</v>
      </c>
      <c r="H1629" s="53">
        <f>DAY(BASE[[#This Row],[Data de Pagamento]])</f>
        <v>5</v>
      </c>
      <c r="I1629" s="53" t="str">
        <f>TEXT(BASE[[#This Row],[Data de Pagamento]],"mmmm")</f>
        <v>agosto</v>
      </c>
      <c r="J1629" s="53">
        <f>YEAR(BASE[[#This Row],[Data de Pagamento]])</f>
        <v>2024</v>
      </c>
      <c r="K1629" s="36">
        <v>-1361</v>
      </c>
    </row>
    <row r="1630" spans="1:11">
      <c r="A1630" s="37" t="s">
        <v>8</v>
      </c>
      <c r="B1630" s="37" t="s">
        <v>92</v>
      </c>
      <c r="C1630" s="37" t="s">
        <v>11</v>
      </c>
      <c r="D1630" s="38" t="str" cm="1">
        <f t="array" ref="D1630">INDEX(FONTE_CÓDIGOS[CÓDIGO],MATCH(1,(FONTE_CÓDIGOS[FONTE]=BASE[[#This Row],[Coluna1]])*(FONTE_CÓDIGOS[DESCRIÇÃO]=BASE[[#This Row],[Classificação]]),0))</f>
        <v>2.20</v>
      </c>
      <c r="E1630" s="33" t="s">
        <v>31</v>
      </c>
      <c r="G1630" s="39">
        <v>45509</v>
      </c>
      <c r="H1630" s="35">
        <f>DAY(BASE[[#This Row],[Data de Pagamento]])</f>
        <v>5</v>
      </c>
      <c r="I1630" s="35" t="str">
        <f>TEXT(BASE[[#This Row],[Data de Pagamento]],"mmmm")</f>
        <v>agosto</v>
      </c>
      <c r="J1630" s="35">
        <f>YEAR(BASE[[#This Row],[Data de Pagamento]])</f>
        <v>2024</v>
      </c>
      <c r="K1630" s="36">
        <v>-1362</v>
      </c>
    </row>
    <row r="1631" spans="1:11">
      <c r="A1631" s="50" t="s">
        <v>6</v>
      </c>
      <c r="B1631" s="37" t="s">
        <v>27</v>
      </c>
      <c r="C1631" s="50" t="s">
        <v>11</v>
      </c>
      <c r="D1631" s="52" t="str" cm="1">
        <f t="array" ref="D1631">INDEX(FONTE_CÓDIGOS[CÓDIGO],MATCH(1,(FONTE_CÓDIGOS[FONTE]=BASE[[#This Row],[Coluna1]])*(FONTE_CÓDIGOS[DESCRIÇÃO]=BASE[[#This Row],[Classificação]]),0))</f>
        <v>1.3</v>
      </c>
      <c r="E1631" s="33" t="s">
        <v>43</v>
      </c>
      <c r="G1631" s="54">
        <v>45510</v>
      </c>
      <c r="H1631" s="35">
        <f>DAY(BASE[[#This Row],[Data de Pagamento]])</f>
        <v>6</v>
      </c>
      <c r="I1631" s="35" t="str">
        <f>TEXT(BASE[[#This Row],[Data de Pagamento]],"mmmm")</f>
        <v>agosto</v>
      </c>
      <c r="J1631" s="35">
        <f>YEAR(BASE[[#This Row],[Data de Pagamento]])</f>
        <v>2024</v>
      </c>
      <c r="K1631" s="36">
        <v>265</v>
      </c>
    </row>
    <row r="1632" spans="1:11">
      <c r="A1632" s="37" t="s">
        <v>8</v>
      </c>
      <c r="B1632" s="37" t="s">
        <v>84</v>
      </c>
      <c r="C1632" s="37" t="s">
        <v>11</v>
      </c>
      <c r="D1632" s="40" t="str" cm="1">
        <f t="array" ref="D1632">INDEX(FONTE_CÓDIGOS[CÓDIGO],MATCH(1,(FONTE_CÓDIGOS[FONTE]=BASE[[#This Row],[Coluna1]])*(FONTE_CÓDIGOS[DESCRIÇÃO]=BASE[[#This Row],[Classificação]]),0))</f>
        <v>2.16</v>
      </c>
      <c r="E1632" s="33" t="s">
        <v>10</v>
      </c>
      <c r="G1632" s="39">
        <v>45512</v>
      </c>
      <c r="H1632" s="35">
        <f>DAY(BASE[[#This Row],[Data de Pagamento]])</f>
        <v>8</v>
      </c>
      <c r="I1632" s="35" t="str">
        <f>TEXT(BASE[[#This Row],[Data de Pagamento]],"mmmm")</f>
        <v>agosto</v>
      </c>
      <c r="J1632" s="35">
        <f>YEAR(BASE[[#This Row],[Data de Pagamento]])</f>
        <v>2024</v>
      </c>
      <c r="K1632" s="36">
        <v>-1363</v>
      </c>
    </row>
    <row r="1633" spans="1:11">
      <c r="A1633" s="50" t="s">
        <v>6</v>
      </c>
      <c r="B1633" s="37" t="s">
        <v>27</v>
      </c>
      <c r="C1633" s="50" t="s">
        <v>11</v>
      </c>
      <c r="D1633" s="52" t="str" cm="1">
        <f t="array" ref="D1633">INDEX(FONTE_CÓDIGOS[CÓDIGO],MATCH(1,(FONTE_CÓDIGOS[FONTE]=BASE[[#This Row],[Coluna1]])*(FONTE_CÓDIGOS[DESCRIÇÃO]=BASE[[#This Row],[Classificação]]),0))</f>
        <v>1.3</v>
      </c>
      <c r="E1633" s="33" t="s">
        <v>43</v>
      </c>
      <c r="G1633" s="54">
        <v>45513</v>
      </c>
      <c r="H1633" s="35">
        <f>DAY(BASE[[#This Row],[Data de Pagamento]])</f>
        <v>9</v>
      </c>
      <c r="I1633" s="35" t="str">
        <f>TEXT(BASE[[#This Row],[Data de Pagamento]],"mmmm")</f>
        <v>agosto</v>
      </c>
      <c r="J1633" s="35">
        <f>YEAR(BASE[[#This Row],[Data de Pagamento]])</f>
        <v>2024</v>
      </c>
      <c r="K1633" s="36">
        <v>266</v>
      </c>
    </row>
    <row r="1634" spans="1:11">
      <c r="A1634" s="50" t="s">
        <v>8</v>
      </c>
      <c r="B1634" s="37" t="s">
        <v>80</v>
      </c>
      <c r="C1634" s="50" t="s">
        <v>11</v>
      </c>
      <c r="D1634" s="52" t="str" cm="1">
        <f t="array" ref="D1634">INDEX(FONTE_CÓDIGOS[CÓDIGO],MATCH(1,(FONTE_CÓDIGOS[FONTE]=BASE[[#This Row],[Coluna1]])*(FONTE_CÓDIGOS[DESCRIÇÃO]=BASE[[#This Row],[Classificação]]),0))</f>
        <v>2.14</v>
      </c>
      <c r="E1634" s="50" t="s">
        <v>10</v>
      </c>
      <c r="F1634" s="50"/>
      <c r="G1634" s="39">
        <v>45514</v>
      </c>
      <c r="H1634" s="53">
        <f>DAY(BASE[[#This Row],[Data de Pagamento]])</f>
        <v>10</v>
      </c>
      <c r="I1634" s="53" t="str">
        <f>TEXT(BASE[[#This Row],[Data de Pagamento]],"mmmm")</f>
        <v>agosto</v>
      </c>
      <c r="J1634" s="53">
        <f>YEAR(BASE[[#This Row],[Data de Pagamento]])</f>
        <v>2024</v>
      </c>
      <c r="K1634" s="36">
        <v>-1364</v>
      </c>
    </row>
    <row r="1635" spans="1:11">
      <c r="A1635" s="37" t="s">
        <v>8</v>
      </c>
      <c r="B1635" s="37" t="s">
        <v>73</v>
      </c>
      <c r="C1635" s="37" t="s">
        <v>11</v>
      </c>
      <c r="D1635" s="41" t="str" cm="1">
        <f t="array" ref="D1635">INDEX(FONTE_CÓDIGOS[CÓDIGO],MATCH(1,(FONTE_CÓDIGOS[FONTE]=BASE[[#This Row],[Coluna1]])*(FONTE_CÓDIGOS[DESCRIÇÃO]=BASE[[#This Row],[Classificação]]),0))</f>
        <v>2.11</v>
      </c>
      <c r="E1635" s="33" t="s">
        <v>31</v>
      </c>
      <c r="G1635" s="39">
        <v>45516</v>
      </c>
      <c r="H1635" s="35">
        <f>DAY(BASE[[#This Row],[Data de Pagamento]])</f>
        <v>12</v>
      </c>
      <c r="I1635" s="35" t="str">
        <f>TEXT(BASE[[#This Row],[Data de Pagamento]],"mmmm")</f>
        <v>agosto</v>
      </c>
      <c r="J1635" s="35">
        <f>YEAR(BASE[[#This Row],[Data de Pagamento]])</f>
        <v>2024</v>
      </c>
      <c r="K1635" s="36">
        <v>-1365</v>
      </c>
    </row>
    <row r="1636" spans="1:11">
      <c r="A1636" s="37" t="s">
        <v>8</v>
      </c>
      <c r="B1636" s="37" t="s">
        <v>92</v>
      </c>
      <c r="C1636" s="37" t="s">
        <v>11</v>
      </c>
      <c r="D1636" s="38" t="str" cm="1">
        <f t="array" ref="D1636">INDEX(FONTE_CÓDIGOS[CÓDIGO],MATCH(1,(FONTE_CÓDIGOS[FONTE]=BASE[[#This Row],[Coluna1]])*(FONTE_CÓDIGOS[DESCRIÇÃO]=BASE[[#This Row],[Classificação]]),0))</f>
        <v>2.20</v>
      </c>
      <c r="E1636" s="33" t="s">
        <v>31</v>
      </c>
      <c r="G1636" s="39">
        <v>45516</v>
      </c>
      <c r="H1636" s="35">
        <f>DAY(BASE[[#This Row],[Data de Pagamento]])</f>
        <v>12</v>
      </c>
      <c r="I1636" s="35" t="str">
        <f>TEXT(BASE[[#This Row],[Data de Pagamento]],"mmmm")</f>
        <v>agosto</v>
      </c>
      <c r="J1636" s="35">
        <f>YEAR(BASE[[#This Row],[Data de Pagamento]])</f>
        <v>2024</v>
      </c>
      <c r="K1636" s="36">
        <v>-1366</v>
      </c>
    </row>
    <row r="1637" spans="1:11">
      <c r="A1637" s="37" t="s">
        <v>8</v>
      </c>
      <c r="B1637" s="37" t="s">
        <v>92</v>
      </c>
      <c r="C1637" s="37" t="s">
        <v>11</v>
      </c>
      <c r="D1637" s="38" t="str" cm="1">
        <f t="array" ref="D1637">INDEX(FONTE_CÓDIGOS[CÓDIGO],MATCH(1,(FONTE_CÓDIGOS[FONTE]=BASE[[#This Row],[Coluna1]])*(FONTE_CÓDIGOS[DESCRIÇÃO]=BASE[[#This Row],[Classificação]]),0))</f>
        <v>2.20</v>
      </c>
      <c r="E1637" s="33" t="s">
        <v>17</v>
      </c>
      <c r="G1637" s="39">
        <v>45516</v>
      </c>
      <c r="H1637" s="35">
        <f>DAY(BASE[[#This Row],[Data de Pagamento]])</f>
        <v>12</v>
      </c>
      <c r="I1637" s="35" t="str">
        <f>TEXT(BASE[[#This Row],[Data de Pagamento]],"mmmm")</f>
        <v>agosto</v>
      </c>
      <c r="J1637" s="35">
        <f>YEAR(BASE[[#This Row],[Data de Pagamento]])</f>
        <v>2024</v>
      </c>
      <c r="K1637" s="36">
        <v>-1367</v>
      </c>
    </row>
    <row r="1638" spans="1:11">
      <c r="A1638" s="37" t="s">
        <v>8</v>
      </c>
      <c r="B1638" s="37" t="s">
        <v>92</v>
      </c>
      <c r="C1638" s="37" t="s">
        <v>11</v>
      </c>
      <c r="D1638" s="38" t="str" cm="1">
        <f t="array" ref="D1638">INDEX(FONTE_CÓDIGOS[CÓDIGO],MATCH(1,(FONTE_CÓDIGOS[FONTE]=BASE[[#This Row],[Coluna1]])*(FONTE_CÓDIGOS[DESCRIÇÃO]=BASE[[#This Row],[Classificação]]),0))</f>
        <v>2.20</v>
      </c>
      <c r="E1638" s="33" t="s">
        <v>24</v>
      </c>
      <c r="G1638" s="39">
        <v>45516</v>
      </c>
      <c r="H1638" s="35">
        <f>DAY(BASE[[#This Row],[Data de Pagamento]])</f>
        <v>12</v>
      </c>
      <c r="I1638" s="35" t="str">
        <f>TEXT(BASE[[#This Row],[Data de Pagamento]],"mmmm")</f>
        <v>agosto</v>
      </c>
      <c r="J1638" s="35">
        <f>YEAR(BASE[[#This Row],[Data de Pagamento]])</f>
        <v>2024</v>
      </c>
      <c r="K1638" s="36">
        <v>-1368</v>
      </c>
    </row>
    <row r="1639" spans="1:11">
      <c r="A1639" s="37" t="s">
        <v>8</v>
      </c>
      <c r="B1639" s="37" t="s">
        <v>47</v>
      </c>
      <c r="C1639" s="37" t="s">
        <v>11</v>
      </c>
      <c r="D1639" s="38" t="str" cm="1">
        <f t="array" ref="D1639">INDEX(FONTE_CÓDIGOS[CÓDIGO],MATCH(1,(FONTE_CÓDIGOS[FONTE]=BASE[[#This Row],[Coluna1]])*(FONTE_CÓDIGOS[DESCRIÇÃO]=BASE[[#This Row],[Classificação]]),0))</f>
        <v>2.6</v>
      </c>
      <c r="E1639" s="33" t="s">
        <v>10</v>
      </c>
      <c r="G1639" s="39">
        <v>45516</v>
      </c>
      <c r="H1639" s="35">
        <f>DAY(BASE[[#This Row],[Data de Pagamento]])</f>
        <v>12</v>
      </c>
      <c r="I1639" s="35" t="str">
        <f>TEXT(BASE[[#This Row],[Data de Pagamento]],"mmmm")</f>
        <v>agosto</v>
      </c>
      <c r="J1639" s="35">
        <f>YEAR(BASE[[#This Row],[Data de Pagamento]])</f>
        <v>2024</v>
      </c>
      <c r="K1639" s="36">
        <v>-1369</v>
      </c>
    </row>
    <row r="1640" spans="1:11">
      <c r="A1640" s="50" t="s">
        <v>8</v>
      </c>
      <c r="B1640" s="37" t="s">
        <v>94</v>
      </c>
      <c r="C1640" s="50" t="s">
        <v>11</v>
      </c>
      <c r="D1640" s="52" t="str" cm="1">
        <f t="array" ref="D1640">INDEX(FONTE_CÓDIGOS[CÓDIGO],MATCH(1,(FONTE_CÓDIGOS[FONTE]=BASE[[#This Row],[Coluna1]])*(FONTE_CÓDIGOS[DESCRIÇÃO]=BASE[[#This Row],[Classificação]]),0))</f>
        <v>2.21</v>
      </c>
      <c r="E1640" s="50" t="s">
        <v>10</v>
      </c>
      <c r="F1640" s="50"/>
      <c r="G1640" s="54">
        <v>45516</v>
      </c>
      <c r="H1640" s="53">
        <f>DAY(BASE[[#This Row],[Data de Pagamento]])</f>
        <v>12</v>
      </c>
      <c r="I1640" s="53" t="str">
        <f>TEXT(BASE[[#This Row],[Data de Pagamento]],"mmmm")</f>
        <v>agosto</v>
      </c>
      <c r="J1640" s="53">
        <f>YEAR(BASE[[#This Row],[Data de Pagamento]])</f>
        <v>2024</v>
      </c>
      <c r="K1640" s="36">
        <v>-1370</v>
      </c>
    </row>
    <row r="1641" spans="1:11">
      <c r="A1641" s="50" t="s">
        <v>8</v>
      </c>
      <c r="B1641" s="37" t="s">
        <v>78</v>
      </c>
      <c r="C1641" s="50" t="s">
        <v>11</v>
      </c>
      <c r="D1641" s="52" t="str" cm="1">
        <f t="array" ref="D1641">INDEX(FONTE_CÓDIGOS[CÓDIGO],MATCH(1,(FONTE_CÓDIGOS[FONTE]=BASE[[#This Row],[Coluna1]])*(FONTE_CÓDIGOS[DESCRIÇÃO]=BASE[[#This Row],[Classificação]]),0))</f>
        <v>2.13</v>
      </c>
      <c r="E1641" s="50" t="s">
        <v>10</v>
      </c>
      <c r="F1641" s="50"/>
      <c r="G1641" s="54">
        <v>45516</v>
      </c>
      <c r="H1641" s="53">
        <f>DAY(BASE[[#This Row],[Data de Pagamento]])</f>
        <v>12</v>
      </c>
      <c r="I1641" s="53" t="str">
        <f>TEXT(BASE[[#This Row],[Data de Pagamento]],"mmmm")</f>
        <v>agosto</v>
      </c>
      <c r="J1641" s="53">
        <f>YEAR(BASE[[#This Row],[Data de Pagamento]])</f>
        <v>2024</v>
      </c>
      <c r="K1641" s="36">
        <v>-1371</v>
      </c>
    </row>
    <row r="1642" spans="1:11">
      <c r="A1642" s="50" t="s">
        <v>8</v>
      </c>
      <c r="B1642" s="37" t="s">
        <v>88</v>
      </c>
      <c r="C1642" s="50" t="s">
        <v>11</v>
      </c>
      <c r="D1642" s="52" t="str" cm="1">
        <f t="array" ref="D1642">INDEX(FONTE_CÓDIGOS[CÓDIGO],MATCH(1,(FONTE_CÓDIGOS[FONTE]=BASE[[#This Row],[Coluna1]])*(FONTE_CÓDIGOS[DESCRIÇÃO]=BASE[[#This Row],[Classificação]]),0))</f>
        <v>2.18</v>
      </c>
      <c r="E1642" s="50" t="s">
        <v>10</v>
      </c>
      <c r="F1642" s="50"/>
      <c r="G1642" s="54">
        <v>45518</v>
      </c>
      <c r="H1642" s="53">
        <f>DAY(BASE[[#This Row],[Data de Pagamento]])</f>
        <v>14</v>
      </c>
      <c r="I1642" s="53" t="str">
        <f>TEXT(BASE[[#This Row],[Data de Pagamento]],"mmmm")</f>
        <v>agosto</v>
      </c>
      <c r="J1642" s="53">
        <f>YEAR(BASE[[#This Row],[Data de Pagamento]])</f>
        <v>2024</v>
      </c>
      <c r="K1642" s="36">
        <v>-1372</v>
      </c>
    </row>
    <row r="1643" spans="1:11">
      <c r="A1643" s="50" t="s">
        <v>6</v>
      </c>
      <c r="B1643" s="37" t="s">
        <v>27</v>
      </c>
      <c r="C1643" s="50" t="s">
        <v>11</v>
      </c>
      <c r="D1643" s="52" t="str" cm="1">
        <f t="array" ref="D1643">INDEX(FONTE_CÓDIGOS[CÓDIGO],MATCH(1,(FONTE_CÓDIGOS[FONTE]=BASE[[#This Row],[Coluna1]])*(FONTE_CÓDIGOS[DESCRIÇÃO]=BASE[[#This Row],[Classificação]]),0))</f>
        <v>1.3</v>
      </c>
      <c r="E1643" s="33" t="s">
        <v>43</v>
      </c>
      <c r="G1643" s="54">
        <v>45520</v>
      </c>
      <c r="H1643" s="35">
        <f>DAY(BASE[[#This Row],[Data de Pagamento]])</f>
        <v>16</v>
      </c>
      <c r="I1643" s="35" t="str">
        <f>TEXT(BASE[[#This Row],[Data de Pagamento]],"mmmm")</f>
        <v>agosto</v>
      </c>
      <c r="J1643" s="35">
        <f>YEAR(BASE[[#This Row],[Data de Pagamento]])</f>
        <v>2024</v>
      </c>
      <c r="K1643" s="36">
        <v>267</v>
      </c>
    </row>
    <row r="1644" spans="1:11">
      <c r="A1644" s="50" t="s">
        <v>8</v>
      </c>
      <c r="B1644" s="37" t="s">
        <v>78</v>
      </c>
      <c r="C1644" s="50" t="s">
        <v>11</v>
      </c>
      <c r="D1644" s="52" t="str" cm="1">
        <f t="array" ref="D1644">INDEX(FONTE_CÓDIGOS[CÓDIGO],MATCH(1,(FONTE_CÓDIGOS[FONTE]=BASE[[#This Row],[Coluna1]])*(FONTE_CÓDIGOS[DESCRIÇÃO]=BASE[[#This Row],[Classificação]]),0))</f>
        <v>2.13</v>
      </c>
      <c r="E1644" s="50" t="s">
        <v>10</v>
      </c>
      <c r="F1644" s="50"/>
      <c r="G1644" s="54">
        <v>45520</v>
      </c>
      <c r="H1644" s="53">
        <f>DAY(BASE[[#This Row],[Data de Pagamento]])</f>
        <v>16</v>
      </c>
      <c r="I1644" s="53" t="str">
        <f>TEXT(BASE[[#This Row],[Data de Pagamento]],"mmmm")</f>
        <v>agosto</v>
      </c>
      <c r="J1644" s="53">
        <f>YEAR(BASE[[#This Row],[Data de Pagamento]])</f>
        <v>2024</v>
      </c>
      <c r="K1644" s="36">
        <v>-1373</v>
      </c>
    </row>
    <row r="1645" spans="1:11">
      <c r="A1645" s="37" t="s">
        <v>8</v>
      </c>
      <c r="B1645" s="37" t="s">
        <v>73</v>
      </c>
      <c r="C1645" s="37" t="s">
        <v>11</v>
      </c>
      <c r="D1645" s="41" t="str" cm="1">
        <f t="array" ref="D1645">INDEX(FONTE_CÓDIGOS[CÓDIGO],MATCH(1,(FONTE_CÓDIGOS[FONTE]=BASE[[#This Row],[Coluna1]])*(FONTE_CÓDIGOS[DESCRIÇÃO]=BASE[[#This Row],[Classificação]]),0))</f>
        <v>2.11</v>
      </c>
      <c r="E1645" s="33" t="s">
        <v>31</v>
      </c>
      <c r="G1645" s="39">
        <v>45523</v>
      </c>
      <c r="H1645" s="35">
        <f>DAY(BASE[[#This Row],[Data de Pagamento]])</f>
        <v>19</v>
      </c>
      <c r="I1645" s="35" t="str">
        <f>TEXT(BASE[[#This Row],[Data de Pagamento]],"mmmm")</f>
        <v>agosto</v>
      </c>
      <c r="J1645" s="35">
        <f>YEAR(BASE[[#This Row],[Data de Pagamento]])</f>
        <v>2024</v>
      </c>
      <c r="K1645" s="36">
        <v>-1374</v>
      </c>
    </row>
    <row r="1646" spans="1:11">
      <c r="A1646" s="50" t="s">
        <v>6</v>
      </c>
      <c r="B1646" s="37" t="s">
        <v>71</v>
      </c>
      <c r="C1646" s="50" t="s">
        <v>11</v>
      </c>
      <c r="D1646" s="52" t="str" cm="1">
        <f t="array" ref="D1646">INDEX(FONTE_CÓDIGOS[CÓDIGO],MATCH(1,(FONTE_CÓDIGOS[FONTE]=BASE[[#This Row],[Coluna1]])*(FONTE_CÓDIGOS[DESCRIÇÃO]=BASE[[#This Row],[Classificação]]),0))</f>
        <v>1.11</v>
      </c>
      <c r="E1646" s="50" t="s">
        <v>24</v>
      </c>
      <c r="F1646" s="50"/>
      <c r="G1646" s="54">
        <v>45524</v>
      </c>
      <c r="H1646" s="53">
        <f>DAY(BASE[[#This Row],[Data de Pagamento]])</f>
        <v>20</v>
      </c>
      <c r="I1646" s="53" t="str">
        <f>TEXT(BASE[[#This Row],[Data de Pagamento]],"mmmm")</f>
        <v>agosto</v>
      </c>
      <c r="J1646" s="53">
        <f>YEAR(BASE[[#This Row],[Data de Pagamento]])</f>
        <v>2024</v>
      </c>
      <c r="K1646" s="36">
        <v>268</v>
      </c>
    </row>
    <row r="1647" spans="1:11">
      <c r="A1647" s="33" t="s">
        <v>8</v>
      </c>
      <c r="B1647" s="37" t="s">
        <v>82</v>
      </c>
      <c r="C1647" s="33" t="s">
        <v>11</v>
      </c>
      <c r="D1647" s="34" t="str" cm="1">
        <f t="array" ref="D1647">INDEX(FONTE_CÓDIGOS[CÓDIGO],MATCH(1,(FONTE_CÓDIGOS[FONTE]=BASE[[#This Row],[Coluna1]])*(FONTE_CÓDIGOS[DESCRIÇÃO]=BASE[[#This Row],[Classificação]]),0))</f>
        <v>2.15</v>
      </c>
      <c r="E1647" s="33" t="s">
        <v>10</v>
      </c>
      <c r="G1647" s="39">
        <v>45524</v>
      </c>
      <c r="H1647" s="35">
        <f>DAY(BASE[[#This Row],[Data de Pagamento]])</f>
        <v>20</v>
      </c>
      <c r="I1647" s="35" t="str">
        <f>TEXT(BASE[[#This Row],[Data de Pagamento]],"mmmm")</f>
        <v>agosto</v>
      </c>
      <c r="J1647" s="35">
        <f>YEAR(BASE[[#This Row],[Data de Pagamento]])</f>
        <v>2024</v>
      </c>
      <c r="K1647" s="36">
        <v>-1375</v>
      </c>
    </row>
    <row r="1648" spans="1:11">
      <c r="A1648" s="37" t="s">
        <v>8</v>
      </c>
      <c r="B1648" s="37" t="s">
        <v>73</v>
      </c>
      <c r="C1648" s="37" t="s">
        <v>11</v>
      </c>
      <c r="D1648" s="41" t="str" cm="1">
        <f t="array" ref="D1648">INDEX(FONTE_CÓDIGOS[CÓDIGO],MATCH(1,(FONTE_CÓDIGOS[FONTE]=BASE[[#This Row],[Coluna1]])*(FONTE_CÓDIGOS[DESCRIÇÃO]=BASE[[#This Row],[Classificação]]),0))</f>
        <v>2.11</v>
      </c>
      <c r="E1648" s="33" t="s">
        <v>31</v>
      </c>
      <c r="G1648" s="39">
        <v>45524</v>
      </c>
      <c r="H1648" s="35">
        <f>DAY(BASE[[#This Row],[Data de Pagamento]])</f>
        <v>20</v>
      </c>
      <c r="I1648" s="35" t="str">
        <f>TEXT(BASE[[#This Row],[Data de Pagamento]],"mmmm")</f>
        <v>agosto</v>
      </c>
      <c r="J1648" s="35">
        <f>YEAR(BASE[[#This Row],[Data de Pagamento]])</f>
        <v>2024</v>
      </c>
      <c r="K1648" s="36">
        <v>-1376</v>
      </c>
    </row>
    <row r="1649" spans="1:11">
      <c r="A1649" s="50" t="s">
        <v>6</v>
      </c>
      <c r="B1649" s="37" t="s">
        <v>27</v>
      </c>
      <c r="C1649" s="50" t="s">
        <v>11</v>
      </c>
      <c r="D1649" s="52" t="str" cm="1">
        <f t="array" ref="D1649">INDEX(FONTE_CÓDIGOS[CÓDIGO],MATCH(1,(FONTE_CÓDIGOS[FONTE]=BASE[[#This Row],[Coluna1]])*(FONTE_CÓDIGOS[DESCRIÇÃO]=BASE[[#This Row],[Classificação]]),0))</f>
        <v>1.3</v>
      </c>
      <c r="E1649" s="33" t="s">
        <v>43</v>
      </c>
      <c r="G1649" s="54">
        <v>45529</v>
      </c>
      <c r="H1649" s="35">
        <f>DAY(BASE[[#This Row],[Data de Pagamento]])</f>
        <v>25</v>
      </c>
      <c r="I1649" s="35" t="str">
        <f>TEXT(BASE[[#This Row],[Data de Pagamento]],"mmmm")</f>
        <v>agosto</v>
      </c>
      <c r="J1649" s="35">
        <f>YEAR(BASE[[#This Row],[Data de Pagamento]])</f>
        <v>2024</v>
      </c>
      <c r="K1649" s="36">
        <v>269</v>
      </c>
    </row>
    <row r="1650" spans="1:11">
      <c r="A1650" s="33" t="s">
        <v>8</v>
      </c>
      <c r="B1650" s="37" t="s">
        <v>90</v>
      </c>
      <c r="C1650" s="33" t="s">
        <v>11</v>
      </c>
      <c r="D1650" s="34" t="str" cm="1">
        <f t="array" ref="D1650">INDEX(FONTE_CÓDIGOS[CÓDIGO],MATCH(1,(FONTE_CÓDIGOS[FONTE]=BASE[[#This Row],[Coluna1]])*(FONTE_CÓDIGOS[DESCRIÇÃO]=BASE[[#This Row],[Classificação]]),0))</f>
        <v>2.19</v>
      </c>
      <c r="E1650" s="33" t="s">
        <v>10</v>
      </c>
      <c r="G1650" s="39">
        <v>45529</v>
      </c>
      <c r="H1650" s="35">
        <f>DAY(BASE[[#This Row],[Data de Pagamento]])</f>
        <v>25</v>
      </c>
      <c r="I1650" s="35" t="str">
        <f>TEXT(BASE[[#This Row],[Data de Pagamento]],"mmmm")</f>
        <v>agosto</v>
      </c>
      <c r="J1650" s="35">
        <f>YEAR(BASE[[#This Row],[Data de Pagamento]])</f>
        <v>2024</v>
      </c>
      <c r="K1650" s="36">
        <v>-1377</v>
      </c>
    </row>
    <row r="1651" spans="1:11">
      <c r="A1651" s="50" t="s">
        <v>8</v>
      </c>
      <c r="B1651" s="37" t="s">
        <v>94</v>
      </c>
      <c r="C1651" s="50" t="s">
        <v>11</v>
      </c>
      <c r="D1651" s="52" t="str" cm="1">
        <f t="array" ref="D1651">INDEX(FONTE_CÓDIGOS[CÓDIGO],MATCH(1,(FONTE_CÓDIGOS[FONTE]=BASE[[#This Row],[Coluna1]])*(FONTE_CÓDIGOS[DESCRIÇÃO]=BASE[[#This Row],[Classificação]]),0))</f>
        <v>2.21</v>
      </c>
      <c r="E1651" s="50" t="s">
        <v>10</v>
      </c>
      <c r="F1651" s="50"/>
      <c r="G1651" s="54">
        <v>45530</v>
      </c>
      <c r="H1651" s="53">
        <f>DAY(BASE[[#This Row],[Data de Pagamento]])</f>
        <v>26</v>
      </c>
      <c r="I1651" s="53" t="str">
        <f>TEXT(BASE[[#This Row],[Data de Pagamento]],"mmmm")</f>
        <v>agosto</v>
      </c>
      <c r="J1651" s="53">
        <f>YEAR(BASE[[#This Row],[Data de Pagamento]])</f>
        <v>2024</v>
      </c>
      <c r="K1651" s="36">
        <v>-1378</v>
      </c>
    </row>
    <row r="1652" spans="1:11">
      <c r="A1652" s="50" t="s">
        <v>6</v>
      </c>
      <c r="B1652" s="37" t="s">
        <v>27</v>
      </c>
      <c r="C1652" s="50" t="s">
        <v>11</v>
      </c>
      <c r="D1652" s="52" t="str" cm="1">
        <f t="array" ref="D1652">INDEX(FONTE_CÓDIGOS[CÓDIGO],MATCH(1,(FONTE_CÓDIGOS[FONTE]=BASE[[#This Row],[Coluna1]])*(FONTE_CÓDIGOS[DESCRIÇÃO]=BASE[[#This Row],[Classificação]]),0))</f>
        <v>1.3</v>
      </c>
      <c r="E1652" s="33" t="s">
        <v>43</v>
      </c>
      <c r="G1652" s="54">
        <v>45533</v>
      </c>
      <c r="H1652" s="35">
        <f>DAY(BASE[[#This Row],[Data de Pagamento]])</f>
        <v>29</v>
      </c>
      <c r="I1652" s="35" t="str">
        <f>TEXT(BASE[[#This Row],[Data de Pagamento]],"mmmm")</f>
        <v>agosto</v>
      </c>
      <c r="J1652" s="35">
        <f>YEAR(BASE[[#This Row],[Data de Pagamento]])</f>
        <v>2024</v>
      </c>
      <c r="K1652" s="36">
        <v>270</v>
      </c>
    </row>
    <row r="1653" spans="1:11">
      <c r="A1653" s="37" t="s">
        <v>8</v>
      </c>
      <c r="B1653" s="37" t="s">
        <v>29</v>
      </c>
      <c r="C1653" s="37" t="s">
        <v>11</v>
      </c>
      <c r="D1653" s="38" t="str" cm="1">
        <f t="array" ref="D1653">INDEX(FONTE_CÓDIGOS[CÓDIGO],MATCH(1,(FONTE_CÓDIGOS[FONTE]=BASE[[#This Row],[Coluna1]])*(FONTE_CÓDIGOS[DESCRIÇÃO]=BASE[[#This Row],[Classificação]]),0))</f>
        <v>2.3</v>
      </c>
      <c r="E1653" s="33" t="s">
        <v>10</v>
      </c>
      <c r="G1653" s="39">
        <v>45535</v>
      </c>
      <c r="H1653" s="35">
        <f>DAY(BASE[[#This Row],[Data de Pagamento]])</f>
        <v>31</v>
      </c>
      <c r="I1653" s="35" t="str">
        <f>TEXT(BASE[[#This Row],[Data de Pagamento]],"mmmm")</f>
        <v>agosto</v>
      </c>
      <c r="J1653" s="35">
        <f>YEAR(BASE[[#This Row],[Data de Pagamento]])</f>
        <v>2024</v>
      </c>
      <c r="K1653" s="36">
        <v>-1379</v>
      </c>
    </row>
    <row r="1654" spans="1:11">
      <c r="A1654" s="33" t="s">
        <v>8</v>
      </c>
      <c r="B1654" s="37" t="s">
        <v>76</v>
      </c>
      <c r="C1654" s="33" t="s">
        <v>11</v>
      </c>
      <c r="D1654" s="34" t="str" cm="1">
        <f t="array" ref="D1654">INDEX(FONTE_CÓDIGOS[CÓDIGO],MATCH(1,(FONTE_CÓDIGOS[FONTE]=BASE[[#This Row],[Coluna1]])*(FONTE_CÓDIGOS[DESCRIÇÃO]=BASE[[#This Row],[Classificação]]),0))</f>
        <v>2.12</v>
      </c>
      <c r="E1654" s="33" t="s">
        <v>10</v>
      </c>
      <c r="G1654" s="39">
        <v>45535</v>
      </c>
      <c r="H1654" s="35">
        <f>DAY(BASE[[#This Row],[Data de Pagamento]])</f>
        <v>31</v>
      </c>
      <c r="I1654" s="35" t="str">
        <f>TEXT(BASE[[#This Row],[Data de Pagamento]],"mmmm")</f>
        <v>agosto</v>
      </c>
      <c r="J1654" s="35">
        <f>YEAR(BASE[[#This Row],[Data de Pagamento]])</f>
        <v>2024</v>
      </c>
      <c r="K1654" s="36">
        <v>-1380</v>
      </c>
    </row>
    <row r="1655" spans="1:11">
      <c r="A1655" s="37" t="s">
        <v>8</v>
      </c>
      <c r="B1655" s="37" t="s">
        <v>73</v>
      </c>
      <c r="C1655" s="37" t="s">
        <v>11</v>
      </c>
      <c r="D1655" s="41" t="str" cm="1">
        <f t="array" ref="D1655">INDEX(FONTE_CÓDIGOS[CÓDIGO],MATCH(1,(FONTE_CÓDIGOS[FONTE]=BASE[[#This Row],[Coluna1]])*(FONTE_CÓDIGOS[DESCRIÇÃO]=BASE[[#This Row],[Classificação]]),0))</f>
        <v>2.11</v>
      </c>
      <c r="E1655" s="33" t="s">
        <v>31</v>
      </c>
      <c r="G1655" s="39">
        <v>45536</v>
      </c>
      <c r="H1655" s="35">
        <f>DAY(BASE[[#This Row],[Data de Pagamento]])</f>
        <v>1</v>
      </c>
      <c r="I1655" s="35" t="str">
        <f>TEXT(BASE[[#This Row],[Data de Pagamento]],"mmmm")</f>
        <v>setembro</v>
      </c>
      <c r="J1655" s="35">
        <f>YEAR(BASE[[#This Row],[Data de Pagamento]])</f>
        <v>2024</v>
      </c>
      <c r="K1655" s="36">
        <v>-1381</v>
      </c>
    </row>
    <row r="1656" spans="1:11">
      <c r="A1656" s="37" t="s">
        <v>8</v>
      </c>
      <c r="B1656" s="37" t="s">
        <v>73</v>
      </c>
      <c r="C1656" s="37" t="s">
        <v>11</v>
      </c>
      <c r="D1656" s="38" t="str" cm="1">
        <f t="array" ref="D1656">INDEX(FONTE_CÓDIGOS[CÓDIGO],MATCH(1,(FONTE_CÓDIGOS[FONTE]=BASE[[#This Row],[Coluna1]])*(FONTE_CÓDIGOS[DESCRIÇÃO]=BASE[[#This Row],[Classificação]]),0))</f>
        <v>2.11</v>
      </c>
      <c r="E1656" s="33" t="s">
        <v>31</v>
      </c>
      <c r="G1656" s="39">
        <v>45537</v>
      </c>
      <c r="H1656" s="35">
        <f>DAY(BASE[[#This Row],[Data de Pagamento]])</f>
        <v>2</v>
      </c>
      <c r="I1656" s="35" t="str">
        <f>TEXT(BASE[[#This Row],[Data de Pagamento]],"mmmm")</f>
        <v>setembro</v>
      </c>
      <c r="J1656" s="35">
        <f>YEAR(BASE[[#This Row],[Data de Pagamento]])</f>
        <v>2024</v>
      </c>
      <c r="K1656" s="36">
        <v>-1382</v>
      </c>
    </row>
    <row r="1657" spans="1:11">
      <c r="A1657" s="37" t="s">
        <v>8</v>
      </c>
      <c r="B1657" s="37" t="s">
        <v>73</v>
      </c>
      <c r="C1657" s="37" t="s">
        <v>11</v>
      </c>
      <c r="D1657" s="41" t="str" cm="1">
        <f t="array" ref="D1657">INDEX(FONTE_CÓDIGOS[CÓDIGO],MATCH(1,(FONTE_CÓDIGOS[FONTE]=BASE[[#This Row],[Coluna1]])*(FONTE_CÓDIGOS[DESCRIÇÃO]=BASE[[#This Row],[Classificação]]),0))</f>
        <v>2.11</v>
      </c>
      <c r="E1657" s="33" t="s">
        <v>37</v>
      </c>
      <c r="G1657" s="39">
        <v>45537</v>
      </c>
      <c r="H1657" s="35">
        <f>DAY(BASE[[#This Row],[Data de Pagamento]])</f>
        <v>2</v>
      </c>
      <c r="I1657" s="35" t="str">
        <f>TEXT(BASE[[#This Row],[Data de Pagamento]],"mmmm")</f>
        <v>setembro</v>
      </c>
      <c r="J1657" s="35">
        <f>YEAR(BASE[[#This Row],[Data de Pagamento]])</f>
        <v>2024</v>
      </c>
      <c r="K1657" s="36">
        <v>-1383</v>
      </c>
    </row>
    <row r="1658" spans="1:11">
      <c r="A1658" s="37" t="s">
        <v>8</v>
      </c>
      <c r="B1658" s="37" t="s">
        <v>73</v>
      </c>
      <c r="C1658" s="37" t="s">
        <v>11</v>
      </c>
      <c r="D1658" s="41" t="str" cm="1">
        <f t="array" ref="D1658">INDEX(FONTE_CÓDIGOS[CÓDIGO],MATCH(1,(FONTE_CÓDIGOS[FONTE]=BASE[[#This Row],[Coluna1]])*(FONTE_CÓDIGOS[DESCRIÇÃO]=BASE[[#This Row],[Classificação]]),0))</f>
        <v>2.11</v>
      </c>
      <c r="E1658" s="33" t="s">
        <v>37</v>
      </c>
      <c r="G1658" s="39">
        <v>45537</v>
      </c>
      <c r="H1658" s="35">
        <f>DAY(BASE[[#This Row],[Data de Pagamento]])</f>
        <v>2</v>
      </c>
      <c r="I1658" s="35" t="str">
        <f>TEXT(BASE[[#This Row],[Data de Pagamento]],"mmmm")</f>
        <v>setembro</v>
      </c>
      <c r="J1658" s="35">
        <f>YEAR(BASE[[#This Row],[Data de Pagamento]])</f>
        <v>2024</v>
      </c>
      <c r="K1658" s="36">
        <v>-1384</v>
      </c>
    </row>
    <row r="1659" spans="1:11">
      <c r="A1659" s="50" t="s">
        <v>6</v>
      </c>
      <c r="B1659" s="37" t="s">
        <v>71</v>
      </c>
      <c r="C1659" s="50" t="s">
        <v>11</v>
      </c>
      <c r="D1659" s="52" t="str" cm="1">
        <f t="array" ref="D1659">INDEX(FONTE_CÓDIGOS[CÓDIGO],MATCH(1,(FONTE_CÓDIGOS[FONTE]=BASE[[#This Row],[Coluna1]])*(FONTE_CÓDIGOS[DESCRIÇÃO]=BASE[[#This Row],[Classificação]]),0))</f>
        <v>1.11</v>
      </c>
      <c r="E1659" s="50" t="s">
        <v>24</v>
      </c>
      <c r="F1659" s="50"/>
      <c r="G1659" s="54">
        <v>45538</v>
      </c>
      <c r="H1659" s="53">
        <f>DAY(BASE[[#This Row],[Data de Pagamento]])</f>
        <v>3</v>
      </c>
      <c r="I1659" s="53" t="str">
        <f>TEXT(BASE[[#This Row],[Data de Pagamento]],"mmmm")</f>
        <v>setembro</v>
      </c>
      <c r="J1659" s="53">
        <f>YEAR(BASE[[#This Row],[Data de Pagamento]])</f>
        <v>2024</v>
      </c>
      <c r="K1659" s="36">
        <v>271</v>
      </c>
    </row>
    <row r="1660" spans="1:11">
      <c r="A1660" s="50" t="s">
        <v>6</v>
      </c>
      <c r="B1660" s="37" t="s">
        <v>71</v>
      </c>
      <c r="C1660" s="50" t="s">
        <v>11</v>
      </c>
      <c r="D1660" s="52" t="str" cm="1">
        <f t="array" ref="D1660">INDEX(FONTE_CÓDIGOS[CÓDIGO],MATCH(1,(FONTE_CÓDIGOS[FONTE]=BASE[[#This Row],[Coluna1]])*(FONTE_CÓDIGOS[DESCRIÇÃO]=BASE[[#This Row],[Classificação]]),0))</f>
        <v>1.11</v>
      </c>
      <c r="E1660" s="50" t="s">
        <v>24</v>
      </c>
      <c r="F1660" s="50"/>
      <c r="G1660" s="54">
        <v>45538</v>
      </c>
      <c r="H1660" s="53">
        <f>DAY(BASE[[#This Row],[Data de Pagamento]])</f>
        <v>3</v>
      </c>
      <c r="I1660" s="53" t="str">
        <f>TEXT(BASE[[#This Row],[Data de Pagamento]],"mmmm")</f>
        <v>setembro</v>
      </c>
      <c r="J1660" s="53">
        <f>YEAR(BASE[[#This Row],[Data de Pagamento]])</f>
        <v>2024</v>
      </c>
      <c r="K1660" s="36">
        <v>272</v>
      </c>
    </row>
    <row r="1661" spans="1:11">
      <c r="A1661" s="50" t="s">
        <v>8</v>
      </c>
      <c r="B1661" s="37" t="s">
        <v>94</v>
      </c>
      <c r="C1661" s="50" t="s">
        <v>11</v>
      </c>
      <c r="D1661" s="52" t="str" cm="1">
        <f t="array" ref="D1661">INDEX(FONTE_CÓDIGOS[CÓDIGO],MATCH(1,(FONTE_CÓDIGOS[FONTE]=BASE[[#This Row],[Coluna1]])*(FONTE_CÓDIGOS[DESCRIÇÃO]=BASE[[#This Row],[Classificação]]),0))</f>
        <v>2.21</v>
      </c>
      <c r="E1661" s="50" t="s">
        <v>10</v>
      </c>
      <c r="F1661" s="50"/>
      <c r="G1661" s="54">
        <v>45538</v>
      </c>
      <c r="H1661" s="53">
        <f>DAY(BASE[[#This Row],[Data de Pagamento]])</f>
        <v>3</v>
      </c>
      <c r="I1661" s="53" t="str">
        <f>TEXT(BASE[[#This Row],[Data de Pagamento]],"mmmm")</f>
        <v>setembro</v>
      </c>
      <c r="J1661" s="53">
        <f>YEAR(BASE[[#This Row],[Data de Pagamento]])</f>
        <v>2024</v>
      </c>
      <c r="K1661" s="36">
        <v>-1385</v>
      </c>
    </row>
    <row r="1662" spans="1:11">
      <c r="A1662" s="50" t="s">
        <v>8</v>
      </c>
      <c r="B1662" s="37" t="s">
        <v>98</v>
      </c>
      <c r="C1662" s="50" t="s">
        <v>11</v>
      </c>
      <c r="D1662" s="52" t="str" cm="1">
        <f t="array" ref="D1662">INDEX(FONTE_CÓDIGOS[CÓDIGO],MATCH(1,(FONTE_CÓDIGOS[FONTE]=BASE[[#This Row],[Coluna1]])*(FONTE_CÓDIGOS[DESCRIÇÃO]=BASE[[#This Row],[Classificação]]),0))</f>
        <v>2.23</v>
      </c>
      <c r="E1662" s="50" t="s">
        <v>31</v>
      </c>
      <c r="F1662" s="50"/>
      <c r="G1662" s="54">
        <v>45538</v>
      </c>
      <c r="H1662" s="53">
        <f>DAY(BASE[[#This Row],[Data de Pagamento]])</f>
        <v>3</v>
      </c>
      <c r="I1662" s="53" t="str">
        <f>TEXT(BASE[[#This Row],[Data de Pagamento]],"mmmm")</f>
        <v>setembro</v>
      </c>
      <c r="J1662" s="53">
        <f>YEAR(BASE[[#This Row],[Data de Pagamento]])</f>
        <v>2024</v>
      </c>
      <c r="K1662" s="36">
        <v>-1386</v>
      </c>
    </row>
    <row r="1663" spans="1:11">
      <c r="A1663" s="50" t="s">
        <v>8</v>
      </c>
      <c r="B1663" s="37" t="s">
        <v>98</v>
      </c>
      <c r="C1663" s="50" t="s">
        <v>11</v>
      </c>
      <c r="D1663" s="52" t="str" cm="1">
        <f t="array" ref="D1663">INDEX(FONTE_CÓDIGOS[CÓDIGO],MATCH(1,(FONTE_CÓDIGOS[FONTE]=BASE[[#This Row],[Coluna1]])*(FONTE_CÓDIGOS[DESCRIÇÃO]=BASE[[#This Row],[Classificação]]),0))</f>
        <v>2.23</v>
      </c>
      <c r="E1663" s="50" t="s">
        <v>24</v>
      </c>
      <c r="F1663" s="50"/>
      <c r="G1663" s="54">
        <v>45538</v>
      </c>
      <c r="H1663" s="53">
        <f>DAY(BASE[[#This Row],[Data de Pagamento]])</f>
        <v>3</v>
      </c>
      <c r="I1663" s="53" t="str">
        <f>TEXT(BASE[[#This Row],[Data de Pagamento]],"mmmm")</f>
        <v>setembro</v>
      </c>
      <c r="J1663" s="53">
        <f>YEAR(BASE[[#This Row],[Data de Pagamento]])</f>
        <v>2024</v>
      </c>
      <c r="K1663" s="36">
        <v>-1387</v>
      </c>
    </row>
    <row r="1664" spans="1:11">
      <c r="A1664" s="33" t="s">
        <v>8</v>
      </c>
      <c r="B1664" s="37" t="s">
        <v>53</v>
      </c>
      <c r="C1664" s="33" t="s">
        <v>11</v>
      </c>
      <c r="D1664" s="34" t="str" cm="1">
        <f t="array" ref="D1664">INDEX(FONTE_CÓDIGOS[CÓDIGO],MATCH(1,(FONTE_CÓDIGOS[FONTE]=BASE[[#This Row],[Coluna1]])*(FONTE_CÓDIGOS[DESCRIÇÃO]=BASE[[#This Row],[Classificação]]),0))</f>
        <v>2.7</v>
      </c>
      <c r="E1664" s="33" t="s">
        <v>10</v>
      </c>
      <c r="G1664" s="39">
        <v>45539</v>
      </c>
      <c r="H1664" s="35">
        <f>DAY(BASE[[#This Row],[Data de Pagamento]])</f>
        <v>4</v>
      </c>
      <c r="I1664" s="35" t="str">
        <f>TEXT(BASE[[#This Row],[Data de Pagamento]],"mmmm")</f>
        <v>setembro</v>
      </c>
      <c r="J1664" s="35">
        <f>YEAR(BASE[[#This Row],[Data de Pagamento]])</f>
        <v>2024</v>
      </c>
      <c r="K1664" s="36">
        <v>-1388</v>
      </c>
    </row>
    <row r="1665" spans="1:11">
      <c r="A1665" s="50" t="s">
        <v>8</v>
      </c>
      <c r="B1665" s="37" t="s">
        <v>94</v>
      </c>
      <c r="C1665" s="50" t="s">
        <v>11</v>
      </c>
      <c r="D1665" s="52" t="str" cm="1">
        <f t="array" ref="D1665">INDEX(FONTE_CÓDIGOS[CÓDIGO],MATCH(1,(FONTE_CÓDIGOS[FONTE]=BASE[[#This Row],[Coluna1]])*(FONTE_CÓDIGOS[DESCRIÇÃO]=BASE[[#This Row],[Classificação]]),0))</f>
        <v>2.21</v>
      </c>
      <c r="E1665" s="50" t="s">
        <v>10</v>
      </c>
      <c r="F1665" s="50"/>
      <c r="G1665" s="54">
        <v>45539</v>
      </c>
      <c r="H1665" s="53">
        <f>DAY(BASE[[#This Row],[Data de Pagamento]])</f>
        <v>4</v>
      </c>
      <c r="I1665" s="53" t="str">
        <f>TEXT(BASE[[#This Row],[Data de Pagamento]],"mmmm")</f>
        <v>setembro</v>
      </c>
      <c r="J1665" s="53">
        <f>YEAR(BASE[[#This Row],[Data de Pagamento]])</f>
        <v>2024</v>
      </c>
      <c r="K1665" s="36">
        <v>-1389</v>
      </c>
    </row>
    <row r="1666" spans="1:11">
      <c r="A1666" s="50" t="s">
        <v>8</v>
      </c>
      <c r="B1666" s="37" t="s">
        <v>80</v>
      </c>
      <c r="C1666" s="50" t="s">
        <v>11</v>
      </c>
      <c r="D1666" s="52" t="str" cm="1">
        <f t="array" ref="D1666">INDEX(FONTE_CÓDIGOS[CÓDIGO],MATCH(1,(FONTE_CÓDIGOS[FONTE]=BASE[[#This Row],[Coluna1]])*(FONTE_CÓDIGOS[DESCRIÇÃO]=BASE[[#This Row],[Classificação]]),0))</f>
        <v>2.14</v>
      </c>
      <c r="E1666" s="50" t="s">
        <v>10</v>
      </c>
      <c r="F1666" s="50"/>
      <c r="G1666" s="39">
        <v>45539</v>
      </c>
      <c r="H1666" s="53">
        <f>DAY(BASE[[#This Row],[Data de Pagamento]])</f>
        <v>4</v>
      </c>
      <c r="I1666" s="53" t="str">
        <f>TEXT(BASE[[#This Row],[Data de Pagamento]],"mmmm")</f>
        <v>setembro</v>
      </c>
      <c r="J1666" s="53">
        <f>YEAR(BASE[[#This Row],[Data de Pagamento]])</f>
        <v>2024</v>
      </c>
      <c r="K1666" s="36">
        <v>-1390</v>
      </c>
    </row>
    <row r="1667" spans="1:11">
      <c r="A1667" s="37" t="s">
        <v>8</v>
      </c>
      <c r="B1667" s="37" t="s">
        <v>63</v>
      </c>
      <c r="C1667" s="37" t="s">
        <v>11</v>
      </c>
      <c r="D1667" s="40" t="str" cm="1">
        <f t="array" ref="D1667">INDEX(FONTE_CÓDIGOS[CÓDIGO],MATCH(1,(FONTE_CÓDIGOS[FONTE]=BASE[[#This Row],[Coluna1]])*(FONTE_CÓDIGOS[DESCRIÇÃO]=BASE[[#This Row],[Classificação]]),0))</f>
        <v>2.9</v>
      </c>
      <c r="E1667" s="33" t="s">
        <v>10</v>
      </c>
      <c r="G1667" s="39">
        <v>45542</v>
      </c>
      <c r="H1667" s="35">
        <f>DAY(BASE[[#This Row],[Data de Pagamento]])</f>
        <v>7</v>
      </c>
      <c r="I1667" s="35" t="str">
        <f>TEXT(BASE[[#This Row],[Data de Pagamento]],"mmmm")</f>
        <v>setembro</v>
      </c>
      <c r="J1667" s="35">
        <f>YEAR(BASE[[#This Row],[Data de Pagamento]])</f>
        <v>2024</v>
      </c>
      <c r="K1667" s="36">
        <v>-1391</v>
      </c>
    </row>
    <row r="1668" spans="1:11">
      <c r="A1668" s="50" t="s">
        <v>6</v>
      </c>
      <c r="B1668" s="37" t="s">
        <v>71</v>
      </c>
      <c r="C1668" s="50" t="s">
        <v>11</v>
      </c>
      <c r="D1668" s="52" t="str" cm="1">
        <f t="array" ref="D1668">INDEX(FONTE_CÓDIGOS[CÓDIGO],MATCH(1,(FONTE_CÓDIGOS[FONTE]=BASE[[#This Row],[Coluna1]])*(FONTE_CÓDIGOS[DESCRIÇÃO]=BASE[[#This Row],[Classificação]]),0))</f>
        <v>1.11</v>
      </c>
      <c r="E1668" s="50" t="s">
        <v>24</v>
      </c>
      <c r="F1668" s="50"/>
      <c r="G1668" s="54">
        <v>45544</v>
      </c>
      <c r="H1668" s="53">
        <f>DAY(BASE[[#This Row],[Data de Pagamento]])</f>
        <v>9</v>
      </c>
      <c r="I1668" s="53" t="str">
        <f>TEXT(BASE[[#This Row],[Data de Pagamento]],"mmmm")</f>
        <v>setembro</v>
      </c>
      <c r="J1668" s="53">
        <f>YEAR(BASE[[#This Row],[Data de Pagamento]])</f>
        <v>2024</v>
      </c>
      <c r="K1668" s="36">
        <v>273</v>
      </c>
    </row>
    <row r="1669" spans="1:11">
      <c r="A1669" s="50" t="s">
        <v>6</v>
      </c>
      <c r="B1669" s="37" t="s">
        <v>27</v>
      </c>
      <c r="C1669" s="50" t="s">
        <v>11</v>
      </c>
      <c r="D1669" s="52" t="str" cm="1">
        <f t="array" ref="D1669">INDEX(FONTE_CÓDIGOS[CÓDIGO],MATCH(1,(FONTE_CÓDIGOS[FONTE]=BASE[[#This Row],[Coluna1]])*(FONTE_CÓDIGOS[DESCRIÇÃO]=BASE[[#This Row],[Classificação]]),0))</f>
        <v>1.3</v>
      </c>
      <c r="E1669" s="33" t="s">
        <v>43</v>
      </c>
      <c r="G1669" s="54">
        <v>45544</v>
      </c>
      <c r="H1669" s="35">
        <f>DAY(BASE[[#This Row],[Data de Pagamento]])</f>
        <v>9</v>
      </c>
      <c r="I1669" s="35" t="str">
        <f>TEXT(BASE[[#This Row],[Data de Pagamento]],"mmmm")</f>
        <v>setembro</v>
      </c>
      <c r="J1669" s="35">
        <f>YEAR(BASE[[#This Row],[Data de Pagamento]])</f>
        <v>2024</v>
      </c>
      <c r="K1669" s="36">
        <v>274</v>
      </c>
    </row>
    <row r="1670" spans="1:11">
      <c r="A1670" s="37" t="s">
        <v>8</v>
      </c>
      <c r="B1670" s="37" t="s">
        <v>84</v>
      </c>
      <c r="C1670" s="37" t="s">
        <v>11</v>
      </c>
      <c r="D1670" s="40" t="str" cm="1">
        <f t="array" ref="D1670">INDEX(FONTE_CÓDIGOS[CÓDIGO],MATCH(1,(FONTE_CÓDIGOS[FONTE]=BASE[[#This Row],[Coluna1]])*(FONTE_CÓDIGOS[DESCRIÇÃO]=BASE[[#This Row],[Classificação]]),0))</f>
        <v>2.16</v>
      </c>
      <c r="E1670" s="33" t="s">
        <v>10</v>
      </c>
      <c r="G1670" s="39">
        <v>45544</v>
      </c>
      <c r="H1670" s="35">
        <f>DAY(BASE[[#This Row],[Data de Pagamento]])</f>
        <v>9</v>
      </c>
      <c r="I1670" s="35" t="str">
        <f>TEXT(BASE[[#This Row],[Data de Pagamento]],"mmmm")</f>
        <v>setembro</v>
      </c>
      <c r="J1670" s="35">
        <f>YEAR(BASE[[#This Row],[Data de Pagamento]])</f>
        <v>2024</v>
      </c>
      <c r="K1670" s="36">
        <v>-1392</v>
      </c>
    </row>
    <row r="1671" spans="1:11">
      <c r="A1671" s="50" t="s">
        <v>8</v>
      </c>
      <c r="B1671" s="37" t="s">
        <v>58</v>
      </c>
      <c r="C1671" s="50" t="s">
        <v>11</v>
      </c>
      <c r="D1671" s="52" t="str" cm="1">
        <f t="array" ref="D1671">INDEX(FONTE_CÓDIGOS[CÓDIGO],MATCH(1,(FONTE_CÓDIGOS[FONTE]=BASE[[#This Row],[Coluna1]])*(FONTE_CÓDIGOS[DESCRIÇÃO]=BASE[[#This Row],[Classificação]]),0))</f>
        <v>2.8</v>
      </c>
      <c r="E1671" s="50" t="s">
        <v>17</v>
      </c>
      <c r="F1671" s="50"/>
      <c r="G1671" s="54">
        <v>45544</v>
      </c>
      <c r="H1671" s="53">
        <f>DAY(BASE[[#This Row],[Data de Pagamento]])</f>
        <v>9</v>
      </c>
      <c r="I1671" s="53" t="str">
        <f>TEXT(BASE[[#This Row],[Data de Pagamento]],"mmmm")</f>
        <v>setembro</v>
      </c>
      <c r="J1671" s="53">
        <f>YEAR(BASE[[#This Row],[Data de Pagamento]])</f>
        <v>2024</v>
      </c>
      <c r="K1671" s="36">
        <v>-1393</v>
      </c>
    </row>
    <row r="1672" spans="1:11">
      <c r="A1672" s="50" t="s">
        <v>8</v>
      </c>
      <c r="B1672" s="37" t="s">
        <v>94</v>
      </c>
      <c r="C1672" s="50" t="s">
        <v>11</v>
      </c>
      <c r="D1672" s="52" t="str" cm="1">
        <f t="array" ref="D1672">INDEX(FONTE_CÓDIGOS[CÓDIGO],MATCH(1,(FONTE_CÓDIGOS[FONTE]=BASE[[#This Row],[Coluna1]])*(FONTE_CÓDIGOS[DESCRIÇÃO]=BASE[[#This Row],[Classificação]]),0))</f>
        <v>2.21</v>
      </c>
      <c r="E1672" s="50" t="s">
        <v>10</v>
      </c>
      <c r="F1672" s="50"/>
      <c r="G1672" s="54">
        <v>45544</v>
      </c>
      <c r="H1672" s="53">
        <f>DAY(BASE[[#This Row],[Data de Pagamento]])</f>
        <v>9</v>
      </c>
      <c r="I1672" s="53" t="str">
        <f>TEXT(BASE[[#This Row],[Data de Pagamento]],"mmmm")</f>
        <v>setembro</v>
      </c>
      <c r="J1672" s="53">
        <f>YEAR(BASE[[#This Row],[Data de Pagamento]])</f>
        <v>2024</v>
      </c>
      <c r="K1672" s="36">
        <v>-1394</v>
      </c>
    </row>
    <row r="1673" spans="1:11">
      <c r="A1673" s="37" t="s">
        <v>8</v>
      </c>
      <c r="B1673" s="37" t="s">
        <v>73</v>
      </c>
      <c r="C1673" s="37" t="s">
        <v>11</v>
      </c>
      <c r="D1673" s="41" t="str" cm="1">
        <f t="array" ref="D1673">INDEX(FONTE_CÓDIGOS[CÓDIGO],MATCH(1,(FONTE_CÓDIGOS[FONTE]=BASE[[#This Row],[Coluna1]])*(FONTE_CÓDIGOS[DESCRIÇÃO]=BASE[[#This Row],[Classificação]]),0))</f>
        <v>2.11</v>
      </c>
      <c r="E1673" s="33" t="s">
        <v>31</v>
      </c>
      <c r="G1673" s="39">
        <v>45545</v>
      </c>
      <c r="H1673" s="35">
        <f>DAY(BASE[[#This Row],[Data de Pagamento]])</f>
        <v>10</v>
      </c>
      <c r="I1673" s="35" t="str">
        <f>TEXT(BASE[[#This Row],[Data de Pagamento]],"mmmm")</f>
        <v>setembro</v>
      </c>
      <c r="J1673" s="35">
        <f>YEAR(BASE[[#This Row],[Data de Pagamento]])</f>
        <v>2024</v>
      </c>
      <c r="K1673" s="36">
        <v>-1395</v>
      </c>
    </row>
    <row r="1674" spans="1:11">
      <c r="A1674" s="37" t="s">
        <v>8</v>
      </c>
      <c r="B1674" s="37" t="s">
        <v>92</v>
      </c>
      <c r="C1674" s="37" t="s">
        <v>11</v>
      </c>
      <c r="D1674" s="38" t="str" cm="1">
        <f t="array" ref="D1674">INDEX(FONTE_CÓDIGOS[CÓDIGO],MATCH(1,(FONTE_CÓDIGOS[FONTE]=BASE[[#This Row],[Coluna1]])*(FONTE_CÓDIGOS[DESCRIÇÃO]=BASE[[#This Row],[Classificação]]),0))</f>
        <v>2.20</v>
      </c>
      <c r="E1674" s="33" t="s">
        <v>31</v>
      </c>
      <c r="G1674" s="39">
        <v>45545</v>
      </c>
      <c r="H1674" s="35">
        <f>DAY(BASE[[#This Row],[Data de Pagamento]])</f>
        <v>10</v>
      </c>
      <c r="I1674" s="35" t="str">
        <f>TEXT(BASE[[#This Row],[Data de Pagamento]],"mmmm")</f>
        <v>setembro</v>
      </c>
      <c r="J1674" s="35">
        <f>YEAR(BASE[[#This Row],[Data de Pagamento]])</f>
        <v>2024</v>
      </c>
      <c r="K1674" s="36">
        <v>-1396</v>
      </c>
    </row>
    <row r="1675" spans="1:11">
      <c r="A1675" s="37" t="s">
        <v>8</v>
      </c>
      <c r="B1675" s="37" t="s">
        <v>92</v>
      </c>
      <c r="C1675" s="37" t="s">
        <v>11</v>
      </c>
      <c r="D1675" s="38" t="str" cm="1">
        <f t="array" ref="D1675">INDEX(FONTE_CÓDIGOS[CÓDIGO],MATCH(1,(FONTE_CÓDIGOS[FONTE]=BASE[[#This Row],[Coluna1]])*(FONTE_CÓDIGOS[DESCRIÇÃO]=BASE[[#This Row],[Classificação]]),0))</f>
        <v>2.20</v>
      </c>
      <c r="E1675" s="33" t="s">
        <v>17</v>
      </c>
      <c r="G1675" s="39">
        <v>45545</v>
      </c>
      <c r="H1675" s="35">
        <f>DAY(BASE[[#This Row],[Data de Pagamento]])</f>
        <v>10</v>
      </c>
      <c r="I1675" s="35" t="str">
        <f>TEXT(BASE[[#This Row],[Data de Pagamento]],"mmmm")</f>
        <v>setembro</v>
      </c>
      <c r="J1675" s="35">
        <f>YEAR(BASE[[#This Row],[Data de Pagamento]])</f>
        <v>2024</v>
      </c>
      <c r="K1675" s="36">
        <v>-1397</v>
      </c>
    </row>
    <row r="1676" spans="1:11">
      <c r="A1676" s="37" t="s">
        <v>8</v>
      </c>
      <c r="B1676" s="37" t="s">
        <v>92</v>
      </c>
      <c r="C1676" s="37" t="s">
        <v>11</v>
      </c>
      <c r="D1676" s="38" t="str" cm="1">
        <f t="array" ref="D1676">INDEX(FONTE_CÓDIGOS[CÓDIGO],MATCH(1,(FONTE_CÓDIGOS[FONTE]=BASE[[#This Row],[Coluna1]])*(FONTE_CÓDIGOS[DESCRIÇÃO]=BASE[[#This Row],[Classificação]]),0))</f>
        <v>2.20</v>
      </c>
      <c r="E1676" s="33" t="s">
        <v>24</v>
      </c>
      <c r="G1676" s="39">
        <v>45545</v>
      </c>
      <c r="H1676" s="35">
        <f>DAY(BASE[[#This Row],[Data de Pagamento]])</f>
        <v>10</v>
      </c>
      <c r="I1676" s="35" t="str">
        <f>TEXT(BASE[[#This Row],[Data de Pagamento]],"mmmm")</f>
        <v>setembro</v>
      </c>
      <c r="J1676" s="35">
        <f>YEAR(BASE[[#This Row],[Data de Pagamento]])</f>
        <v>2024</v>
      </c>
      <c r="K1676" s="36">
        <v>-1398</v>
      </c>
    </row>
    <row r="1677" spans="1:11">
      <c r="A1677" s="37" t="s">
        <v>8</v>
      </c>
      <c r="B1677" s="37" t="s">
        <v>47</v>
      </c>
      <c r="C1677" s="37" t="s">
        <v>11</v>
      </c>
      <c r="D1677" s="38" t="str" cm="1">
        <f t="array" ref="D1677">INDEX(FONTE_CÓDIGOS[CÓDIGO],MATCH(1,(FONTE_CÓDIGOS[FONTE]=BASE[[#This Row],[Coluna1]])*(FONTE_CÓDIGOS[DESCRIÇÃO]=BASE[[#This Row],[Classificação]]),0))</f>
        <v>2.6</v>
      </c>
      <c r="E1677" s="33" t="s">
        <v>10</v>
      </c>
      <c r="G1677" s="39">
        <v>45545</v>
      </c>
      <c r="H1677" s="35">
        <f>DAY(BASE[[#This Row],[Data de Pagamento]])</f>
        <v>10</v>
      </c>
      <c r="I1677" s="35" t="str">
        <f>TEXT(BASE[[#This Row],[Data de Pagamento]],"mmmm")</f>
        <v>setembro</v>
      </c>
      <c r="J1677" s="35">
        <f>YEAR(BASE[[#This Row],[Data de Pagamento]])</f>
        <v>2024</v>
      </c>
      <c r="K1677" s="36">
        <v>-1399</v>
      </c>
    </row>
    <row r="1678" spans="1:11">
      <c r="A1678" s="50" t="s">
        <v>8</v>
      </c>
      <c r="B1678" s="37" t="s">
        <v>94</v>
      </c>
      <c r="C1678" s="50" t="s">
        <v>11</v>
      </c>
      <c r="D1678" s="52" t="str" cm="1">
        <f t="array" ref="D1678">INDEX(FONTE_CÓDIGOS[CÓDIGO],MATCH(1,(FONTE_CÓDIGOS[FONTE]=BASE[[#This Row],[Coluna1]])*(FONTE_CÓDIGOS[DESCRIÇÃO]=BASE[[#This Row],[Classificação]]),0))</f>
        <v>2.21</v>
      </c>
      <c r="E1678" s="50" t="s">
        <v>10</v>
      </c>
      <c r="F1678" s="50"/>
      <c r="G1678" s="54">
        <v>45546</v>
      </c>
      <c r="H1678" s="53">
        <f>DAY(BASE[[#This Row],[Data de Pagamento]])</f>
        <v>11</v>
      </c>
      <c r="I1678" s="53" t="str">
        <f>TEXT(BASE[[#This Row],[Data de Pagamento]],"mmmm")</f>
        <v>setembro</v>
      </c>
      <c r="J1678" s="53">
        <f>YEAR(BASE[[#This Row],[Data de Pagamento]])</f>
        <v>2024</v>
      </c>
      <c r="K1678" s="36">
        <v>-1400</v>
      </c>
    </row>
    <row r="1679" spans="1:11">
      <c r="A1679" s="50" t="s">
        <v>8</v>
      </c>
      <c r="B1679" s="37" t="s">
        <v>53</v>
      </c>
      <c r="C1679" s="50" t="s">
        <v>11</v>
      </c>
      <c r="D1679" s="52" t="str" cm="1">
        <f t="array" ref="D1679">INDEX(FONTE_CÓDIGOS[CÓDIGO],MATCH(1,(FONTE_CÓDIGOS[FONTE]=BASE[[#This Row],[Coluna1]])*(FONTE_CÓDIGOS[DESCRIÇÃO]=BASE[[#This Row],[Classificação]]),0))</f>
        <v>2.7</v>
      </c>
      <c r="E1679" s="50" t="s">
        <v>10</v>
      </c>
      <c r="F1679" s="50"/>
      <c r="G1679" s="54">
        <v>45547</v>
      </c>
      <c r="H1679" s="53">
        <f>DAY(BASE[[#This Row],[Data de Pagamento]])</f>
        <v>12</v>
      </c>
      <c r="I1679" s="53" t="str">
        <f>TEXT(BASE[[#This Row],[Data de Pagamento]],"mmmm")</f>
        <v>setembro</v>
      </c>
      <c r="J1679" s="53">
        <f>YEAR(BASE[[#This Row],[Data de Pagamento]])</f>
        <v>2024</v>
      </c>
      <c r="K1679" s="36">
        <v>-1401</v>
      </c>
    </row>
    <row r="1680" spans="1:11">
      <c r="A1680" s="50" t="s">
        <v>8</v>
      </c>
      <c r="B1680" s="37" t="s">
        <v>88</v>
      </c>
      <c r="C1680" s="50" t="s">
        <v>11</v>
      </c>
      <c r="D1680" s="52" t="str" cm="1">
        <f t="array" ref="D1680">INDEX(FONTE_CÓDIGOS[CÓDIGO],MATCH(1,(FONTE_CÓDIGOS[FONTE]=BASE[[#This Row],[Coluna1]])*(FONTE_CÓDIGOS[DESCRIÇÃO]=BASE[[#This Row],[Classificação]]),0))</f>
        <v>2.18</v>
      </c>
      <c r="E1680" s="50" t="s">
        <v>10</v>
      </c>
      <c r="F1680" s="50"/>
      <c r="G1680" s="54">
        <v>45551</v>
      </c>
      <c r="H1680" s="53">
        <f>DAY(BASE[[#This Row],[Data de Pagamento]])</f>
        <v>16</v>
      </c>
      <c r="I1680" s="53" t="str">
        <f>TEXT(BASE[[#This Row],[Data de Pagamento]],"mmmm")</f>
        <v>setembro</v>
      </c>
      <c r="J1680" s="53">
        <f>YEAR(BASE[[#This Row],[Data de Pagamento]])</f>
        <v>2024</v>
      </c>
      <c r="K1680" s="36">
        <v>-1402</v>
      </c>
    </row>
    <row r="1681" spans="1:11">
      <c r="A1681" s="50" t="s">
        <v>8</v>
      </c>
      <c r="B1681" s="37" t="s">
        <v>94</v>
      </c>
      <c r="C1681" s="50" t="s">
        <v>11</v>
      </c>
      <c r="D1681" s="34" t="str" cm="1">
        <f t="array" ref="D1681">INDEX(FONTE_CÓDIGOS[CÓDIGO],MATCH(1,(FONTE_CÓDIGOS[FONTE]=BASE[[#This Row],[Coluna1]])*(FONTE_CÓDIGOS[DESCRIÇÃO]=BASE[[#This Row],[Classificação]]),0))</f>
        <v>2.21</v>
      </c>
      <c r="E1681" s="33" t="s">
        <v>10</v>
      </c>
      <c r="G1681" s="39">
        <v>45551</v>
      </c>
      <c r="H1681" s="35">
        <f>DAY(BASE[[#This Row],[Data de Pagamento]])</f>
        <v>16</v>
      </c>
      <c r="I1681" s="35" t="str">
        <f>TEXT(BASE[[#This Row],[Data de Pagamento]],"mmmm")</f>
        <v>setembro</v>
      </c>
      <c r="J1681" s="35">
        <f>YEAR(BASE[[#This Row],[Data de Pagamento]])</f>
        <v>2024</v>
      </c>
      <c r="K1681" s="36">
        <v>-1403</v>
      </c>
    </row>
    <row r="1682" spans="1:11">
      <c r="A1682" s="50" t="s">
        <v>6</v>
      </c>
      <c r="B1682" s="37" t="s">
        <v>71</v>
      </c>
      <c r="C1682" s="50" t="s">
        <v>11</v>
      </c>
      <c r="D1682" s="52" t="str" cm="1">
        <f t="array" ref="D1682">INDEX(FONTE_CÓDIGOS[CÓDIGO],MATCH(1,(FONTE_CÓDIGOS[FONTE]=BASE[[#This Row],[Coluna1]])*(FONTE_CÓDIGOS[DESCRIÇÃO]=BASE[[#This Row],[Classificação]]),0))</f>
        <v>1.11</v>
      </c>
      <c r="E1682" s="50" t="s">
        <v>24</v>
      </c>
      <c r="F1682" s="50"/>
      <c r="G1682" s="54">
        <v>45552</v>
      </c>
      <c r="H1682" s="53">
        <f>DAY(BASE[[#This Row],[Data de Pagamento]])</f>
        <v>17</v>
      </c>
      <c r="I1682" s="53" t="str">
        <f>TEXT(BASE[[#This Row],[Data de Pagamento]],"mmmm")</f>
        <v>setembro</v>
      </c>
      <c r="J1682" s="53">
        <f>YEAR(BASE[[#This Row],[Data de Pagamento]])</f>
        <v>2024</v>
      </c>
      <c r="K1682" s="36">
        <v>275</v>
      </c>
    </row>
    <row r="1683" spans="1:11">
      <c r="A1683" s="33" t="s">
        <v>8</v>
      </c>
      <c r="B1683" s="37" t="s">
        <v>98</v>
      </c>
      <c r="C1683" s="50" t="s">
        <v>11</v>
      </c>
      <c r="D1683" s="34" t="str" cm="1">
        <f t="array" ref="D1683">INDEX(FONTE_CÓDIGOS[CÓDIGO],MATCH(1,(FONTE_CÓDIGOS[FONTE]=BASE[[#This Row],[Coluna1]])*(FONTE_CÓDIGOS[DESCRIÇÃO]=BASE[[#This Row],[Classificação]]),0))</f>
        <v>2.23</v>
      </c>
      <c r="E1683" s="33" t="s">
        <v>24</v>
      </c>
      <c r="G1683" s="39">
        <v>45552</v>
      </c>
      <c r="H1683" s="35">
        <f>DAY(BASE[[#This Row],[Data de Pagamento]])</f>
        <v>17</v>
      </c>
      <c r="I1683" s="35" t="str">
        <f>TEXT(BASE[[#This Row],[Data de Pagamento]],"mmmm")</f>
        <v>setembro</v>
      </c>
      <c r="J1683" s="35">
        <f>YEAR(BASE[[#This Row],[Data de Pagamento]])</f>
        <v>2024</v>
      </c>
      <c r="K1683" s="36">
        <v>-1404</v>
      </c>
    </row>
    <row r="1684" spans="1:11">
      <c r="A1684" s="33" t="s">
        <v>8</v>
      </c>
      <c r="B1684" s="37" t="s">
        <v>98</v>
      </c>
      <c r="C1684" s="50" t="s">
        <v>11</v>
      </c>
      <c r="D1684" s="34" t="str" cm="1">
        <f t="array" ref="D1684">INDEX(FONTE_CÓDIGOS[CÓDIGO],MATCH(1,(FONTE_CÓDIGOS[FONTE]=BASE[[#This Row],[Coluna1]])*(FONTE_CÓDIGOS[DESCRIÇÃO]=BASE[[#This Row],[Classificação]]),0))</f>
        <v>2.23</v>
      </c>
      <c r="E1684" s="33" t="s">
        <v>31</v>
      </c>
      <c r="G1684" s="39">
        <v>45552</v>
      </c>
      <c r="H1684" s="35">
        <f>DAY(BASE[[#This Row],[Data de Pagamento]])</f>
        <v>17</v>
      </c>
      <c r="I1684" s="35" t="str">
        <f>TEXT(BASE[[#This Row],[Data de Pagamento]],"mmmm")</f>
        <v>setembro</v>
      </c>
      <c r="J1684" s="35">
        <f>YEAR(BASE[[#This Row],[Data de Pagamento]])</f>
        <v>2024</v>
      </c>
      <c r="K1684" s="36">
        <v>-1405</v>
      </c>
    </row>
    <row r="1685" spans="1:11">
      <c r="A1685" s="50" t="s">
        <v>8</v>
      </c>
      <c r="B1685" s="37" t="s">
        <v>73</v>
      </c>
      <c r="C1685" s="50" t="s">
        <v>11</v>
      </c>
      <c r="D1685" s="34" t="str" cm="1">
        <f t="array" ref="D1685">INDEX(FONTE_CÓDIGOS[CÓDIGO],MATCH(1,(FONTE_CÓDIGOS[FONTE]=BASE[[#This Row],[Coluna1]])*(FONTE_CÓDIGOS[DESCRIÇÃO]=BASE[[#This Row],[Classificação]]),0))</f>
        <v>2.11</v>
      </c>
      <c r="E1685" s="33" t="s">
        <v>31</v>
      </c>
      <c r="G1685" s="39">
        <v>45552</v>
      </c>
      <c r="H1685" s="35">
        <f>DAY(BASE[[#This Row],[Data de Pagamento]])</f>
        <v>17</v>
      </c>
      <c r="I1685" s="35" t="str">
        <f>TEXT(BASE[[#This Row],[Data de Pagamento]],"mmmm")</f>
        <v>setembro</v>
      </c>
      <c r="J1685" s="35">
        <f>YEAR(BASE[[#This Row],[Data de Pagamento]])</f>
        <v>2024</v>
      </c>
      <c r="K1685" s="36">
        <v>-1406</v>
      </c>
    </row>
    <row r="1686" spans="1:11">
      <c r="A1686" s="50" t="s">
        <v>8</v>
      </c>
      <c r="B1686" s="37" t="s">
        <v>98</v>
      </c>
      <c r="C1686" s="50" t="s">
        <v>11</v>
      </c>
      <c r="D1686" s="34" t="str" cm="1">
        <f t="array" ref="D1686">INDEX(FONTE_CÓDIGOS[CÓDIGO],MATCH(1,(FONTE_CÓDIGOS[FONTE]=BASE[[#This Row],[Coluna1]])*(FONTE_CÓDIGOS[DESCRIÇÃO]=BASE[[#This Row],[Classificação]]),0))</f>
        <v>2.23</v>
      </c>
      <c r="E1686" s="33" t="s">
        <v>31</v>
      </c>
      <c r="G1686" s="39">
        <v>45552</v>
      </c>
      <c r="H1686" s="35">
        <f>DAY(BASE[[#This Row],[Data de Pagamento]])</f>
        <v>17</v>
      </c>
      <c r="I1686" s="35" t="str">
        <f>TEXT(BASE[[#This Row],[Data de Pagamento]],"mmmm")</f>
        <v>setembro</v>
      </c>
      <c r="J1686" s="35">
        <f>YEAR(BASE[[#This Row],[Data de Pagamento]])</f>
        <v>2024</v>
      </c>
      <c r="K1686" s="36">
        <v>-1407</v>
      </c>
    </row>
    <row r="1687" spans="1:11">
      <c r="A1687" s="33" t="s">
        <v>8</v>
      </c>
      <c r="B1687" s="37" t="s">
        <v>82</v>
      </c>
      <c r="C1687" s="33" t="s">
        <v>11</v>
      </c>
      <c r="D1687" s="34" t="str" cm="1">
        <f t="array" ref="D1687">INDEX(FONTE_CÓDIGOS[CÓDIGO],MATCH(1,(FONTE_CÓDIGOS[FONTE]=BASE[[#This Row],[Coluna1]])*(FONTE_CÓDIGOS[DESCRIÇÃO]=BASE[[#This Row],[Classificação]]),0))</f>
        <v>2.15</v>
      </c>
      <c r="E1687" s="33" t="s">
        <v>10</v>
      </c>
      <c r="G1687" s="39">
        <v>45553</v>
      </c>
      <c r="H1687" s="35">
        <f>DAY(BASE[[#This Row],[Data de Pagamento]])</f>
        <v>18</v>
      </c>
      <c r="I1687" s="35" t="str">
        <f>TEXT(BASE[[#This Row],[Data de Pagamento]],"mmmm")</f>
        <v>setembro</v>
      </c>
      <c r="J1687" s="35">
        <f>YEAR(BASE[[#This Row],[Data de Pagamento]])</f>
        <v>2024</v>
      </c>
      <c r="K1687" s="36">
        <v>-1408</v>
      </c>
    </row>
    <row r="1688" spans="1:11">
      <c r="A1688" s="33" t="s">
        <v>8</v>
      </c>
      <c r="B1688" s="37" t="s">
        <v>76</v>
      </c>
      <c r="C1688" s="33" t="s">
        <v>11</v>
      </c>
      <c r="D1688" s="34" t="str" cm="1">
        <f t="array" ref="D1688">INDEX(FONTE_CÓDIGOS[CÓDIGO],MATCH(1,(FONTE_CÓDIGOS[FONTE]=BASE[[#This Row],[Coluna1]])*(FONTE_CÓDIGOS[DESCRIÇÃO]=BASE[[#This Row],[Classificação]]),0))</f>
        <v>2.12</v>
      </c>
      <c r="E1688" s="33" t="s">
        <v>10</v>
      </c>
      <c r="G1688" s="39">
        <v>45555</v>
      </c>
      <c r="H1688" s="35">
        <f>DAY(BASE[[#This Row],[Data de Pagamento]])</f>
        <v>20</v>
      </c>
      <c r="I1688" s="35" t="str">
        <f>TEXT(BASE[[#This Row],[Data de Pagamento]],"mmmm")</f>
        <v>setembro</v>
      </c>
      <c r="J1688" s="35">
        <f>YEAR(BASE[[#This Row],[Data de Pagamento]])</f>
        <v>2024</v>
      </c>
      <c r="K1688" s="36">
        <v>-1409</v>
      </c>
    </row>
    <row r="1689" spans="1:11">
      <c r="A1689" s="37" t="s">
        <v>8</v>
      </c>
      <c r="B1689" s="37" t="s">
        <v>92</v>
      </c>
      <c r="C1689" s="37" t="s">
        <v>11</v>
      </c>
      <c r="D1689" s="38" t="str" cm="1">
        <f t="array" ref="D1689">INDEX(FONTE_CÓDIGOS[CÓDIGO],MATCH(1,(FONTE_CÓDIGOS[FONTE]=BASE[[#This Row],[Coluna1]])*(FONTE_CÓDIGOS[DESCRIÇÃO]=BASE[[#This Row],[Classificação]]),0))</f>
        <v>2.20</v>
      </c>
      <c r="E1689" s="33" t="s">
        <v>31</v>
      </c>
      <c r="G1689" s="39">
        <v>45555</v>
      </c>
      <c r="H1689" s="35">
        <f>DAY(BASE[[#This Row],[Data de Pagamento]])</f>
        <v>20</v>
      </c>
      <c r="I1689" s="35" t="str">
        <f>TEXT(BASE[[#This Row],[Data de Pagamento]],"mmmm")</f>
        <v>setembro</v>
      </c>
      <c r="J1689" s="35">
        <f>YEAR(BASE[[#This Row],[Data de Pagamento]])</f>
        <v>2024</v>
      </c>
      <c r="K1689" s="36">
        <v>-1410</v>
      </c>
    </row>
    <row r="1690" spans="1:11">
      <c r="A1690" s="37" t="s">
        <v>8</v>
      </c>
      <c r="B1690" s="37" t="s">
        <v>73</v>
      </c>
      <c r="C1690" s="37" t="s">
        <v>11</v>
      </c>
      <c r="D1690" s="41" t="str" cm="1">
        <f t="array" ref="D1690">INDEX(FONTE_CÓDIGOS[CÓDIGO],MATCH(1,(FONTE_CÓDIGOS[FONTE]=BASE[[#This Row],[Coluna1]])*(FONTE_CÓDIGOS[DESCRIÇÃO]=BASE[[#This Row],[Classificação]]),0))</f>
        <v>2.11</v>
      </c>
      <c r="E1690" s="33" t="s">
        <v>31</v>
      </c>
      <c r="G1690" s="39">
        <v>45555</v>
      </c>
      <c r="H1690" s="35">
        <f>DAY(BASE[[#This Row],[Data de Pagamento]])</f>
        <v>20</v>
      </c>
      <c r="I1690" s="35" t="str">
        <f>TEXT(BASE[[#This Row],[Data de Pagamento]],"mmmm")</f>
        <v>setembro</v>
      </c>
      <c r="J1690" s="35">
        <f>YEAR(BASE[[#This Row],[Data de Pagamento]])</f>
        <v>2024</v>
      </c>
      <c r="K1690" s="36">
        <v>-1411</v>
      </c>
    </row>
    <row r="1691" spans="1:11">
      <c r="A1691" s="33" t="s">
        <v>8</v>
      </c>
      <c r="B1691" s="37" t="s">
        <v>102</v>
      </c>
      <c r="C1691" s="33" t="s">
        <v>11</v>
      </c>
      <c r="D1691" s="34" t="str" cm="1">
        <f t="array" ref="D1691">INDEX(FONTE_CÓDIGOS[CÓDIGO],MATCH(1,(FONTE_CÓDIGOS[FONTE]=BASE[[#This Row],[Coluna1]])*(FONTE_CÓDIGOS[DESCRIÇÃO]=BASE[[#This Row],[Classificação]]),0))</f>
        <v>2.26</v>
      </c>
      <c r="E1691" s="33" t="s">
        <v>10</v>
      </c>
      <c r="G1691" s="39">
        <v>45555</v>
      </c>
      <c r="H1691" s="35">
        <f>DAY(BASE[[#This Row],[Data de Pagamento]])</f>
        <v>20</v>
      </c>
      <c r="I1691" s="35" t="str">
        <f>TEXT(BASE[[#This Row],[Data de Pagamento]],"mmmm")</f>
        <v>setembro</v>
      </c>
      <c r="J1691" s="35">
        <f>YEAR(BASE[[#This Row],[Data de Pagamento]])</f>
        <v>2024</v>
      </c>
      <c r="K1691" s="36">
        <v>-1412</v>
      </c>
    </row>
    <row r="1692" spans="1:11">
      <c r="A1692" s="33" t="s">
        <v>8</v>
      </c>
      <c r="B1692" s="37" t="s">
        <v>15</v>
      </c>
      <c r="C1692" s="33" t="s">
        <v>11</v>
      </c>
      <c r="D1692" s="34" t="str" cm="1">
        <f t="array" ref="D1692">INDEX(FONTE_CÓDIGOS[CÓDIGO],MATCH(1,(FONTE_CÓDIGOS[FONTE]=BASE[[#This Row],[Coluna1]])*(FONTE_CÓDIGOS[DESCRIÇÃO]=BASE[[#This Row],[Classificação]]),0))</f>
        <v>2.1</v>
      </c>
      <c r="E1692" s="33" t="s">
        <v>10</v>
      </c>
      <c r="G1692" s="39">
        <v>45555</v>
      </c>
      <c r="H1692" s="35">
        <f>DAY(BASE[[#This Row],[Data de Pagamento]])</f>
        <v>20</v>
      </c>
      <c r="I1692" s="35" t="str">
        <f>TEXT(BASE[[#This Row],[Data de Pagamento]],"mmmm")</f>
        <v>setembro</v>
      </c>
      <c r="J1692" s="35">
        <f>YEAR(BASE[[#This Row],[Data de Pagamento]])</f>
        <v>2024</v>
      </c>
      <c r="K1692" s="36">
        <v>-1413</v>
      </c>
    </row>
    <row r="1693" spans="1:11">
      <c r="A1693" s="50" t="s">
        <v>6</v>
      </c>
      <c r="B1693" s="37" t="s">
        <v>27</v>
      </c>
      <c r="C1693" s="50" t="s">
        <v>11</v>
      </c>
      <c r="D1693" s="52" t="str" cm="1">
        <f t="array" ref="D1693">INDEX(FONTE_CÓDIGOS[CÓDIGO],MATCH(1,(FONTE_CÓDIGOS[FONTE]=BASE[[#This Row],[Coluna1]])*(FONTE_CÓDIGOS[DESCRIÇÃO]=BASE[[#This Row],[Classificação]]),0))</f>
        <v>1.3</v>
      </c>
      <c r="E1693" s="33" t="s">
        <v>43</v>
      </c>
      <c r="G1693" s="54">
        <v>45565</v>
      </c>
      <c r="H1693" s="35">
        <f>DAY(BASE[[#This Row],[Data de Pagamento]])</f>
        <v>30</v>
      </c>
      <c r="I1693" s="35" t="str">
        <f>TEXT(BASE[[#This Row],[Data de Pagamento]],"mmmm")</f>
        <v>setembro</v>
      </c>
      <c r="J1693" s="35">
        <f>YEAR(BASE[[#This Row],[Data de Pagamento]])</f>
        <v>2024</v>
      </c>
      <c r="K1693" s="36">
        <v>276</v>
      </c>
    </row>
    <row r="1694" spans="1:11">
      <c r="A1694" s="37" t="s">
        <v>8</v>
      </c>
      <c r="B1694" s="37" t="s">
        <v>29</v>
      </c>
      <c r="C1694" s="37" t="s">
        <v>11</v>
      </c>
      <c r="D1694" s="38" t="str" cm="1">
        <f t="array" ref="D1694">INDEX(FONTE_CÓDIGOS[CÓDIGO],MATCH(1,(FONTE_CÓDIGOS[FONTE]=BASE[[#This Row],[Coluna1]])*(FONTE_CÓDIGOS[DESCRIÇÃO]=BASE[[#This Row],[Classificação]]),0))</f>
        <v>2.3</v>
      </c>
      <c r="E1694" s="33" t="s">
        <v>10</v>
      </c>
      <c r="G1694" s="39">
        <v>45565</v>
      </c>
      <c r="H1694" s="35">
        <f>DAY(BASE[[#This Row],[Data de Pagamento]])</f>
        <v>30</v>
      </c>
      <c r="I1694" s="35" t="str">
        <f>TEXT(BASE[[#This Row],[Data de Pagamento]],"mmmm")</f>
        <v>setembro</v>
      </c>
      <c r="J1694" s="35">
        <f>YEAR(BASE[[#This Row],[Data de Pagamento]])</f>
        <v>2024</v>
      </c>
      <c r="K1694" s="36">
        <v>-1414</v>
      </c>
    </row>
    <row r="1695" spans="1:11">
      <c r="A1695" s="33" t="s">
        <v>8</v>
      </c>
      <c r="B1695" s="37" t="s">
        <v>76</v>
      </c>
      <c r="C1695" s="33" t="s">
        <v>11</v>
      </c>
      <c r="D1695" s="34" t="str" cm="1">
        <f t="array" ref="D1695">INDEX(FONTE_CÓDIGOS[CÓDIGO],MATCH(1,(FONTE_CÓDIGOS[FONTE]=BASE[[#This Row],[Coluna1]])*(FONTE_CÓDIGOS[DESCRIÇÃO]=BASE[[#This Row],[Classificação]]),0))</f>
        <v>2.12</v>
      </c>
      <c r="E1695" s="33" t="s">
        <v>10</v>
      </c>
      <c r="G1695" s="39">
        <v>45565</v>
      </c>
      <c r="H1695" s="35">
        <f>DAY(BASE[[#This Row],[Data de Pagamento]])</f>
        <v>30</v>
      </c>
      <c r="I1695" s="35" t="str">
        <f>TEXT(BASE[[#This Row],[Data de Pagamento]],"mmmm")</f>
        <v>setembro</v>
      </c>
      <c r="J1695" s="35">
        <f>YEAR(BASE[[#This Row],[Data de Pagamento]])</f>
        <v>2024</v>
      </c>
      <c r="K1695" s="36">
        <v>-1415</v>
      </c>
    </row>
    <row r="1696" spans="1:11">
      <c r="A1696" s="50" t="s">
        <v>8</v>
      </c>
      <c r="B1696" s="37" t="s">
        <v>94</v>
      </c>
      <c r="C1696" s="50" t="s">
        <v>11</v>
      </c>
      <c r="D1696" s="52" t="str" cm="1">
        <f t="array" ref="D1696">INDEX(FONTE_CÓDIGOS[CÓDIGO],MATCH(1,(FONTE_CÓDIGOS[FONTE]=BASE[[#This Row],[Coluna1]])*(FONTE_CÓDIGOS[DESCRIÇÃO]=BASE[[#This Row],[Classificação]]),0))</f>
        <v>2.21</v>
      </c>
      <c r="E1696" s="50" t="s">
        <v>10</v>
      </c>
      <c r="F1696" s="50"/>
      <c r="G1696" s="54">
        <v>45565</v>
      </c>
      <c r="H1696" s="53">
        <f>DAY(BASE[[#This Row],[Data de Pagamento]])</f>
        <v>30</v>
      </c>
      <c r="I1696" s="53" t="str">
        <f>TEXT(BASE[[#This Row],[Data de Pagamento]],"mmmm")</f>
        <v>setembro</v>
      </c>
      <c r="J1696" s="53">
        <f>YEAR(BASE[[#This Row],[Data de Pagamento]])</f>
        <v>2024</v>
      </c>
      <c r="K1696" s="36">
        <v>-1416</v>
      </c>
    </row>
    <row r="1697" spans="1:11">
      <c r="A1697" s="37" t="s">
        <v>8</v>
      </c>
      <c r="B1697" s="37" t="s">
        <v>73</v>
      </c>
      <c r="C1697" s="37" t="s">
        <v>11</v>
      </c>
      <c r="D1697" s="41" t="str" cm="1">
        <f t="array" ref="D1697">INDEX(FONTE_CÓDIGOS[CÓDIGO],MATCH(1,(FONTE_CÓDIGOS[FONTE]=BASE[[#This Row],[Coluna1]])*(FONTE_CÓDIGOS[DESCRIÇÃO]=BASE[[#This Row],[Classificação]]),0))</f>
        <v>2.11</v>
      </c>
      <c r="E1697" s="33" t="s">
        <v>37</v>
      </c>
      <c r="G1697" s="39">
        <v>45566</v>
      </c>
      <c r="H1697" s="35">
        <f>DAY(BASE[[#This Row],[Data de Pagamento]])</f>
        <v>1</v>
      </c>
      <c r="I1697" s="35" t="str">
        <f>TEXT(BASE[[#This Row],[Data de Pagamento]],"mmmm")</f>
        <v>outubro</v>
      </c>
      <c r="J1697" s="35">
        <f>YEAR(BASE[[#This Row],[Data de Pagamento]])</f>
        <v>2024</v>
      </c>
      <c r="K1697" s="36">
        <v>-1417</v>
      </c>
    </row>
    <row r="1698" spans="1:11">
      <c r="A1698" s="37" t="s">
        <v>8</v>
      </c>
      <c r="B1698" s="37" t="s">
        <v>73</v>
      </c>
      <c r="C1698" s="37" t="s">
        <v>11</v>
      </c>
      <c r="D1698" s="41" t="str" cm="1">
        <f t="array" ref="D1698">INDEX(FONTE_CÓDIGOS[CÓDIGO],MATCH(1,(FONTE_CÓDIGOS[FONTE]=BASE[[#This Row],[Coluna1]])*(FONTE_CÓDIGOS[DESCRIÇÃO]=BASE[[#This Row],[Classificação]]),0))</f>
        <v>2.11</v>
      </c>
      <c r="E1698" s="33" t="s">
        <v>37</v>
      </c>
      <c r="G1698" s="39">
        <v>45566</v>
      </c>
      <c r="H1698" s="35">
        <f>DAY(BASE[[#This Row],[Data de Pagamento]])</f>
        <v>1</v>
      </c>
      <c r="I1698" s="35" t="str">
        <f>TEXT(BASE[[#This Row],[Data de Pagamento]],"mmmm")</f>
        <v>outubro</v>
      </c>
      <c r="J1698" s="35">
        <f>YEAR(BASE[[#This Row],[Data de Pagamento]])</f>
        <v>2024</v>
      </c>
      <c r="K1698" s="36">
        <v>-1418</v>
      </c>
    </row>
    <row r="1699" spans="1:11">
      <c r="A1699" s="37" t="s">
        <v>8</v>
      </c>
      <c r="B1699" s="37" t="s">
        <v>73</v>
      </c>
      <c r="C1699" s="37" t="s">
        <v>11</v>
      </c>
      <c r="D1699" s="41" t="str" cm="1">
        <f t="array" ref="D1699">INDEX(FONTE_CÓDIGOS[CÓDIGO],MATCH(1,(FONTE_CÓDIGOS[FONTE]=BASE[[#This Row],[Coluna1]])*(FONTE_CÓDIGOS[DESCRIÇÃO]=BASE[[#This Row],[Classificação]]),0))</f>
        <v>2.11</v>
      </c>
      <c r="E1699" s="33" t="s">
        <v>31</v>
      </c>
      <c r="G1699" s="39">
        <v>45566</v>
      </c>
      <c r="H1699" s="35">
        <f>DAY(BASE[[#This Row],[Data de Pagamento]])</f>
        <v>1</v>
      </c>
      <c r="I1699" s="35" t="str">
        <f>TEXT(BASE[[#This Row],[Data de Pagamento]],"mmmm")</f>
        <v>outubro</v>
      </c>
      <c r="J1699" s="35">
        <f>YEAR(BASE[[#This Row],[Data de Pagamento]])</f>
        <v>2024</v>
      </c>
      <c r="K1699" s="36">
        <v>-1419</v>
      </c>
    </row>
    <row r="1700" spans="1:11">
      <c r="A1700" s="37" t="s">
        <v>8</v>
      </c>
      <c r="B1700" s="37" t="s">
        <v>73</v>
      </c>
      <c r="C1700" s="37" t="s">
        <v>11</v>
      </c>
      <c r="D1700" s="38" t="str" cm="1">
        <f t="array" ref="D1700">INDEX(FONTE_CÓDIGOS[CÓDIGO],MATCH(1,(FONTE_CÓDIGOS[FONTE]=BASE[[#This Row],[Coluna1]])*(FONTE_CÓDIGOS[DESCRIÇÃO]=BASE[[#This Row],[Classificação]]),0))</f>
        <v>2.11</v>
      </c>
      <c r="E1700" s="33" t="s">
        <v>31</v>
      </c>
      <c r="G1700" s="39">
        <v>45566</v>
      </c>
      <c r="H1700" s="35">
        <f>DAY(BASE[[#This Row],[Data de Pagamento]])</f>
        <v>1</v>
      </c>
      <c r="I1700" s="35" t="str">
        <f>TEXT(BASE[[#This Row],[Data de Pagamento]],"mmmm")</f>
        <v>outubro</v>
      </c>
      <c r="J1700" s="35">
        <f>YEAR(BASE[[#This Row],[Data de Pagamento]])</f>
        <v>2024</v>
      </c>
      <c r="K1700" s="36">
        <v>-1420</v>
      </c>
    </row>
    <row r="1701" spans="1:11">
      <c r="A1701" s="50" t="s">
        <v>8</v>
      </c>
      <c r="B1701" s="37" t="s">
        <v>94</v>
      </c>
      <c r="C1701" s="50" t="s">
        <v>11</v>
      </c>
      <c r="D1701" s="52" t="str" cm="1">
        <f t="array" ref="D1701">INDEX(FONTE_CÓDIGOS[CÓDIGO],MATCH(1,(FONTE_CÓDIGOS[FONTE]=BASE[[#This Row],[Coluna1]])*(FONTE_CÓDIGOS[DESCRIÇÃO]=BASE[[#This Row],[Classificação]]),0))</f>
        <v>2.21</v>
      </c>
      <c r="E1701" s="50" t="s">
        <v>10</v>
      </c>
      <c r="F1701" s="50"/>
      <c r="G1701" s="54">
        <v>45567</v>
      </c>
      <c r="H1701" s="53">
        <f>DAY(BASE[[#This Row],[Data de Pagamento]])</f>
        <v>2</v>
      </c>
      <c r="I1701" s="53" t="str">
        <f>TEXT(BASE[[#This Row],[Data de Pagamento]],"mmmm")</f>
        <v>outubro</v>
      </c>
      <c r="J1701" s="53">
        <f>YEAR(BASE[[#This Row],[Data de Pagamento]])</f>
        <v>2024</v>
      </c>
      <c r="K1701" s="36">
        <v>-1421</v>
      </c>
    </row>
    <row r="1702" spans="1:11">
      <c r="A1702" s="50" t="s">
        <v>8</v>
      </c>
      <c r="B1702" s="37" t="s">
        <v>98</v>
      </c>
      <c r="C1702" s="50" t="s">
        <v>11</v>
      </c>
      <c r="D1702" s="52" t="str" cm="1">
        <f t="array" ref="D1702">INDEX(FONTE_CÓDIGOS[CÓDIGO],MATCH(1,(FONTE_CÓDIGOS[FONTE]=BASE[[#This Row],[Coluna1]])*(FONTE_CÓDIGOS[DESCRIÇÃO]=BASE[[#This Row],[Classificação]]),0))</f>
        <v>2.23</v>
      </c>
      <c r="E1702" s="50" t="s">
        <v>31</v>
      </c>
      <c r="F1702" s="50"/>
      <c r="G1702" s="54">
        <v>45567</v>
      </c>
      <c r="H1702" s="53">
        <f>DAY(BASE[[#This Row],[Data de Pagamento]])</f>
        <v>2</v>
      </c>
      <c r="I1702" s="53" t="str">
        <f>TEXT(BASE[[#This Row],[Data de Pagamento]],"mmmm")</f>
        <v>outubro</v>
      </c>
      <c r="J1702" s="53">
        <f>YEAR(BASE[[#This Row],[Data de Pagamento]])</f>
        <v>2024</v>
      </c>
      <c r="K1702" s="36">
        <v>-1422</v>
      </c>
    </row>
    <row r="1703" spans="1:11">
      <c r="A1703" s="50" t="s">
        <v>8</v>
      </c>
      <c r="B1703" s="37" t="s">
        <v>80</v>
      </c>
      <c r="C1703" s="50" t="s">
        <v>11</v>
      </c>
      <c r="D1703" s="52" t="str" cm="1">
        <f t="array" ref="D1703">INDEX(FONTE_CÓDIGOS[CÓDIGO],MATCH(1,(FONTE_CÓDIGOS[FONTE]=BASE[[#This Row],[Coluna1]])*(FONTE_CÓDIGOS[DESCRIÇÃO]=BASE[[#This Row],[Classificação]]),0))</f>
        <v>2.14</v>
      </c>
      <c r="E1703" s="50" t="s">
        <v>10</v>
      </c>
      <c r="F1703" s="50"/>
      <c r="G1703" s="39">
        <v>45567</v>
      </c>
      <c r="H1703" s="53">
        <f>DAY(BASE[[#This Row],[Data de Pagamento]])</f>
        <v>2</v>
      </c>
      <c r="I1703" s="53" t="str">
        <f>TEXT(BASE[[#This Row],[Data de Pagamento]],"mmmm")</f>
        <v>outubro</v>
      </c>
      <c r="J1703" s="53">
        <f>YEAR(BASE[[#This Row],[Data de Pagamento]])</f>
        <v>2024</v>
      </c>
      <c r="K1703" s="36">
        <v>-1423</v>
      </c>
    </row>
    <row r="1704" spans="1:11">
      <c r="A1704" s="50" t="s">
        <v>6</v>
      </c>
      <c r="B1704" s="37" t="s">
        <v>27</v>
      </c>
      <c r="C1704" s="50" t="s">
        <v>11</v>
      </c>
      <c r="D1704" s="52" t="str" cm="1">
        <f t="array" ref="D1704">INDEX(FONTE_CÓDIGOS[CÓDIGO],MATCH(1,(FONTE_CÓDIGOS[FONTE]=BASE[[#This Row],[Coluna1]])*(FONTE_CÓDIGOS[DESCRIÇÃO]=BASE[[#This Row],[Classificação]]),0))</f>
        <v>1.3</v>
      </c>
      <c r="E1704" s="33" t="s">
        <v>43</v>
      </c>
      <c r="G1704" s="54">
        <v>45569</v>
      </c>
      <c r="H1704" s="35">
        <f>DAY(BASE[[#This Row],[Data de Pagamento]])</f>
        <v>4</v>
      </c>
      <c r="I1704" s="35" t="str">
        <f>TEXT(BASE[[#This Row],[Data de Pagamento]],"mmmm")</f>
        <v>outubro</v>
      </c>
      <c r="J1704" s="35">
        <f>YEAR(BASE[[#This Row],[Data de Pagamento]])</f>
        <v>2024</v>
      </c>
      <c r="K1704" s="36">
        <v>277</v>
      </c>
    </row>
    <row r="1705" spans="1:11">
      <c r="A1705" s="50" t="s">
        <v>8</v>
      </c>
      <c r="B1705" s="37" t="s">
        <v>98</v>
      </c>
      <c r="C1705" s="50" t="s">
        <v>11</v>
      </c>
      <c r="D1705" s="52" t="str" cm="1">
        <f t="array" ref="D1705">INDEX(FONTE_CÓDIGOS[CÓDIGO],MATCH(1,(FONTE_CÓDIGOS[FONTE]=BASE[[#This Row],[Coluna1]])*(FONTE_CÓDIGOS[DESCRIÇÃO]=BASE[[#This Row],[Classificação]]),0))</f>
        <v>2.23</v>
      </c>
      <c r="E1705" s="50" t="s">
        <v>24</v>
      </c>
      <c r="F1705" s="50"/>
      <c r="G1705" s="54">
        <v>45569</v>
      </c>
      <c r="H1705" s="53">
        <f>DAY(BASE[[#This Row],[Data de Pagamento]])</f>
        <v>4</v>
      </c>
      <c r="I1705" s="53" t="str">
        <f>TEXT(BASE[[#This Row],[Data de Pagamento]],"mmmm")</f>
        <v>outubro</v>
      </c>
      <c r="J1705" s="53">
        <f>YEAR(BASE[[#This Row],[Data de Pagamento]])</f>
        <v>2024</v>
      </c>
      <c r="K1705" s="36">
        <v>-1424</v>
      </c>
    </row>
    <row r="1706" spans="1:11">
      <c r="A1706" s="37" t="s">
        <v>8</v>
      </c>
      <c r="B1706" s="37" t="s">
        <v>84</v>
      </c>
      <c r="C1706" s="37" t="s">
        <v>11</v>
      </c>
      <c r="D1706" s="40" t="str" cm="1">
        <f t="array" ref="D1706">INDEX(FONTE_CÓDIGOS[CÓDIGO],MATCH(1,(FONTE_CÓDIGOS[FONTE]=BASE[[#This Row],[Coluna1]])*(FONTE_CÓDIGOS[DESCRIÇÃO]=BASE[[#This Row],[Classificação]]),0))</f>
        <v>2.16</v>
      </c>
      <c r="E1706" s="33" t="s">
        <v>10</v>
      </c>
      <c r="G1706" s="39">
        <v>45573</v>
      </c>
      <c r="H1706" s="35">
        <f>DAY(BASE[[#This Row],[Data de Pagamento]])</f>
        <v>8</v>
      </c>
      <c r="I1706" s="35" t="str">
        <f>TEXT(BASE[[#This Row],[Data de Pagamento]],"mmmm")</f>
        <v>outubro</v>
      </c>
      <c r="J1706" s="35">
        <f>YEAR(BASE[[#This Row],[Data de Pagamento]])</f>
        <v>2024</v>
      </c>
      <c r="K1706" s="36">
        <v>-1425</v>
      </c>
    </row>
    <row r="1707" spans="1:11">
      <c r="A1707" s="50" t="s">
        <v>6</v>
      </c>
      <c r="B1707" s="37" t="s">
        <v>27</v>
      </c>
      <c r="C1707" s="50" t="s">
        <v>11</v>
      </c>
      <c r="D1707" s="52" t="str" cm="1">
        <f t="array" ref="D1707">INDEX(FONTE_CÓDIGOS[CÓDIGO],MATCH(1,(FONTE_CÓDIGOS[FONTE]=BASE[[#This Row],[Coluna1]])*(FONTE_CÓDIGOS[DESCRIÇÃO]=BASE[[#This Row],[Classificação]]),0))</f>
        <v>1.3</v>
      </c>
      <c r="E1707" s="33" t="s">
        <v>43</v>
      </c>
      <c r="G1707" s="54">
        <v>45574</v>
      </c>
      <c r="H1707" s="35">
        <f>DAY(BASE[[#This Row],[Data de Pagamento]])</f>
        <v>9</v>
      </c>
      <c r="I1707" s="35" t="str">
        <f>TEXT(BASE[[#This Row],[Data de Pagamento]],"mmmm")</f>
        <v>outubro</v>
      </c>
      <c r="J1707" s="35">
        <f>YEAR(BASE[[#This Row],[Data de Pagamento]])</f>
        <v>2024</v>
      </c>
      <c r="K1707" s="36">
        <v>278</v>
      </c>
    </row>
    <row r="1708" spans="1:11">
      <c r="A1708" s="37" t="s">
        <v>8</v>
      </c>
      <c r="B1708" s="37" t="s">
        <v>73</v>
      </c>
      <c r="C1708" s="37" t="s">
        <v>11</v>
      </c>
      <c r="D1708" s="41" t="str" cm="1">
        <f t="array" ref="D1708">INDEX(FONTE_CÓDIGOS[CÓDIGO],MATCH(1,(FONTE_CÓDIGOS[FONTE]=BASE[[#This Row],[Coluna1]])*(FONTE_CÓDIGOS[DESCRIÇÃO]=BASE[[#This Row],[Classificação]]),0))</f>
        <v>2.11</v>
      </c>
      <c r="E1708" s="33" t="s">
        <v>31</v>
      </c>
      <c r="G1708" s="39">
        <v>45575</v>
      </c>
      <c r="H1708" s="35">
        <f>DAY(BASE[[#This Row],[Data de Pagamento]])</f>
        <v>10</v>
      </c>
      <c r="I1708" s="35" t="str">
        <f>TEXT(BASE[[#This Row],[Data de Pagamento]],"mmmm")</f>
        <v>outubro</v>
      </c>
      <c r="J1708" s="35">
        <f>YEAR(BASE[[#This Row],[Data de Pagamento]])</f>
        <v>2024</v>
      </c>
      <c r="K1708" s="36">
        <v>-1426</v>
      </c>
    </row>
    <row r="1709" spans="1:11">
      <c r="A1709" s="37" t="s">
        <v>8</v>
      </c>
      <c r="B1709" s="37" t="s">
        <v>92</v>
      </c>
      <c r="C1709" s="37" t="s">
        <v>11</v>
      </c>
      <c r="D1709" s="38" t="str" cm="1">
        <f t="array" ref="D1709">INDEX(FONTE_CÓDIGOS[CÓDIGO],MATCH(1,(FONTE_CÓDIGOS[FONTE]=BASE[[#This Row],[Coluna1]])*(FONTE_CÓDIGOS[DESCRIÇÃO]=BASE[[#This Row],[Classificação]]),0))</f>
        <v>2.20</v>
      </c>
      <c r="E1709" s="33" t="s">
        <v>31</v>
      </c>
      <c r="G1709" s="39">
        <v>45575</v>
      </c>
      <c r="H1709" s="35">
        <f>DAY(BASE[[#This Row],[Data de Pagamento]])</f>
        <v>10</v>
      </c>
      <c r="I1709" s="35" t="str">
        <f>TEXT(BASE[[#This Row],[Data de Pagamento]],"mmmm")</f>
        <v>outubro</v>
      </c>
      <c r="J1709" s="35">
        <f>YEAR(BASE[[#This Row],[Data de Pagamento]])</f>
        <v>2024</v>
      </c>
      <c r="K1709" s="36">
        <v>-1427</v>
      </c>
    </row>
    <row r="1710" spans="1:11">
      <c r="A1710" s="37" t="s">
        <v>8</v>
      </c>
      <c r="B1710" s="37" t="s">
        <v>92</v>
      </c>
      <c r="C1710" s="37" t="s">
        <v>11</v>
      </c>
      <c r="D1710" s="38" t="str" cm="1">
        <f t="array" ref="D1710">INDEX(FONTE_CÓDIGOS[CÓDIGO],MATCH(1,(FONTE_CÓDIGOS[FONTE]=BASE[[#This Row],[Coluna1]])*(FONTE_CÓDIGOS[DESCRIÇÃO]=BASE[[#This Row],[Classificação]]),0))</f>
        <v>2.20</v>
      </c>
      <c r="E1710" s="33" t="s">
        <v>17</v>
      </c>
      <c r="G1710" s="39">
        <v>45575</v>
      </c>
      <c r="H1710" s="35">
        <f>DAY(BASE[[#This Row],[Data de Pagamento]])</f>
        <v>10</v>
      </c>
      <c r="I1710" s="35" t="str">
        <f>TEXT(BASE[[#This Row],[Data de Pagamento]],"mmmm")</f>
        <v>outubro</v>
      </c>
      <c r="J1710" s="35">
        <f>YEAR(BASE[[#This Row],[Data de Pagamento]])</f>
        <v>2024</v>
      </c>
      <c r="K1710" s="36">
        <v>-1428</v>
      </c>
    </row>
    <row r="1711" spans="1:11">
      <c r="A1711" s="37" t="s">
        <v>8</v>
      </c>
      <c r="B1711" s="37" t="s">
        <v>92</v>
      </c>
      <c r="C1711" s="37" t="s">
        <v>11</v>
      </c>
      <c r="D1711" s="38" t="str" cm="1">
        <f t="array" ref="D1711">INDEX(FONTE_CÓDIGOS[CÓDIGO],MATCH(1,(FONTE_CÓDIGOS[FONTE]=BASE[[#This Row],[Coluna1]])*(FONTE_CÓDIGOS[DESCRIÇÃO]=BASE[[#This Row],[Classificação]]),0))</f>
        <v>2.20</v>
      </c>
      <c r="E1711" s="33" t="s">
        <v>24</v>
      </c>
      <c r="G1711" s="39">
        <v>45575</v>
      </c>
      <c r="H1711" s="35">
        <f>DAY(BASE[[#This Row],[Data de Pagamento]])</f>
        <v>10</v>
      </c>
      <c r="I1711" s="35" t="str">
        <f>TEXT(BASE[[#This Row],[Data de Pagamento]],"mmmm")</f>
        <v>outubro</v>
      </c>
      <c r="J1711" s="35">
        <f>YEAR(BASE[[#This Row],[Data de Pagamento]])</f>
        <v>2024</v>
      </c>
      <c r="K1711" s="36">
        <v>-1429</v>
      </c>
    </row>
    <row r="1712" spans="1:11">
      <c r="A1712" s="37" t="s">
        <v>8</v>
      </c>
      <c r="B1712" s="37" t="s">
        <v>47</v>
      </c>
      <c r="C1712" s="37" t="s">
        <v>11</v>
      </c>
      <c r="D1712" s="38" t="str" cm="1">
        <f t="array" ref="D1712">INDEX(FONTE_CÓDIGOS[CÓDIGO],MATCH(1,(FONTE_CÓDIGOS[FONTE]=BASE[[#This Row],[Coluna1]])*(FONTE_CÓDIGOS[DESCRIÇÃO]=BASE[[#This Row],[Classificação]]),0))</f>
        <v>2.6</v>
      </c>
      <c r="E1712" s="33" t="s">
        <v>10</v>
      </c>
      <c r="G1712" s="39">
        <v>45575</v>
      </c>
      <c r="H1712" s="35">
        <f>DAY(BASE[[#This Row],[Data de Pagamento]])</f>
        <v>10</v>
      </c>
      <c r="I1712" s="35" t="str">
        <f>TEXT(BASE[[#This Row],[Data de Pagamento]],"mmmm")</f>
        <v>outubro</v>
      </c>
      <c r="J1712" s="35">
        <f>YEAR(BASE[[#This Row],[Data de Pagamento]])</f>
        <v>2024</v>
      </c>
      <c r="K1712" s="36">
        <v>-1430</v>
      </c>
    </row>
    <row r="1713" spans="1:11">
      <c r="A1713" s="50" t="s">
        <v>8</v>
      </c>
      <c r="B1713" s="37" t="s">
        <v>88</v>
      </c>
      <c r="C1713" s="50" t="s">
        <v>11</v>
      </c>
      <c r="D1713" s="52" t="str" cm="1">
        <f t="array" ref="D1713">INDEX(FONTE_CÓDIGOS[CÓDIGO],MATCH(1,(FONTE_CÓDIGOS[FONTE]=BASE[[#This Row],[Coluna1]])*(FONTE_CÓDIGOS[DESCRIÇÃO]=BASE[[#This Row],[Classificação]]),0))</f>
        <v>2.18</v>
      </c>
      <c r="E1713" s="50" t="s">
        <v>10</v>
      </c>
      <c r="F1713" s="50"/>
      <c r="G1713" s="54">
        <v>45579</v>
      </c>
      <c r="H1713" s="53">
        <f>DAY(BASE[[#This Row],[Data de Pagamento]])</f>
        <v>14</v>
      </c>
      <c r="I1713" s="53" t="str">
        <f>TEXT(BASE[[#This Row],[Data de Pagamento]],"mmmm")</f>
        <v>outubro</v>
      </c>
      <c r="J1713" s="53">
        <f>YEAR(BASE[[#This Row],[Data de Pagamento]])</f>
        <v>2024</v>
      </c>
      <c r="K1713" s="36">
        <v>-1431</v>
      </c>
    </row>
    <row r="1714" spans="1:11">
      <c r="A1714" s="50" t="s">
        <v>8</v>
      </c>
      <c r="B1714" s="37" t="s">
        <v>94</v>
      </c>
      <c r="C1714" s="50" t="s">
        <v>11</v>
      </c>
      <c r="D1714" s="34" t="str" cm="1">
        <f t="array" ref="D1714">INDEX(FONTE_CÓDIGOS[CÓDIGO],MATCH(1,(FONTE_CÓDIGOS[FONTE]=BASE[[#This Row],[Coluna1]])*(FONTE_CÓDIGOS[DESCRIÇÃO]=BASE[[#This Row],[Classificação]]),0))</f>
        <v>2.21</v>
      </c>
      <c r="E1714" s="33" t="s">
        <v>10</v>
      </c>
      <c r="G1714" s="39">
        <v>45579</v>
      </c>
      <c r="H1714" s="35">
        <f>DAY(BASE[[#This Row],[Data de Pagamento]])</f>
        <v>14</v>
      </c>
      <c r="I1714" s="35" t="str">
        <f>TEXT(BASE[[#This Row],[Data de Pagamento]],"mmmm")</f>
        <v>outubro</v>
      </c>
      <c r="J1714" s="35">
        <f>YEAR(BASE[[#This Row],[Data de Pagamento]])</f>
        <v>2024</v>
      </c>
      <c r="K1714" s="36">
        <v>-1432</v>
      </c>
    </row>
    <row r="1715" spans="1:11">
      <c r="A1715" s="50" t="s">
        <v>8</v>
      </c>
      <c r="B1715" s="37" t="s">
        <v>98</v>
      </c>
      <c r="C1715" s="50" t="s">
        <v>11</v>
      </c>
      <c r="D1715" s="52" t="str" cm="1">
        <f t="array" ref="D1715">INDEX(FONTE_CÓDIGOS[CÓDIGO],MATCH(1,(FONTE_CÓDIGOS[FONTE]=BASE[[#This Row],[Coluna1]])*(FONTE_CÓDIGOS[DESCRIÇÃO]=BASE[[#This Row],[Classificação]]),0))</f>
        <v>2.23</v>
      </c>
      <c r="E1715" s="50" t="s">
        <v>17</v>
      </c>
      <c r="F1715" s="50"/>
      <c r="G1715" s="54">
        <v>45580</v>
      </c>
      <c r="H1715" s="53">
        <f>DAY(BASE[[#This Row],[Data de Pagamento]])</f>
        <v>15</v>
      </c>
      <c r="I1715" s="53" t="str">
        <f>TEXT(BASE[[#This Row],[Data de Pagamento]],"mmmm")</f>
        <v>outubro</v>
      </c>
      <c r="J1715" s="53">
        <f>YEAR(BASE[[#This Row],[Data de Pagamento]])</f>
        <v>2024</v>
      </c>
      <c r="K1715" s="36">
        <v>-1433</v>
      </c>
    </row>
    <row r="1716" spans="1:11">
      <c r="A1716" s="33" t="s">
        <v>8</v>
      </c>
      <c r="B1716" s="37" t="s">
        <v>82</v>
      </c>
      <c r="C1716" s="33" t="s">
        <v>11</v>
      </c>
      <c r="D1716" s="34" t="str" cm="1">
        <f t="array" ref="D1716">INDEX(FONTE_CÓDIGOS[CÓDIGO],MATCH(1,(FONTE_CÓDIGOS[FONTE]=BASE[[#This Row],[Coluna1]])*(FONTE_CÓDIGOS[DESCRIÇÃO]=BASE[[#This Row],[Classificação]]),0))</f>
        <v>2.15</v>
      </c>
      <c r="E1716" s="33" t="s">
        <v>10</v>
      </c>
      <c r="G1716" s="39">
        <v>45582</v>
      </c>
      <c r="H1716" s="35">
        <f>DAY(BASE[[#This Row],[Data de Pagamento]])</f>
        <v>17</v>
      </c>
      <c r="I1716" s="35" t="str">
        <f>TEXT(BASE[[#This Row],[Data de Pagamento]],"mmmm")</f>
        <v>outubro</v>
      </c>
      <c r="J1716" s="35">
        <f>YEAR(BASE[[#This Row],[Data de Pagamento]])</f>
        <v>2024</v>
      </c>
      <c r="K1716" s="36">
        <v>-1434</v>
      </c>
    </row>
    <row r="1717" spans="1:11">
      <c r="A1717" s="33" t="s">
        <v>8</v>
      </c>
      <c r="B1717" s="37" t="s">
        <v>102</v>
      </c>
      <c r="C1717" s="33" t="s">
        <v>11</v>
      </c>
      <c r="D1717" s="34" t="str" cm="1">
        <f t="array" ref="D1717">INDEX(FONTE_CÓDIGOS[CÓDIGO],MATCH(1,(FONTE_CÓDIGOS[FONTE]=BASE[[#This Row],[Coluna1]])*(FONTE_CÓDIGOS[DESCRIÇÃO]=BASE[[#This Row],[Classificação]]),0))</f>
        <v>2.26</v>
      </c>
      <c r="E1717" s="33" t="s">
        <v>31</v>
      </c>
      <c r="G1717" s="39">
        <v>45582</v>
      </c>
      <c r="H1717" s="35">
        <f>DAY(BASE[[#This Row],[Data de Pagamento]])</f>
        <v>17</v>
      </c>
      <c r="I1717" s="35" t="str">
        <f>TEXT(BASE[[#This Row],[Data de Pagamento]],"mmmm")</f>
        <v>outubro</v>
      </c>
      <c r="J1717" s="35">
        <f>YEAR(BASE[[#This Row],[Data de Pagamento]])</f>
        <v>2024</v>
      </c>
      <c r="K1717" s="36">
        <v>-1435</v>
      </c>
    </row>
    <row r="1718" spans="1:11">
      <c r="A1718" s="33" t="s">
        <v>8</v>
      </c>
      <c r="B1718" s="37" t="s">
        <v>76</v>
      </c>
      <c r="C1718" s="33" t="s">
        <v>11</v>
      </c>
      <c r="D1718" s="34" t="str" cm="1">
        <f t="array" ref="D1718">INDEX(FONTE_CÓDIGOS[CÓDIGO],MATCH(1,(FONTE_CÓDIGOS[FONTE]=BASE[[#This Row],[Coluna1]])*(FONTE_CÓDIGOS[DESCRIÇÃO]=BASE[[#This Row],[Classificação]]),0))</f>
        <v>2.12</v>
      </c>
      <c r="E1718" s="33" t="s">
        <v>10</v>
      </c>
      <c r="G1718" s="39">
        <v>45583</v>
      </c>
      <c r="H1718" s="35">
        <f>DAY(BASE[[#This Row],[Data de Pagamento]])</f>
        <v>18</v>
      </c>
      <c r="I1718" s="35" t="str">
        <f>TEXT(BASE[[#This Row],[Data de Pagamento]],"mmmm")</f>
        <v>outubro</v>
      </c>
      <c r="J1718" s="35">
        <f>YEAR(BASE[[#This Row],[Data de Pagamento]])</f>
        <v>2024</v>
      </c>
      <c r="K1718" s="36">
        <v>-1436</v>
      </c>
    </row>
    <row r="1719" spans="1:11">
      <c r="A1719" s="50" t="s">
        <v>6</v>
      </c>
      <c r="B1719" s="37" t="s">
        <v>71</v>
      </c>
      <c r="C1719" s="50" t="s">
        <v>11</v>
      </c>
      <c r="D1719" s="52" t="str" cm="1">
        <f t="array" ref="D1719">INDEX(FONTE_CÓDIGOS[CÓDIGO],MATCH(1,(FONTE_CÓDIGOS[FONTE]=BASE[[#This Row],[Coluna1]])*(FONTE_CÓDIGOS[DESCRIÇÃO]=BASE[[#This Row],[Classificação]]),0))</f>
        <v>1.11</v>
      </c>
      <c r="E1719" s="50" t="s">
        <v>24</v>
      </c>
      <c r="F1719" s="50"/>
      <c r="G1719" s="54">
        <v>45586</v>
      </c>
      <c r="H1719" s="53">
        <f>DAY(BASE[[#This Row],[Data de Pagamento]])</f>
        <v>21</v>
      </c>
      <c r="I1719" s="53" t="str">
        <f>TEXT(BASE[[#This Row],[Data de Pagamento]],"mmmm")</f>
        <v>outubro</v>
      </c>
      <c r="J1719" s="53">
        <f>YEAR(BASE[[#This Row],[Data de Pagamento]])</f>
        <v>2024</v>
      </c>
      <c r="K1719" s="36">
        <v>279</v>
      </c>
    </row>
    <row r="1720" spans="1:11">
      <c r="A1720" s="37" t="s">
        <v>8</v>
      </c>
      <c r="B1720" s="37" t="s">
        <v>92</v>
      </c>
      <c r="C1720" s="37" t="s">
        <v>11</v>
      </c>
      <c r="D1720" s="38" t="str" cm="1">
        <f t="array" ref="D1720">INDEX(FONTE_CÓDIGOS[CÓDIGO],MATCH(1,(FONTE_CÓDIGOS[FONTE]=BASE[[#This Row],[Coluna1]])*(FONTE_CÓDIGOS[DESCRIÇÃO]=BASE[[#This Row],[Classificação]]),0))</f>
        <v>2.20</v>
      </c>
      <c r="E1720" s="33" t="s">
        <v>31</v>
      </c>
      <c r="G1720" s="39">
        <v>45586</v>
      </c>
      <c r="H1720" s="35">
        <f>DAY(BASE[[#This Row],[Data de Pagamento]])</f>
        <v>21</v>
      </c>
      <c r="I1720" s="35" t="str">
        <f>TEXT(BASE[[#This Row],[Data de Pagamento]],"mmmm")</f>
        <v>outubro</v>
      </c>
      <c r="J1720" s="35">
        <f>YEAR(BASE[[#This Row],[Data de Pagamento]])</f>
        <v>2024</v>
      </c>
      <c r="K1720" s="36">
        <v>-1437</v>
      </c>
    </row>
    <row r="1721" spans="1:11">
      <c r="A1721" s="37" t="s">
        <v>8</v>
      </c>
      <c r="B1721" s="37" t="s">
        <v>73</v>
      </c>
      <c r="C1721" s="37" t="s">
        <v>11</v>
      </c>
      <c r="D1721" s="41" t="str" cm="1">
        <f t="array" ref="D1721">INDEX(FONTE_CÓDIGOS[CÓDIGO],MATCH(1,(FONTE_CÓDIGOS[FONTE]=BASE[[#This Row],[Coluna1]])*(FONTE_CÓDIGOS[DESCRIÇÃO]=BASE[[#This Row],[Classificação]]),0))</f>
        <v>2.11</v>
      </c>
      <c r="E1721" s="33" t="s">
        <v>31</v>
      </c>
      <c r="G1721" s="39">
        <v>45586</v>
      </c>
      <c r="H1721" s="35">
        <f>DAY(BASE[[#This Row],[Data de Pagamento]])</f>
        <v>21</v>
      </c>
      <c r="I1721" s="35" t="str">
        <f>TEXT(BASE[[#This Row],[Data de Pagamento]],"mmmm")</f>
        <v>outubro</v>
      </c>
      <c r="J1721" s="35">
        <f>YEAR(BASE[[#This Row],[Data de Pagamento]])</f>
        <v>2024</v>
      </c>
      <c r="K1721" s="36">
        <v>-1438</v>
      </c>
    </row>
    <row r="1722" spans="1:11">
      <c r="A1722" s="33" t="s">
        <v>6</v>
      </c>
      <c r="B1722" s="37" t="s">
        <v>71</v>
      </c>
      <c r="C1722" s="33" t="s">
        <v>25</v>
      </c>
      <c r="D1722" s="34" t="str" cm="1">
        <f t="array" ref="D1722">INDEX(FONTE_CÓDIGOS[CÓDIGO],MATCH(1,(FONTE_CÓDIGOS[FONTE]=BASE[[#This Row],[Coluna1]])*(FONTE_CÓDIGOS[DESCRIÇÃO]=BASE[[#This Row],[Classificação]]),0))</f>
        <v>1.11</v>
      </c>
      <c r="E1722" s="50" t="s">
        <v>10</v>
      </c>
      <c r="G1722" s="39">
        <v>45590</v>
      </c>
      <c r="H1722" s="35">
        <f>DAY(BASE[[#This Row],[Data de Pagamento]])</f>
        <v>25</v>
      </c>
      <c r="I1722" s="35" t="str">
        <f>TEXT(BASE[[#This Row],[Data de Pagamento]],"mmmm")</f>
        <v>outubro</v>
      </c>
      <c r="J1722" s="35">
        <f>YEAR(BASE[[#This Row],[Data de Pagamento]])</f>
        <v>2024</v>
      </c>
      <c r="K1722" s="36">
        <v>280</v>
      </c>
    </row>
    <row r="1723" spans="1:11">
      <c r="A1723" s="47" t="s">
        <v>6</v>
      </c>
      <c r="B1723" s="37" t="s">
        <v>71</v>
      </c>
      <c r="C1723" s="47" t="s">
        <v>25</v>
      </c>
      <c r="D1723" s="25" t="str" cm="1">
        <f t="array" ref="D1723">INDEX(FONTE_CÓDIGOS[CÓDIGO],MATCH(1,(FONTE_CÓDIGOS[FONTE]=BASE[[#This Row],[Coluna1]])*(FONTE_CÓDIGOS[DESCRIÇÃO]=BASE[[#This Row],[Classificação]]),0))</f>
        <v>1.11</v>
      </c>
      <c r="E1723" s="47" t="s">
        <v>24</v>
      </c>
      <c r="F1723" s="47"/>
      <c r="G1723" s="39">
        <v>45590</v>
      </c>
      <c r="H1723" s="48">
        <f>DAY(BASE[[#This Row],[Data de Pagamento]])</f>
        <v>25</v>
      </c>
      <c r="I1723" s="48" t="str">
        <f>TEXT(BASE[[#This Row],[Data de Pagamento]],"mmmm")</f>
        <v>outubro</v>
      </c>
      <c r="J1723" s="48">
        <f>YEAR(BASE[[#This Row],[Data de Pagamento]])</f>
        <v>2024</v>
      </c>
      <c r="K1723" s="36">
        <v>281</v>
      </c>
    </row>
    <row r="1724" spans="1:11">
      <c r="A1724" s="50" t="s">
        <v>8</v>
      </c>
      <c r="B1724" s="37" t="s">
        <v>53</v>
      </c>
      <c r="C1724" s="50" t="s">
        <v>11</v>
      </c>
      <c r="D1724" s="52" t="str" cm="1">
        <f t="array" ref="D1724">INDEX(FONTE_CÓDIGOS[CÓDIGO],MATCH(1,(FONTE_CÓDIGOS[FONTE]=BASE[[#This Row],[Coluna1]])*(FONTE_CÓDIGOS[DESCRIÇÃO]=BASE[[#This Row],[Classificação]]),0))</f>
        <v>2.7</v>
      </c>
      <c r="E1724" s="50" t="s">
        <v>10</v>
      </c>
      <c r="F1724" s="50"/>
      <c r="G1724" s="54">
        <v>45590</v>
      </c>
      <c r="H1724" s="53">
        <f>DAY(BASE[[#This Row],[Data de Pagamento]])</f>
        <v>25</v>
      </c>
      <c r="I1724" s="53" t="str">
        <f>TEXT(BASE[[#This Row],[Data de Pagamento]],"mmmm")</f>
        <v>outubro</v>
      </c>
      <c r="J1724" s="53">
        <f>YEAR(BASE[[#This Row],[Data de Pagamento]])</f>
        <v>2024</v>
      </c>
      <c r="K1724" s="36">
        <v>-1439</v>
      </c>
    </row>
    <row r="1725" spans="1:11">
      <c r="A1725" s="33" t="s">
        <v>8</v>
      </c>
      <c r="B1725" s="37" t="s">
        <v>90</v>
      </c>
      <c r="C1725" s="33" t="s">
        <v>11</v>
      </c>
      <c r="D1725" s="34" t="str" cm="1">
        <f t="array" ref="D1725">INDEX(FONTE_CÓDIGOS[CÓDIGO],MATCH(1,(FONTE_CÓDIGOS[FONTE]=BASE[[#This Row],[Coluna1]])*(FONTE_CÓDIGOS[DESCRIÇÃO]=BASE[[#This Row],[Classificação]]),0))</f>
        <v>2.19</v>
      </c>
      <c r="E1725" s="50" t="s">
        <v>10</v>
      </c>
      <c r="G1725" s="39">
        <v>45590</v>
      </c>
      <c r="H1725" s="35">
        <f>DAY(BASE[[#This Row],[Data de Pagamento]])</f>
        <v>25</v>
      </c>
      <c r="I1725" s="35" t="str">
        <f>TEXT(BASE[[#This Row],[Data de Pagamento]],"mmmm")</f>
        <v>outubro</v>
      </c>
      <c r="J1725" s="35">
        <f>YEAR(BASE[[#This Row],[Data de Pagamento]])</f>
        <v>2024</v>
      </c>
      <c r="K1725" s="36">
        <v>-1440</v>
      </c>
    </row>
    <row r="1726" spans="1:11">
      <c r="A1726" s="37" t="s">
        <v>8</v>
      </c>
      <c r="B1726" s="37" t="s">
        <v>73</v>
      </c>
      <c r="C1726" s="47" t="s">
        <v>25</v>
      </c>
      <c r="D1726" s="41" t="str" cm="1">
        <f t="array" ref="D1726">INDEX(FONTE_CÓDIGOS[CÓDIGO],MATCH(1,(FONTE_CÓDIGOS[FONTE]=BASE[[#This Row],[Coluna1]])*(FONTE_CÓDIGOS[DESCRIÇÃO]=BASE[[#This Row],[Classificação]]),0))</f>
        <v>2.11</v>
      </c>
      <c r="E1726" s="33" t="s">
        <v>31</v>
      </c>
      <c r="G1726" s="39">
        <v>45594</v>
      </c>
      <c r="H1726" s="35">
        <f>DAY(BASE[[#This Row],[Data de Pagamento]])</f>
        <v>29</v>
      </c>
      <c r="I1726" s="35" t="str">
        <f>TEXT(BASE[[#This Row],[Data de Pagamento]],"mmmm")</f>
        <v>outubro</v>
      </c>
      <c r="J1726" s="35">
        <f>YEAR(BASE[[#This Row],[Data de Pagamento]])</f>
        <v>2024</v>
      </c>
      <c r="K1726" s="36">
        <v>-1441</v>
      </c>
    </row>
    <row r="1727" spans="1:11">
      <c r="A1727" s="33" t="s">
        <v>6</v>
      </c>
      <c r="B1727" s="37" t="s">
        <v>71</v>
      </c>
      <c r="C1727" s="47" t="s">
        <v>25</v>
      </c>
      <c r="D1727" s="34" t="str" cm="1">
        <f t="array" ref="D1727">INDEX(FONTE_CÓDIGOS[CÓDIGO],MATCH(1,(FONTE_CÓDIGOS[FONTE]=BASE[[#This Row],[Coluna1]])*(FONTE_CÓDIGOS[DESCRIÇÃO]=BASE[[#This Row],[Classificação]]),0))</f>
        <v>1.11</v>
      </c>
      <c r="E1727" s="50" t="s">
        <v>10</v>
      </c>
      <c r="G1727" s="39">
        <v>45595</v>
      </c>
      <c r="H1727" s="35">
        <f>DAY(BASE[[#This Row],[Data de Pagamento]])</f>
        <v>30</v>
      </c>
      <c r="I1727" s="35" t="str">
        <f>TEXT(BASE[[#This Row],[Data de Pagamento]],"mmmm")</f>
        <v>outubro</v>
      </c>
      <c r="J1727" s="35">
        <f>YEAR(BASE[[#This Row],[Data de Pagamento]])</f>
        <v>2024</v>
      </c>
      <c r="K1727" s="36">
        <v>282</v>
      </c>
    </row>
    <row r="1728" spans="1:11">
      <c r="A1728" s="33" t="s">
        <v>6</v>
      </c>
      <c r="B1728" s="37" t="s">
        <v>71</v>
      </c>
      <c r="C1728" s="47" t="s">
        <v>25</v>
      </c>
      <c r="D1728" s="34" t="str" cm="1">
        <f t="array" ref="D1728">INDEX(FONTE_CÓDIGOS[CÓDIGO],MATCH(1,(FONTE_CÓDIGOS[FONTE]=BASE[[#This Row],[Coluna1]])*(FONTE_CÓDIGOS[DESCRIÇÃO]=BASE[[#This Row],[Classificação]]),0))</f>
        <v>1.11</v>
      </c>
      <c r="E1728" s="50" t="s">
        <v>10</v>
      </c>
      <c r="G1728" s="39">
        <v>45595</v>
      </c>
      <c r="H1728" s="35">
        <f>DAY(BASE[[#This Row],[Data de Pagamento]])</f>
        <v>30</v>
      </c>
      <c r="I1728" s="35" t="str">
        <f>TEXT(BASE[[#This Row],[Data de Pagamento]],"mmmm")</f>
        <v>outubro</v>
      </c>
      <c r="J1728" s="35">
        <f>YEAR(BASE[[#This Row],[Data de Pagamento]])</f>
        <v>2024</v>
      </c>
      <c r="K1728" s="36">
        <v>283</v>
      </c>
    </row>
    <row r="1729" spans="1:11">
      <c r="A1729" s="50" t="s">
        <v>6</v>
      </c>
      <c r="B1729" s="37" t="s">
        <v>27</v>
      </c>
      <c r="C1729" s="47" t="s">
        <v>25</v>
      </c>
      <c r="D1729" s="52" t="str" cm="1">
        <f t="array" ref="D1729">INDEX(FONTE_CÓDIGOS[CÓDIGO],MATCH(1,(FONTE_CÓDIGOS[FONTE]=BASE[[#This Row],[Coluna1]])*(FONTE_CÓDIGOS[DESCRIÇÃO]=BASE[[#This Row],[Classificação]]),0))</f>
        <v>1.3</v>
      </c>
      <c r="E1729" s="33" t="s">
        <v>43</v>
      </c>
      <c r="G1729" s="54">
        <v>45597</v>
      </c>
      <c r="H1729" s="35">
        <f>DAY(BASE[[#This Row],[Data de Pagamento]])</f>
        <v>1</v>
      </c>
      <c r="I1729" s="35" t="str">
        <f>TEXT(BASE[[#This Row],[Data de Pagamento]],"mmmm")</f>
        <v>novembro</v>
      </c>
      <c r="J1729" s="35">
        <f>YEAR(BASE[[#This Row],[Data de Pagamento]])</f>
        <v>2024</v>
      </c>
      <c r="K1729" s="36">
        <v>284</v>
      </c>
    </row>
    <row r="1730" spans="1:11">
      <c r="A1730" s="47" t="s">
        <v>6</v>
      </c>
      <c r="B1730" s="37" t="s">
        <v>71</v>
      </c>
      <c r="C1730" s="47" t="s">
        <v>25</v>
      </c>
      <c r="D1730" s="25" t="str" cm="1">
        <f t="array" ref="D1730">INDEX(FONTE_CÓDIGOS[CÓDIGO],MATCH(1,(FONTE_CÓDIGOS[FONTE]=BASE[[#This Row],[Coluna1]])*(FONTE_CÓDIGOS[DESCRIÇÃO]=BASE[[#This Row],[Classificação]]),0))</f>
        <v>1.11</v>
      </c>
      <c r="E1730" s="47" t="s">
        <v>24</v>
      </c>
      <c r="F1730" s="47"/>
      <c r="G1730" s="54">
        <v>45597</v>
      </c>
      <c r="H1730" s="48">
        <f>DAY(BASE[[#This Row],[Data de Pagamento]])</f>
        <v>1</v>
      </c>
      <c r="I1730" s="48" t="str">
        <f>TEXT(BASE[[#This Row],[Data de Pagamento]],"mmmm")</f>
        <v>novembro</v>
      </c>
      <c r="J1730" s="48">
        <f>YEAR(BASE[[#This Row],[Data de Pagamento]])</f>
        <v>2024</v>
      </c>
      <c r="K1730" s="36">
        <v>285</v>
      </c>
    </row>
    <row r="1731" spans="1:11">
      <c r="A1731" s="37" t="s">
        <v>8</v>
      </c>
      <c r="B1731" s="37" t="s">
        <v>29</v>
      </c>
      <c r="C1731" s="47" t="s">
        <v>25</v>
      </c>
      <c r="D1731" s="38" t="str" cm="1">
        <f t="array" ref="D1731">INDEX(FONTE_CÓDIGOS[CÓDIGO],MATCH(1,(FONTE_CÓDIGOS[FONTE]=BASE[[#This Row],[Coluna1]])*(FONTE_CÓDIGOS[DESCRIÇÃO]=BASE[[#This Row],[Classificação]]),0))</f>
        <v>2.3</v>
      </c>
      <c r="E1731" s="33" t="s">
        <v>10</v>
      </c>
      <c r="G1731" s="39">
        <v>45597</v>
      </c>
      <c r="H1731" s="35">
        <f>DAY(BASE[[#This Row],[Data de Pagamento]])</f>
        <v>1</v>
      </c>
      <c r="I1731" s="35" t="str">
        <f>TEXT(BASE[[#This Row],[Data de Pagamento]],"mmmm")</f>
        <v>novembro</v>
      </c>
      <c r="J1731" s="35">
        <f>YEAR(BASE[[#This Row],[Data de Pagamento]])</f>
        <v>2024</v>
      </c>
      <c r="K1731" s="36">
        <v>-1442</v>
      </c>
    </row>
    <row r="1732" spans="1:11">
      <c r="A1732" s="33" t="s">
        <v>8</v>
      </c>
      <c r="B1732" s="37" t="s">
        <v>76</v>
      </c>
      <c r="C1732" s="47" t="s">
        <v>25</v>
      </c>
      <c r="D1732" s="34" t="str" cm="1">
        <f t="array" ref="D1732">INDEX(FONTE_CÓDIGOS[CÓDIGO],MATCH(1,(FONTE_CÓDIGOS[FONTE]=BASE[[#This Row],[Coluna1]])*(FONTE_CÓDIGOS[DESCRIÇÃO]=BASE[[#This Row],[Classificação]]),0))</f>
        <v>2.12</v>
      </c>
      <c r="E1732" s="33" t="s">
        <v>10</v>
      </c>
      <c r="G1732" s="39">
        <v>45597</v>
      </c>
      <c r="H1732" s="35">
        <f>DAY(BASE[[#This Row],[Data de Pagamento]])</f>
        <v>1</v>
      </c>
      <c r="I1732" s="35" t="str">
        <f>TEXT(BASE[[#This Row],[Data de Pagamento]],"mmmm")</f>
        <v>novembro</v>
      </c>
      <c r="J1732" s="35">
        <f>YEAR(BASE[[#This Row],[Data de Pagamento]])</f>
        <v>2024</v>
      </c>
      <c r="K1732" s="36">
        <v>-1443</v>
      </c>
    </row>
    <row r="1733" spans="1:11">
      <c r="A1733" s="37" t="s">
        <v>8</v>
      </c>
      <c r="B1733" s="37" t="s">
        <v>73</v>
      </c>
      <c r="C1733" s="47" t="s">
        <v>25</v>
      </c>
      <c r="D1733" s="41" t="str" cm="1">
        <f t="array" ref="D1733">INDEX(FONTE_CÓDIGOS[CÓDIGO],MATCH(1,(FONTE_CÓDIGOS[FONTE]=BASE[[#This Row],[Coluna1]])*(FONTE_CÓDIGOS[DESCRIÇÃO]=BASE[[#This Row],[Classificação]]),0))</f>
        <v>2.11</v>
      </c>
      <c r="E1733" s="33" t="s">
        <v>31</v>
      </c>
      <c r="G1733" s="39">
        <v>45597</v>
      </c>
      <c r="H1733" s="35">
        <f>DAY(BASE[[#This Row],[Data de Pagamento]])</f>
        <v>1</v>
      </c>
      <c r="I1733" s="35" t="str">
        <f>TEXT(BASE[[#This Row],[Data de Pagamento]],"mmmm")</f>
        <v>novembro</v>
      </c>
      <c r="J1733" s="35">
        <f>YEAR(BASE[[#This Row],[Data de Pagamento]])</f>
        <v>2024</v>
      </c>
      <c r="K1733" s="36">
        <v>-1444</v>
      </c>
    </row>
    <row r="1734" spans="1:11">
      <c r="A1734" s="37" t="s">
        <v>8</v>
      </c>
      <c r="B1734" s="37" t="s">
        <v>73</v>
      </c>
      <c r="C1734" s="47" t="s">
        <v>25</v>
      </c>
      <c r="D1734" s="38" t="str" cm="1">
        <f t="array" ref="D1734">INDEX(FONTE_CÓDIGOS[CÓDIGO],MATCH(1,(FONTE_CÓDIGOS[FONTE]=BASE[[#This Row],[Coluna1]])*(FONTE_CÓDIGOS[DESCRIÇÃO]=BASE[[#This Row],[Classificação]]),0))</f>
        <v>2.11</v>
      </c>
      <c r="E1734" s="33" t="s">
        <v>31</v>
      </c>
      <c r="G1734" s="39">
        <v>45597</v>
      </c>
      <c r="H1734" s="35">
        <f>DAY(BASE[[#This Row],[Data de Pagamento]])</f>
        <v>1</v>
      </c>
      <c r="I1734" s="35" t="str">
        <f>TEXT(BASE[[#This Row],[Data de Pagamento]],"mmmm")</f>
        <v>novembro</v>
      </c>
      <c r="J1734" s="35">
        <f>YEAR(BASE[[#This Row],[Data de Pagamento]])</f>
        <v>2024</v>
      </c>
      <c r="K1734" s="36">
        <v>-1445</v>
      </c>
    </row>
    <row r="1735" spans="1:11">
      <c r="A1735" s="37" t="s">
        <v>8</v>
      </c>
      <c r="B1735" s="37" t="s">
        <v>73</v>
      </c>
      <c r="C1735" s="47" t="s">
        <v>25</v>
      </c>
      <c r="D1735" s="41" t="str" cm="1">
        <f t="array" ref="D1735">INDEX(FONTE_CÓDIGOS[CÓDIGO],MATCH(1,(FONTE_CÓDIGOS[FONTE]=BASE[[#This Row],[Coluna1]])*(FONTE_CÓDIGOS[DESCRIÇÃO]=BASE[[#This Row],[Classificação]]),0))</f>
        <v>2.11</v>
      </c>
      <c r="E1735" s="33" t="s">
        <v>37</v>
      </c>
      <c r="G1735" s="39">
        <v>45597</v>
      </c>
      <c r="H1735" s="35">
        <f>DAY(BASE[[#This Row],[Data de Pagamento]])</f>
        <v>1</v>
      </c>
      <c r="I1735" s="35" t="str">
        <f>TEXT(BASE[[#This Row],[Data de Pagamento]],"mmmm")</f>
        <v>novembro</v>
      </c>
      <c r="J1735" s="35">
        <f>YEAR(BASE[[#This Row],[Data de Pagamento]])</f>
        <v>2024</v>
      </c>
      <c r="K1735" s="36">
        <v>-1446</v>
      </c>
    </row>
    <row r="1736" spans="1:11">
      <c r="A1736" s="37" t="s">
        <v>8</v>
      </c>
      <c r="B1736" s="37" t="s">
        <v>73</v>
      </c>
      <c r="C1736" s="47" t="s">
        <v>25</v>
      </c>
      <c r="D1736" s="41" t="str" cm="1">
        <f t="array" ref="D1736">INDEX(FONTE_CÓDIGOS[CÓDIGO],MATCH(1,(FONTE_CÓDIGOS[FONTE]=BASE[[#This Row],[Coluna1]])*(FONTE_CÓDIGOS[DESCRIÇÃO]=BASE[[#This Row],[Classificação]]),0))</f>
        <v>2.11</v>
      </c>
      <c r="E1736" s="33" t="s">
        <v>37</v>
      </c>
      <c r="G1736" s="39">
        <v>45597</v>
      </c>
      <c r="H1736" s="35">
        <f>DAY(BASE[[#This Row],[Data de Pagamento]])</f>
        <v>1</v>
      </c>
      <c r="I1736" s="35" t="str">
        <f>TEXT(BASE[[#This Row],[Data de Pagamento]],"mmmm")</f>
        <v>novembro</v>
      </c>
      <c r="J1736" s="35">
        <f>YEAR(BASE[[#This Row],[Data de Pagamento]])</f>
        <v>2024</v>
      </c>
      <c r="K1736" s="36">
        <v>-1447</v>
      </c>
    </row>
    <row r="1737" spans="1:11">
      <c r="A1737" s="50" t="s">
        <v>8</v>
      </c>
      <c r="B1737" s="37" t="s">
        <v>98</v>
      </c>
      <c r="C1737" s="47" t="s">
        <v>25</v>
      </c>
      <c r="D1737" s="52" t="str" cm="1">
        <f t="array" ref="D1737">INDEX(FONTE_CÓDIGOS[CÓDIGO],MATCH(1,(FONTE_CÓDIGOS[FONTE]=BASE[[#This Row],[Coluna1]])*(FONTE_CÓDIGOS[DESCRIÇÃO]=BASE[[#This Row],[Classificação]]),0))</f>
        <v>2.23</v>
      </c>
      <c r="E1737" s="50" t="s">
        <v>24</v>
      </c>
      <c r="F1737" s="50"/>
      <c r="G1737" s="54">
        <v>45597</v>
      </c>
      <c r="H1737" s="53">
        <f>DAY(BASE[[#This Row],[Data de Pagamento]])</f>
        <v>1</v>
      </c>
      <c r="I1737" s="53" t="str">
        <f>TEXT(BASE[[#This Row],[Data de Pagamento]],"mmmm")</f>
        <v>novembro</v>
      </c>
      <c r="J1737" s="53">
        <f>YEAR(BASE[[#This Row],[Data de Pagamento]])</f>
        <v>2024</v>
      </c>
      <c r="K1737" s="36">
        <v>-1448</v>
      </c>
    </row>
    <row r="1738" spans="1:11">
      <c r="A1738" s="50" t="s">
        <v>8</v>
      </c>
      <c r="B1738" s="37" t="s">
        <v>80</v>
      </c>
      <c r="C1738" s="47" t="s">
        <v>25</v>
      </c>
      <c r="D1738" s="52" t="str" cm="1">
        <f t="array" ref="D1738">INDEX(FONTE_CÓDIGOS[CÓDIGO],MATCH(1,(FONTE_CÓDIGOS[FONTE]=BASE[[#This Row],[Coluna1]])*(FONTE_CÓDIGOS[DESCRIÇÃO]=BASE[[#This Row],[Classificação]]),0))</f>
        <v>2.14</v>
      </c>
      <c r="E1738" s="50" t="s">
        <v>10</v>
      </c>
      <c r="F1738" s="50"/>
      <c r="G1738" s="54">
        <v>45597</v>
      </c>
      <c r="H1738" s="53">
        <f>DAY(BASE[[#This Row],[Data de Pagamento]])</f>
        <v>1</v>
      </c>
      <c r="I1738" s="53" t="str">
        <f>TEXT(BASE[[#This Row],[Data de Pagamento]],"mmmm")</f>
        <v>novembro</v>
      </c>
      <c r="J1738" s="53">
        <f>YEAR(BASE[[#This Row],[Data de Pagamento]])</f>
        <v>2024</v>
      </c>
      <c r="K1738" s="36">
        <v>-1449</v>
      </c>
    </row>
    <row r="1739" spans="1:11">
      <c r="A1739" s="33" t="s">
        <v>6</v>
      </c>
      <c r="B1739" s="37" t="s">
        <v>39</v>
      </c>
      <c r="C1739" s="47" t="s">
        <v>25</v>
      </c>
      <c r="D1739" s="34" t="str" cm="1">
        <f t="array" ref="D1739">INDEX(FONTE_CÓDIGOS[CÓDIGO],MATCH(1,(FONTE_CÓDIGOS[FONTE]=BASE[[#This Row],[Coluna1]])*(FONTE_CÓDIGOS[DESCRIÇÃO]=BASE[[#This Row],[Classificação]]),0))</f>
        <v>1.5</v>
      </c>
      <c r="E1739" s="33" t="s">
        <v>10</v>
      </c>
      <c r="G1739" s="39">
        <v>45600</v>
      </c>
      <c r="H1739" s="35">
        <f>DAY(BASE[[#This Row],[Data de Pagamento]])</f>
        <v>4</v>
      </c>
      <c r="I1739" s="35" t="str">
        <f>TEXT(BASE[[#This Row],[Data de Pagamento]],"mmmm")</f>
        <v>novembro</v>
      </c>
      <c r="J1739" s="35">
        <f>YEAR(BASE[[#This Row],[Data de Pagamento]])</f>
        <v>2024</v>
      </c>
      <c r="K1739" s="36">
        <v>286</v>
      </c>
    </row>
    <row r="1740" spans="1:11">
      <c r="A1740" s="50" t="s">
        <v>8</v>
      </c>
      <c r="B1740" s="37" t="s">
        <v>94</v>
      </c>
      <c r="C1740" s="47" t="s">
        <v>25</v>
      </c>
      <c r="D1740" s="52" t="str" cm="1">
        <f t="array" ref="D1740">INDEX(FONTE_CÓDIGOS[CÓDIGO],MATCH(1,(FONTE_CÓDIGOS[FONTE]=BASE[[#This Row],[Coluna1]])*(FONTE_CÓDIGOS[DESCRIÇÃO]=BASE[[#This Row],[Classificação]]),0))</f>
        <v>2.21</v>
      </c>
      <c r="E1740" s="50" t="s">
        <v>10</v>
      </c>
      <c r="F1740" s="50"/>
      <c r="G1740" s="54">
        <v>45600</v>
      </c>
      <c r="H1740" s="53">
        <f>DAY(BASE[[#This Row],[Data de Pagamento]])</f>
        <v>4</v>
      </c>
      <c r="I1740" s="53" t="str">
        <f>TEXT(BASE[[#This Row],[Data de Pagamento]],"mmmm")</f>
        <v>novembro</v>
      </c>
      <c r="J1740" s="53">
        <f>YEAR(BASE[[#This Row],[Data de Pagamento]])</f>
        <v>2024</v>
      </c>
      <c r="K1740" s="36">
        <v>-1450</v>
      </c>
    </row>
    <row r="1741" spans="1:11">
      <c r="A1741" s="50" t="s">
        <v>8</v>
      </c>
      <c r="B1741" s="37" t="s">
        <v>94</v>
      </c>
      <c r="C1741" s="47" t="s">
        <v>25</v>
      </c>
      <c r="D1741" s="52" t="str" cm="1">
        <f t="array" ref="D1741">INDEX(FONTE_CÓDIGOS[CÓDIGO],MATCH(1,(FONTE_CÓDIGOS[FONTE]=BASE[[#This Row],[Coluna1]])*(FONTE_CÓDIGOS[DESCRIÇÃO]=BASE[[#This Row],[Classificação]]),0))</f>
        <v>2.21</v>
      </c>
      <c r="E1741" s="50" t="s">
        <v>10</v>
      </c>
      <c r="F1741" s="50"/>
      <c r="G1741" s="54">
        <v>45600</v>
      </c>
      <c r="H1741" s="53">
        <f>DAY(BASE[[#This Row],[Data de Pagamento]])</f>
        <v>4</v>
      </c>
      <c r="I1741" s="53" t="str">
        <f>TEXT(BASE[[#This Row],[Data de Pagamento]],"mmmm")</f>
        <v>novembro</v>
      </c>
      <c r="J1741" s="53">
        <f>YEAR(BASE[[#This Row],[Data de Pagamento]])</f>
        <v>2024</v>
      </c>
      <c r="K1741" s="36">
        <v>-1451</v>
      </c>
    </row>
    <row r="1742" spans="1:11">
      <c r="A1742" s="37" t="s">
        <v>8</v>
      </c>
      <c r="B1742" s="37" t="s">
        <v>29</v>
      </c>
      <c r="C1742" s="47" t="s">
        <v>25</v>
      </c>
      <c r="D1742" s="38" t="str" cm="1">
        <f t="array" ref="D1742">INDEX(FONTE_CÓDIGOS[CÓDIGO],MATCH(1,(FONTE_CÓDIGOS[FONTE]=BASE[[#This Row],[Coluna1]])*(FONTE_CÓDIGOS[DESCRIÇÃO]=BASE[[#This Row],[Classificação]]),0))</f>
        <v>2.3</v>
      </c>
      <c r="E1742" s="33" t="s">
        <v>10</v>
      </c>
      <c r="G1742" s="54">
        <v>45600</v>
      </c>
      <c r="H1742" s="35">
        <f>DAY(BASE[[#This Row],[Data de Pagamento]])</f>
        <v>4</v>
      </c>
      <c r="I1742" s="35" t="str">
        <f>TEXT(BASE[[#This Row],[Data de Pagamento]],"mmmm")</f>
        <v>novembro</v>
      </c>
      <c r="J1742" s="35">
        <f>YEAR(BASE[[#This Row],[Data de Pagamento]])</f>
        <v>2024</v>
      </c>
      <c r="K1742" s="36">
        <v>-1452</v>
      </c>
    </row>
    <row r="1743" spans="1:11">
      <c r="A1743" s="50" t="s">
        <v>8</v>
      </c>
      <c r="B1743" s="37" t="s">
        <v>94</v>
      </c>
      <c r="C1743" s="47" t="s">
        <v>25</v>
      </c>
      <c r="D1743" s="52" t="str" cm="1">
        <f t="array" ref="D1743">INDEX(FONTE_CÓDIGOS[CÓDIGO],MATCH(1,(FONTE_CÓDIGOS[FONTE]=BASE[[#This Row],[Coluna1]])*(FONTE_CÓDIGOS[DESCRIÇÃO]=BASE[[#This Row],[Classificação]]),0))</f>
        <v>2.21</v>
      </c>
      <c r="E1743" s="50" t="s">
        <v>10</v>
      </c>
      <c r="F1743" s="50"/>
      <c r="G1743" s="54">
        <v>45600</v>
      </c>
      <c r="H1743" s="53">
        <f>DAY(BASE[[#This Row],[Data de Pagamento]])</f>
        <v>4</v>
      </c>
      <c r="I1743" s="53" t="str">
        <f>TEXT(BASE[[#This Row],[Data de Pagamento]],"mmmm")</f>
        <v>novembro</v>
      </c>
      <c r="J1743" s="53">
        <f>YEAR(BASE[[#This Row],[Data de Pagamento]])</f>
        <v>2024</v>
      </c>
      <c r="K1743" s="36">
        <v>-1453</v>
      </c>
    </row>
    <row r="1744" spans="1:11">
      <c r="A1744" s="50" t="s">
        <v>8</v>
      </c>
      <c r="B1744" s="37" t="s">
        <v>78</v>
      </c>
      <c r="C1744" s="47" t="s">
        <v>25</v>
      </c>
      <c r="D1744" s="52" t="str" cm="1">
        <f t="array" ref="D1744">INDEX(FONTE_CÓDIGOS[CÓDIGO],MATCH(1,(FONTE_CÓDIGOS[FONTE]=BASE[[#This Row],[Coluna1]])*(FONTE_CÓDIGOS[DESCRIÇÃO]=BASE[[#This Row],[Classificação]]),0))</f>
        <v>2.13</v>
      </c>
      <c r="E1744" s="50" t="s">
        <v>10</v>
      </c>
      <c r="F1744" s="50"/>
      <c r="G1744" s="54">
        <v>45600</v>
      </c>
      <c r="H1744" s="53">
        <f>DAY(BASE[[#This Row],[Data de Pagamento]])</f>
        <v>4</v>
      </c>
      <c r="I1744" s="53" t="str">
        <f>TEXT(BASE[[#This Row],[Data de Pagamento]],"mmmm")</f>
        <v>novembro</v>
      </c>
      <c r="J1744" s="53">
        <f>YEAR(BASE[[#This Row],[Data de Pagamento]])</f>
        <v>2024</v>
      </c>
      <c r="K1744" s="36">
        <v>-1454</v>
      </c>
    </row>
    <row r="1745" spans="1:11">
      <c r="A1745" s="37" t="s">
        <v>8</v>
      </c>
      <c r="B1745" s="37" t="s">
        <v>73</v>
      </c>
      <c r="C1745" s="47" t="s">
        <v>25</v>
      </c>
      <c r="D1745" s="41" t="str" cm="1">
        <f t="array" ref="D1745">INDEX(FONTE_CÓDIGOS[CÓDIGO],MATCH(1,(FONTE_CÓDIGOS[FONTE]=BASE[[#This Row],[Coluna1]])*(FONTE_CÓDIGOS[DESCRIÇÃO]=BASE[[#This Row],[Classificação]]),0))</f>
        <v>2.11</v>
      </c>
      <c r="E1745" s="33" t="s">
        <v>37</v>
      </c>
      <c r="G1745" s="39">
        <v>45600</v>
      </c>
      <c r="H1745" s="35">
        <f>DAY(BASE[[#This Row],[Data de Pagamento]])</f>
        <v>4</v>
      </c>
      <c r="I1745" s="35" t="str">
        <f>TEXT(BASE[[#This Row],[Data de Pagamento]],"mmmm")</f>
        <v>novembro</v>
      </c>
      <c r="J1745" s="35">
        <f>YEAR(BASE[[#This Row],[Data de Pagamento]])</f>
        <v>2024</v>
      </c>
      <c r="K1745" s="36">
        <v>-1455</v>
      </c>
    </row>
    <row r="1746" spans="1:11">
      <c r="A1746" s="33" t="s">
        <v>8</v>
      </c>
      <c r="B1746" s="37" t="s">
        <v>15</v>
      </c>
      <c r="C1746" s="33" t="s">
        <v>25</v>
      </c>
      <c r="D1746" s="34" t="str" cm="1">
        <f t="array" ref="D1746">INDEX(FONTE_CÓDIGOS[CÓDIGO],MATCH(1,(FONTE_CÓDIGOS[FONTE]=BASE[[#This Row],[Coluna1]])*(FONTE_CÓDIGOS[DESCRIÇÃO]=BASE[[#This Row],[Classificação]]),0))</f>
        <v>2.1</v>
      </c>
      <c r="E1746" s="33" t="s">
        <v>10</v>
      </c>
      <c r="G1746" s="39">
        <v>45602</v>
      </c>
      <c r="H1746" s="35">
        <f>DAY(BASE[[#This Row],[Data de Pagamento]])</f>
        <v>6</v>
      </c>
      <c r="I1746" s="35" t="str">
        <f>TEXT(BASE[[#This Row],[Data de Pagamento]],"mmmm")</f>
        <v>novembro</v>
      </c>
      <c r="J1746" s="35">
        <f>YEAR(BASE[[#This Row],[Data de Pagamento]])</f>
        <v>2024</v>
      </c>
      <c r="K1746" s="36">
        <v>-1456</v>
      </c>
    </row>
    <row r="1747" spans="1:11">
      <c r="A1747" s="33" t="s">
        <v>6</v>
      </c>
      <c r="B1747" s="37" t="s">
        <v>39</v>
      </c>
      <c r="C1747" s="47" t="s">
        <v>25</v>
      </c>
      <c r="D1747" s="34" t="str" cm="1">
        <f t="array" ref="D1747">INDEX(FONTE_CÓDIGOS[CÓDIGO],MATCH(1,(FONTE_CÓDIGOS[FONTE]=BASE[[#This Row],[Coluna1]])*(FONTE_CÓDIGOS[DESCRIÇÃO]=BASE[[#This Row],[Classificação]]),0))</f>
        <v>1.5</v>
      </c>
      <c r="E1747" s="33" t="s">
        <v>10</v>
      </c>
      <c r="G1747" s="39">
        <v>45603</v>
      </c>
      <c r="H1747" s="35">
        <f>DAY(BASE[[#This Row],[Data de Pagamento]])</f>
        <v>7</v>
      </c>
      <c r="I1747" s="35" t="str">
        <f>TEXT(BASE[[#This Row],[Data de Pagamento]],"mmmm")</f>
        <v>novembro</v>
      </c>
      <c r="J1747" s="35">
        <f>YEAR(BASE[[#This Row],[Data de Pagamento]])</f>
        <v>2024</v>
      </c>
      <c r="K1747" s="36">
        <v>287</v>
      </c>
    </row>
    <row r="1748" spans="1:11">
      <c r="A1748" s="33" t="s">
        <v>8</v>
      </c>
      <c r="B1748" s="37" t="s">
        <v>68</v>
      </c>
      <c r="C1748" s="33" t="s">
        <v>25</v>
      </c>
      <c r="D1748" s="34" t="str" cm="1">
        <f t="array" ref="D1748">INDEX(FONTE_CÓDIGOS[CÓDIGO],MATCH(1,(FONTE_CÓDIGOS[FONTE]=BASE[[#This Row],[Coluna1]])*(FONTE_CÓDIGOS[DESCRIÇÃO]=BASE[[#This Row],[Classificação]]),0))</f>
        <v>2.10</v>
      </c>
      <c r="E1748" s="33" t="s">
        <v>10</v>
      </c>
      <c r="G1748" s="39">
        <v>45603</v>
      </c>
      <c r="H1748" s="35">
        <f>DAY(BASE[[#This Row],[Data de Pagamento]])</f>
        <v>7</v>
      </c>
      <c r="I1748" s="35" t="str">
        <f>TEXT(BASE[[#This Row],[Data de Pagamento]],"mmmm")</f>
        <v>novembro</v>
      </c>
      <c r="J1748" s="35">
        <f>YEAR(BASE[[#This Row],[Data de Pagamento]])</f>
        <v>2024</v>
      </c>
      <c r="K1748" s="36">
        <v>-1457</v>
      </c>
    </row>
    <row r="1749" spans="1:11">
      <c r="A1749" s="55" t="s">
        <v>8</v>
      </c>
      <c r="B1749" s="55" t="s">
        <v>84</v>
      </c>
      <c r="C1749" s="47" t="s">
        <v>25</v>
      </c>
      <c r="D1749" s="56" t="str" cm="1">
        <f t="array" ref="D1749">INDEX(FONTE_CÓDIGOS[CÓDIGO],MATCH(1,(FONTE_CÓDIGOS[FONTE]=BASE[[#This Row],[Coluna1]])*(FONTE_CÓDIGOS[DESCRIÇÃO]=BASE[[#This Row],[Classificação]]),0))</f>
        <v>2.16</v>
      </c>
      <c r="E1749" s="50" t="s">
        <v>10</v>
      </c>
      <c r="F1749" s="50"/>
      <c r="G1749" s="54">
        <v>45603</v>
      </c>
      <c r="H1749" s="53">
        <f>DAY(BASE[[#This Row],[Data de Pagamento]])</f>
        <v>7</v>
      </c>
      <c r="I1749" s="53" t="str">
        <f>TEXT(BASE[[#This Row],[Data de Pagamento]],"mmmm")</f>
        <v>novembro</v>
      </c>
      <c r="J1749" s="53">
        <f>YEAR(BASE[[#This Row],[Data de Pagamento]])</f>
        <v>2024</v>
      </c>
      <c r="K1749" s="36">
        <v>-1458</v>
      </c>
    </row>
    <row r="1750" spans="1:11">
      <c r="A1750" s="50" t="s">
        <v>6</v>
      </c>
      <c r="B1750" s="37" t="s">
        <v>27</v>
      </c>
      <c r="C1750" s="47" t="s">
        <v>25</v>
      </c>
      <c r="D1750" s="52" t="str" cm="1">
        <f t="array" ref="D1750">INDEX(FONTE_CÓDIGOS[CÓDIGO],MATCH(1,(FONTE_CÓDIGOS[FONTE]=BASE[[#This Row],[Coluna1]])*(FONTE_CÓDIGOS[DESCRIÇÃO]=BASE[[#This Row],[Classificação]]),0))</f>
        <v>1.3</v>
      </c>
      <c r="E1750" s="33" t="s">
        <v>43</v>
      </c>
      <c r="G1750" s="54">
        <v>45604</v>
      </c>
      <c r="H1750" s="35">
        <f>DAY(BASE[[#This Row],[Data de Pagamento]])</f>
        <v>8</v>
      </c>
      <c r="I1750" s="35" t="str">
        <f>TEXT(BASE[[#This Row],[Data de Pagamento]],"mmmm")</f>
        <v>novembro</v>
      </c>
      <c r="J1750" s="35">
        <f>YEAR(BASE[[#This Row],[Data de Pagamento]])</f>
        <v>2024</v>
      </c>
      <c r="K1750" s="36">
        <v>288</v>
      </c>
    </row>
    <row r="1751" spans="1:11">
      <c r="A1751" s="50" t="s">
        <v>8</v>
      </c>
      <c r="B1751" s="37" t="s">
        <v>98</v>
      </c>
      <c r="C1751" s="47" t="s">
        <v>25</v>
      </c>
      <c r="D1751" s="52" t="str" cm="1">
        <f t="array" ref="D1751">INDEX(FONTE_CÓDIGOS[CÓDIGO],MATCH(1,(FONTE_CÓDIGOS[FONTE]=BASE[[#This Row],[Coluna1]])*(FONTE_CÓDIGOS[DESCRIÇÃO]=BASE[[#This Row],[Classificação]]),0))</f>
        <v>2.23</v>
      </c>
      <c r="E1751" s="50" t="s">
        <v>31</v>
      </c>
      <c r="F1751" s="50"/>
      <c r="G1751" s="54">
        <v>45604</v>
      </c>
      <c r="H1751" s="53">
        <f>DAY(BASE[[#This Row],[Data de Pagamento]])</f>
        <v>8</v>
      </c>
      <c r="I1751" s="53" t="str">
        <f>TEXT(BASE[[#This Row],[Data de Pagamento]],"mmmm")</f>
        <v>novembro</v>
      </c>
      <c r="J1751" s="53">
        <f>YEAR(BASE[[#This Row],[Data de Pagamento]])</f>
        <v>2024</v>
      </c>
      <c r="K1751" s="36">
        <v>-1459</v>
      </c>
    </row>
    <row r="1752" spans="1:11">
      <c r="A1752" s="37" t="s">
        <v>8</v>
      </c>
      <c r="B1752" s="37" t="s">
        <v>47</v>
      </c>
      <c r="C1752" s="47" t="s">
        <v>25</v>
      </c>
      <c r="D1752" s="38" t="str" cm="1">
        <f t="array" ref="D1752">INDEX(FONTE_CÓDIGOS[CÓDIGO],MATCH(1,(FONTE_CÓDIGOS[FONTE]=BASE[[#This Row],[Coluna1]])*(FONTE_CÓDIGOS[DESCRIÇÃO]=BASE[[#This Row],[Classificação]]),0))</f>
        <v>2.6</v>
      </c>
      <c r="E1752" s="33" t="s">
        <v>10</v>
      </c>
      <c r="G1752" s="39">
        <v>45604</v>
      </c>
      <c r="H1752" s="35">
        <f>DAY(BASE[[#This Row],[Data de Pagamento]])</f>
        <v>8</v>
      </c>
      <c r="I1752" s="35" t="str">
        <f>TEXT(BASE[[#This Row],[Data de Pagamento]],"mmmm")</f>
        <v>novembro</v>
      </c>
      <c r="J1752" s="35">
        <f>YEAR(BASE[[#This Row],[Data de Pagamento]])</f>
        <v>2024</v>
      </c>
      <c r="K1752" s="36">
        <v>-1460</v>
      </c>
    </row>
    <row r="1753" spans="1:11">
      <c r="A1753" s="37" t="s">
        <v>8</v>
      </c>
      <c r="B1753" s="37" t="s">
        <v>68</v>
      </c>
      <c r="C1753" s="47" t="s">
        <v>25</v>
      </c>
      <c r="D1753" s="38" t="str" cm="1">
        <f t="array" ref="D1753">INDEX(FONTE_CÓDIGOS[CÓDIGO],MATCH(1,(FONTE_CÓDIGOS[FONTE]=BASE[[#This Row],[Coluna1]])*(FONTE_CÓDIGOS[DESCRIÇÃO]=BASE[[#This Row],[Classificação]]),0))</f>
        <v>2.10</v>
      </c>
      <c r="E1753" s="33" t="s">
        <v>10</v>
      </c>
      <c r="G1753" s="39">
        <v>45604</v>
      </c>
      <c r="H1753" s="35">
        <f>DAY(BASE[[#This Row],[Data de Pagamento]])</f>
        <v>8</v>
      </c>
      <c r="I1753" s="35" t="str">
        <f>TEXT(BASE[[#This Row],[Data de Pagamento]],"mmmm")</f>
        <v>novembro</v>
      </c>
      <c r="J1753" s="35">
        <f>YEAR(BASE[[#This Row],[Data de Pagamento]])</f>
        <v>2024</v>
      </c>
      <c r="K1753" s="36">
        <v>-1461</v>
      </c>
    </row>
    <row r="1754" spans="1:11">
      <c r="A1754" s="33" t="s">
        <v>8</v>
      </c>
      <c r="B1754" s="37" t="s">
        <v>63</v>
      </c>
      <c r="C1754" s="47" t="s">
        <v>25</v>
      </c>
      <c r="D1754" s="34" t="str" cm="1">
        <f t="array" ref="D1754">INDEX(FONTE_CÓDIGOS[CÓDIGO],MATCH(1,(FONTE_CÓDIGOS[FONTE]=BASE[[#This Row],[Coluna1]])*(FONTE_CÓDIGOS[DESCRIÇÃO]=BASE[[#This Row],[Classificação]]),0))</f>
        <v>2.9</v>
      </c>
      <c r="E1754" s="33" t="s">
        <v>10</v>
      </c>
      <c r="G1754" s="39">
        <v>45606</v>
      </c>
      <c r="H1754" s="35">
        <f>DAY(BASE[[#This Row],[Data de Pagamento]])</f>
        <v>10</v>
      </c>
      <c r="I1754" s="35" t="str">
        <f>TEXT(BASE[[#This Row],[Data de Pagamento]],"mmmm")</f>
        <v>novembro</v>
      </c>
      <c r="J1754" s="35">
        <f>YEAR(BASE[[#This Row],[Data de Pagamento]])</f>
        <v>2024</v>
      </c>
      <c r="K1754" s="36">
        <v>-1462</v>
      </c>
    </row>
    <row r="1755" spans="1:11">
      <c r="A1755" s="47" t="s">
        <v>6</v>
      </c>
      <c r="B1755" s="37" t="s">
        <v>71</v>
      </c>
      <c r="C1755" s="47" t="s">
        <v>25</v>
      </c>
      <c r="D1755" s="25" t="str" cm="1">
        <f t="array" ref="D1755">INDEX(FONTE_CÓDIGOS[CÓDIGO],MATCH(1,(FONTE_CÓDIGOS[FONTE]=BASE[[#This Row],[Coluna1]])*(FONTE_CÓDIGOS[DESCRIÇÃO]=BASE[[#This Row],[Classificação]]),0))</f>
        <v>1.11</v>
      </c>
      <c r="E1755" s="47" t="s">
        <v>24</v>
      </c>
      <c r="F1755" s="47"/>
      <c r="G1755" s="54">
        <v>45607</v>
      </c>
      <c r="H1755" s="48">
        <f>DAY(BASE[[#This Row],[Data de Pagamento]])</f>
        <v>11</v>
      </c>
      <c r="I1755" s="48" t="str">
        <f>TEXT(BASE[[#This Row],[Data de Pagamento]],"mmmm")</f>
        <v>novembro</v>
      </c>
      <c r="J1755" s="48">
        <f>YEAR(BASE[[#This Row],[Data de Pagamento]])</f>
        <v>2024</v>
      </c>
      <c r="K1755" s="36">
        <v>289</v>
      </c>
    </row>
    <row r="1756" spans="1:11">
      <c r="A1756" s="50" t="s">
        <v>6</v>
      </c>
      <c r="B1756" s="37" t="s">
        <v>27</v>
      </c>
      <c r="C1756" s="47" t="s">
        <v>25</v>
      </c>
      <c r="D1756" s="52" t="str" cm="1">
        <f t="array" ref="D1756">INDEX(FONTE_CÓDIGOS[CÓDIGO],MATCH(1,(FONTE_CÓDIGOS[FONTE]=BASE[[#This Row],[Coluna1]])*(FONTE_CÓDIGOS[DESCRIÇÃO]=BASE[[#This Row],[Classificação]]),0))</f>
        <v>1.3</v>
      </c>
      <c r="E1756" s="33" t="s">
        <v>43</v>
      </c>
      <c r="G1756" s="54">
        <v>45607</v>
      </c>
      <c r="H1756" s="35">
        <f>DAY(BASE[[#This Row],[Data de Pagamento]])</f>
        <v>11</v>
      </c>
      <c r="I1756" s="35" t="str">
        <f>TEXT(BASE[[#This Row],[Data de Pagamento]],"mmmm")</f>
        <v>novembro</v>
      </c>
      <c r="J1756" s="35">
        <f>YEAR(BASE[[#This Row],[Data de Pagamento]])</f>
        <v>2024</v>
      </c>
      <c r="K1756" s="36">
        <v>290</v>
      </c>
    </row>
    <row r="1757" spans="1:11">
      <c r="A1757" s="37" t="s">
        <v>8</v>
      </c>
      <c r="B1757" s="37" t="s">
        <v>73</v>
      </c>
      <c r="C1757" s="47" t="s">
        <v>25</v>
      </c>
      <c r="D1757" s="41" t="str" cm="1">
        <f t="array" ref="D1757">INDEX(FONTE_CÓDIGOS[CÓDIGO],MATCH(1,(FONTE_CÓDIGOS[FONTE]=BASE[[#This Row],[Coluna1]])*(FONTE_CÓDIGOS[DESCRIÇÃO]=BASE[[#This Row],[Classificação]]),0))</f>
        <v>2.11</v>
      </c>
      <c r="E1757" s="33" t="s">
        <v>31</v>
      </c>
      <c r="G1757" s="39">
        <v>45607</v>
      </c>
      <c r="H1757" s="35">
        <f>DAY(BASE[[#This Row],[Data de Pagamento]])</f>
        <v>11</v>
      </c>
      <c r="I1757" s="35" t="str">
        <f>TEXT(BASE[[#This Row],[Data de Pagamento]],"mmmm")</f>
        <v>novembro</v>
      </c>
      <c r="J1757" s="35">
        <f>YEAR(BASE[[#This Row],[Data de Pagamento]])</f>
        <v>2024</v>
      </c>
      <c r="K1757" s="36">
        <v>-1463</v>
      </c>
    </row>
    <row r="1758" spans="1:11">
      <c r="A1758" s="37" t="s">
        <v>8</v>
      </c>
      <c r="B1758" s="37" t="s">
        <v>92</v>
      </c>
      <c r="C1758" s="47" t="s">
        <v>25</v>
      </c>
      <c r="D1758" s="38" t="str" cm="1">
        <f t="array" ref="D1758">INDEX(FONTE_CÓDIGOS[CÓDIGO],MATCH(1,(FONTE_CÓDIGOS[FONTE]=BASE[[#This Row],[Coluna1]])*(FONTE_CÓDIGOS[DESCRIÇÃO]=BASE[[#This Row],[Classificação]]),0))</f>
        <v>2.20</v>
      </c>
      <c r="E1758" s="33" t="s">
        <v>31</v>
      </c>
      <c r="G1758" s="39">
        <v>45607</v>
      </c>
      <c r="H1758" s="35">
        <f>DAY(BASE[[#This Row],[Data de Pagamento]])</f>
        <v>11</v>
      </c>
      <c r="I1758" s="35" t="str">
        <f>TEXT(BASE[[#This Row],[Data de Pagamento]],"mmmm")</f>
        <v>novembro</v>
      </c>
      <c r="J1758" s="35">
        <f>YEAR(BASE[[#This Row],[Data de Pagamento]])</f>
        <v>2024</v>
      </c>
      <c r="K1758" s="36">
        <v>-1464</v>
      </c>
    </row>
    <row r="1759" spans="1:11">
      <c r="A1759" s="37" t="s">
        <v>8</v>
      </c>
      <c r="B1759" s="37" t="s">
        <v>92</v>
      </c>
      <c r="C1759" s="47" t="s">
        <v>25</v>
      </c>
      <c r="D1759" s="38" t="str" cm="1">
        <f t="array" ref="D1759">INDEX(FONTE_CÓDIGOS[CÓDIGO],MATCH(1,(FONTE_CÓDIGOS[FONTE]=BASE[[#This Row],[Coluna1]])*(FONTE_CÓDIGOS[DESCRIÇÃO]=BASE[[#This Row],[Classificação]]),0))</f>
        <v>2.20</v>
      </c>
      <c r="E1759" s="33" t="s">
        <v>17</v>
      </c>
      <c r="G1759" s="39">
        <v>45607</v>
      </c>
      <c r="H1759" s="35">
        <f>DAY(BASE[[#This Row],[Data de Pagamento]])</f>
        <v>11</v>
      </c>
      <c r="I1759" s="35" t="str">
        <f>TEXT(BASE[[#This Row],[Data de Pagamento]],"mmmm")</f>
        <v>novembro</v>
      </c>
      <c r="J1759" s="35">
        <f>YEAR(BASE[[#This Row],[Data de Pagamento]])</f>
        <v>2024</v>
      </c>
      <c r="K1759" s="36">
        <v>-1465</v>
      </c>
    </row>
    <row r="1760" spans="1:11">
      <c r="A1760" s="37" t="s">
        <v>8</v>
      </c>
      <c r="B1760" s="37" t="s">
        <v>92</v>
      </c>
      <c r="C1760" s="47" t="s">
        <v>25</v>
      </c>
      <c r="D1760" s="38" t="str" cm="1">
        <f t="array" ref="D1760">INDEX(FONTE_CÓDIGOS[CÓDIGO],MATCH(1,(FONTE_CÓDIGOS[FONTE]=BASE[[#This Row],[Coluna1]])*(FONTE_CÓDIGOS[DESCRIÇÃO]=BASE[[#This Row],[Classificação]]),0))</f>
        <v>2.20</v>
      </c>
      <c r="E1760" s="33" t="s">
        <v>24</v>
      </c>
      <c r="G1760" s="39">
        <v>45607</v>
      </c>
      <c r="H1760" s="35">
        <f>DAY(BASE[[#This Row],[Data de Pagamento]])</f>
        <v>11</v>
      </c>
      <c r="I1760" s="35" t="str">
        <f>TEXT(BASE[[#This Row],[Data de Pagamento]],"mmmm")</f>
        <v>novembro</v>
      </c>
      <c r="J1760" s="35">
        <f>YEAR(BASE[[#This Row],[Data de Pagamento]])</f>
        <v>2024</v>
      </c>
      <c r="K1760" s="36">
        <v>-1466</v>
      </c>
    </row>
    <row r="1761" spans="1:11">
      <c r="A1761" s="33" t="s">
        <v>8</v>
      </c>
      <c r="B1761" s="37" t="s">
        <v>86</v>
      </c>
      <c r="C1761" s="33" t="s">
        <v>25</v>
      </c>
      <c r="D1761" s="34" t="str" cm="1">
        <f t="array" ref="D1761">INDEX(FONTE_CÓDIGOS[CÓDIGO],MATCH(1,(FONTE_CÓDIGOS[FONTE]=BASE[[#This Row],[Coluna1]])*(FONTE_CÓDIGOS[DESCRIÇÃO]=BASE[[#This Row],[Classificação]]),0))</f>
        <v>2.17</v>
      </c>
      <c r="E1761" s="33" t="s">
        <v>17</v>
      </c>
      <c r="G1761" s="39">
        <v>45607</v>
      </c>
      <c r="H1761" s="35">
        <f>DAY(BASE[[#This Row],[Data de Pagamento]])</f>
        <v>11</v>
      </c>
      <c r="I1761" s="35" t="str">
        <f>TEXT(BASE[[#This Row],[Data de Pagamento]],"mmmm")</f>
        <v>novembro</v>
      </c>
      <c r="J1761" s="35">
        <f>YEAR(BASE[[#This Row],[Data de Pagamento]])</f>
        <v>2024</v>
      </c>
      <c r="K1761" s="36">
        <v>-1467</v>
      </c>
    </row>
    <row r="1762" spans="1:11">
      <c r="A1762" s="33" t="s">
        <v>6</v>
      </c>
      <c r="B1762" s="37" t="s">
        <v>71</v>
      </c>
      <c r="C1762" s="33" t="s">
        <v>25</v>
      </c>
      <c r="D1762" s="34" t="str" cm="1">
        <f t="array" ref="D1762">INDEX(FONTE_CÓDIGOS[CÓDIGO],MATCH(1,(FONTE_CÓDIGOS[FONTE]=BASE[[#This Row],[Coluna1]])*(FONTE_CÓDIGOS[DESCRIÇÃO]=BASE[[#This Row],[Classificação]]),0))</f>
        <v>1.11</v>
      </c>
      <c r="E1762" s="33" t="s">
        <v>10</v>
      </c>
      <c r="G1762" s="39">
        <v>45609</v>
      </c>
      <c r="H1762" s="35">
        <f>DAY(BASE[[#This Row],[Data de Pagamento]])</f>
        <v>13</v>
      </c>
      <c r="I1762" s="35" t="str">
        <f>TEXT(BASE[[#This Row],[Data de Pagamento]],"mmmm")</f>
        <v>novembro</v>
      </c>
      <c r="J1762" s="35">
        <f>YEAR(BASE[[#This Row],[Data de Pagamento]])</f>
        <v>2024</v>
      </c>
      <c r="K1762" s="36">
        <v>291</v>
      </c>
    </row>
    <row r="1763" spans="1:11">
      <c r="A1763" s="33" t="s">
        <v>8</v>
      </c>
      <c r="B1763" s="37" t="s">
        <v>98</v>
      </c>
      <c r="C1763" s="33" t="s">
        <v>25</v>
      </c>
      <c r="D1763" s="34" t="str" cm="1">
        <f t="array" ref="D1763">INDEX(FONTE_CÓDIGOS[CÓDIGO],MATCH(1,(FONTE_CÓDIGOS[FONTE]=BASE[[#This Row],[Coluna1]])*(FONTE_CÓDIGOS[DESCRIÇÃO]=BASE[[#This Row],[Classificação]]),0))</f>
        <v>2.23</v>
      </c>
      <c r="E1763" s="33" t="s">
        <v>10</v>
      </c>
      <c r="G1763" s="39">
        <v>45609</v>
      </c>
      <c r="H1763" s="35">
        <f>DAY(BASE[[#This Row],[Data de Pagamento]])</f>
        <v>13</v>
      </c>
      <c r="I1763" s="35" t="str">
        <f>TEXT(BASE[[#This Row],[Data de Pagamento]],"mmmm")</f>
        <v>novembro</v>
      </c>
      <c r="J1763" s="35">
        <f>YEAR(BASE[[#This Row],[Data de Pagamento]])</f>
        <v>2024</v>
      </c>
      <c r="K1763" s="36">
        <v>-1468</v>
      </c>
    </row>
    <row r="1764" spans="1:11">
      <c r="A1764" s="33" t="s">
        <v>6</v>
      </c>
      <c r="B1764" s="37" t="s">
        <v>39</v>
      </c>
      <c r="C1764" s="47" t="s">
        <v>25</v>
      </c>
      <c r="D1764" s="34" t="str" cm="1">
        <f t="array" ref="D1764">INDEX(FONTE_CÓDIGOS[CÓDIGO],MATCH(1,(FONTE_CÓDIGOS[FONTE]=BASE[[#This Row],[Coluna1]])*(FONTE_CÓDIGOS[DESCRIÇÃO]=BASE[[#This Row],[Classificação]]),0))</f>
        <v>1.5</v>
      </c>
      <c r="E1764" s="33" t="s">
        <v>10</v>
      </c>
      <c r="G1764" s="39">
        <v>45610</v>
      </c>
      <c r="H1764" s="35">
        <f>DAY(BASE[[#This Row],[Data de Pagamento]])</f>
        <v>14</v>
      </c>
      <c r="I1764" s="35" t="str">
        <f>TEXT(BASE[[#This Row],[Data de Pagamento]],"mmmm")</f>
        <v>novembro</v>
      </c>
      <c r="J1764" s="35">
        <f>YEAR(BASE[[#This Row],[Data de Pagamento]])</f>
        <v>2024</v>
      </c>
      <c r="K1764" s="36">
        <v>292</v>
      </c>
    </row>
    <row r="1765" spans="1:11">
      <c r="A1765" s="50" t="s">
        <v>8</v>
      </c>
      <c r="B1765" s="37" t="s">
        <v>88</v>
      </c>
      <c r="C1765" s="47" t="s">
        <v>25</v>
      </c>
      <c r="D1765" s="52" t="str" cm="1">
        <f t="array" ref="D1765">INDEX(FONTE_CÓDIGOS[CÓDIGO],MATCH(1,(FONTE_CÓDIGOS[FONTE]=BASE[[#This Row],[Coluna1]])*(FONTE_CÓDIGOS[DESCRIÇÃO]=BASE[[#This Row],[Classificação]]),0))</f>
        <v>2.18</v>
      </c>
      <c r="E1765" s="50" t="s">
        <v>10</v>
      </c>
      <c r="F1765" s="50"/>
      <c r="G1765" s="54">
        <v>45610</v>
      </c>
      <c r="H1765" s="53">
        <f>DAY(BASE[[#This Row],[Data de Pagamento]])</f>
        <v>14</v>
      </c>
      <c r="I1765" s="53" t="str">
        <f>TEXT(BASE[[#This Row],[Data de Pagamento]],"mmmm")</f>
        <v>novembro</v>
      </c>
      <c r="J1765" s="53">
        <f>YEAR(BASE[[#This Row],[Data de Pagamento]])</f>
        <v>2024</v>
      </c>
      <c r="K1765" s="36">
        <v>-1469</v>
      </c>
    </row>
    <row r="1766" spans="1:11">
      <c r="A1766" s="33" t="s">
        <v>8</v>
      </c>
      <c r="B1766" s="37" t="s">
        <v>94</v>
      </c>
      <c r="C1766" s="33" t="s">
        <v>25</v>
      </c>
      <c r="D1766" s="34" t="str" cm="1">
        <f t="array" ref="D1766">INDEX(FONTE_CÓDIGOS[CÓDIGO],MATCH(1,(FONTE_CÓDIGOS[FONTE]=BASE[[#This Row],[Coluna1]])*(FONTE_CÓDIGOS[DESCRIÇÃO]=BASE[[#This Row],[Classificação]]),0))</f>
        <v>2.21</v>
      </c>
      <c r="E1766" s="33" t="s">
        <v>24</v>
      </c>
      <c r="G1766" s="39">
        <v>45610</v>
      </c>
      <c r="H1766" s="35">
        <f>DAY(BASE[[#This Row],[Data de Pagamento]])</f>
        <v>14</v>
      </c>
      <c r="I1766" s="35" t="str">
        <f>TEXT(BASE[[#This Row],[Data de Pagamento]],"mmmm")</f>
        <v>novembro</v>
      </c>
      <c r="J1766" s="35">
        <f>YEAR(BASE[[#This Row],[Data de Pagamento]])</f>
        <v>2024</v>
      </c>
      <c r="K1766" s="36">
        <v>-1470</v>
      </c>
    </row>
    <row r="1767" spans="1:11">
      <c r="A1767" s="37" t="s">
        <v>8</v>
      </c>
      <c r="B1767" s="37" t="s">
        <v>73</v>
      </c>
      <c r="C1767" s="47" t="s">
        <v>25</v>
      </c>
      <c r="D1767" s="38" t="str" cm="1">
        <f t="array" ref="D1767">INDEX(FONTE_CÓDIGOS[CÓDIGO],MATCH(1,(FONTE_CÓDIGOS[FONTE]=BASE[[#This Row],[Coluna1]])*(FONTE_CÓDIGOS[DESCRIÇÃO]=BASE[[#This Row],[Classificação]]),0))</f>
        <v>2.11</v>
      </c>
      <c r="E1767" s="33" t="s">
        <v>31</v>
      </c>
      <c r="G1767" s="39">
        <v>45611</v>
      </c>
      <c r="H1767" s="35">
        <f>DAY(BASE[[#This Row],[Data de Pagamento]])</f>
        <v>15</v>
      </c>
      <c r="I1767" s="35" t="str">
        <f>TEXT(BASE[[#This Row],[Data de Pagamento]],"mmmm")</f>
        <v>novembro</v>
      </c>
      <c r="J1767" s="35">
        <f>YEAR(BASE[[#This Row],[Data de Pagamento]])</f>
        <v>2024</v>
      </c>
      <c r="K1767" s="36">
        <v>-1471</v>
      </c>
    </row>
    <row r="1768" spans="1:11">
      <c r="A1768" s="33" t="s">
        <v>6</v>
      </c>
      <c r="B1768" s="37" t="s">
        <v>71</v>
      </c>
      <c r="C1768" s="47" t="s">
        <v>25</v>
      </c>
      <c r="D1768" s="34" t="str" cm="1">
        <f t="array" ref="D1768">INDEX(FONTE_CÓDIGOS[CÓDIGO],MATCH(1,(FONTE_CÓDIGOS[FONTE]=BASE[[#This Row],[Coluna1]])*(FONTE_CÓDIGOS[DESCRIÇÃO]=BASE[[#This Row],[Classificação]]),0))</f>
        <v>1.11</v>
      </c>
      <c r="E1768" s="50" t="s">
        <v>10</v>
      </c>
      <c r="G1768" s="39">
        <v>45614</v>
      </c>
      <c r="H1768" s="35">
        <f>DAY(BASE[[#This Row],[Data de Pagamento]])</f>
        <v>18</v>
      </c>
      <c r="I1768" s="35" t="str">
        <f>TEXT(BASE[[#This Row],[Data de Pagamento]],"mmmm")</f>
        <v>novembro</v>
      </c>
      <c r="J1768" s="35">
        <f>YEAR(BASE[[#This Row],[Data de Pagamento]])</f>
        <v>2024</v>
      </c>
      <c r="K1768" s="36">
        <v>293</v>
      </c>
    </row>
    <row r="1769" spans="1:11">
      <c r="A1769" s="33" t="s">
        <v>6</v>
      </c>
      <c r="B1769" s="37" t="s">
        <v>66</v>
      </c>
      <c r="C1769" s="33" t="s">
        <v>25</v>
      </c>
      <c r="D1769" s="34" t="str" cm="1">
        <f t="array" ref="D1769">INDEX(FONTE_CÓDIGOS[CÓDIGO],MATCH(1,(FONTE_CÓDIGOS[FONTE]=BASE[[#This Row],[Coluna1]])*(FONTE_CÓDIGOS[DESCRIÇÃO]=BASE[[#This Row],[Classificação]]),0))</f>
        <v>1.10</v>
      </c>
      <c r="E1769" s="33" t="s">
        <v>24</v>
      </c>
      <c r="G1769" s="39">
        <v>45614</v>
      </c>
      <c r="H1769" s="35">
        <f>DAY(BASE[[#This Row],[Data de Pagamento]])</f>
        <v>18</v>
      </c>
      <c r="I1769" s="35" t="str">
        <f>TEXT(BASE[[#This Row],[Data de Pagamento]],"mmmm")</f>
        <v>novembro</v>
      </c>
      <c r="J1769" s="35">
        <f>YEAR(BASE[[#This Row],[Data de Pagamento]])</f>
        <v>2024</v>
      </c>
      <c r="K1769" s="36">
        <v>294</v>
      </c>
    </row>
    <row r="1770" spans="1:11">
      <c r="A1770" s="33" t="s">
        <v>6</v>
      </c>
      <c r="B1770" s="37" t="s">
        <v>66</v>
      </c>
      <c r="C1770" s="33" t="s">
        <v>25</v>
      </c>
      <c r="D1770" s="34" t="str" cm="1">
        <f t="array" ref="D1770">INDEX(FONTE_CÓDIGOS[CÓDIGO],MATCH(1,(FONTE_CÓDIGOS[FONTE]=BASE[[#This Row],[Coluna1]])*(FONTE_CÓDIGOS[DESCRIÇÃO]=BASE[[#This Row],[Classificação]]),0))</f>
        <v>1.10</v>
      </c>
      <c r="E1770" s="33" t="s">
        <v>24</v>
      </c>
      <c r="G1770" s="39">
        <v>45614</v>
      </c>
      <c r="H1770" s="35">
        <f>DAY(BASE[[#This Row],[Data de Pagamento]])</f>
        <v>18</v>
      </c>
      <c r="I1770" s="35" t="str">
        <f>TEXT(BASE[[#This Row],[Data de Pagamento]],"mmmm")</f>
        <v>novembro</v>
      </c>
      <c r="J1770" s="35">
        <f>YEAR(BASE[[#This Row],[Data de Pagamento]])</f>
        <v>2024</v>
      </c>
      <c r="K1770" s="36">
        <v>295</v>
      </c>
    </row>
    <row r="1771" spans="1:11">
      <c r="A1771" s="33" t="s">
        <v>6</v>
      </c>
      <c r="B1771" s="37" t="s">
        <v>66</v>
      </c>
      <c r="C1771" s="33" t="s">
        <v>25</v>
      </c>
      <c r="D1771" s="34" t="str" cm="1">
        <f t="array" ref="D1771">INDEX(FONTE_CÓDIGOS[CÓDIGO],MATCH(1,(FONTE_CÓDIGOS[FONTE]=BASE[[#This Row],[Coluna1]])*(FONTE_CÓDIGOS[DESCRIÇÃO]=BASE[[#This Row],[Classificação]]),0))</f>
        <v>1.10</v>
      </c>
      <c r="E1771" s="33" t="s">
        <v>17</v>
      </c>
      <c r="G1771" s="39">
        <v>45614</v>
      </c>
      <c r="H1771" s="35">
        <f>DAY(BASE[[#This Row],[Data de Pagamento]])</f>
        <v>18</v>
      </c>
      <c r="I1771" s="35" t="str">
        <f>TEXT(BASE[[#This Row],[Data de Pagamento]],"mmmm")</f>
        <v>novembro</v>
      </c>
      <c r="J1771" s="35">
        <f>YEAR(BASE[[#This Row],[Data de Pagamento]])</f>
        <v>2024</v>
      </c>
      <c r="K1771" s="36">
        <v>296</v>
      </c>
    </row>
    <row r="1772" spans="1:11">
      <c r="A1772" s="33" t="s">
        <v>6</v>
      </c>
      <c r="B1772" s="37" t="s">
        <v>66</v>
      </c>
      <c r="C1772" s="33" t="s">
        <v>25</v>
      </c>
      <c r="D1772" s="34" t="str" cm="1">
        <f t="array" ref="D1772">INDEX(FONTE_CÓDIGOS[CÓDIGO],MATCH(1,(FONTE_CÓDIGOS[FONTE]=BASE[[#This Row],[Coluna1]])*(FONTE_CÓDIGOS[DESCRIÇÃO]=BASE[[#This Row],[Classificação]]),0))</f>
        <v>1.10</v>
      </c>
      <c r="E1772" s="33" t="s">
        <v>17</v>
      </c>
      <c r="G1772" s="39">
        <v>45614</v>
      </c>
      <c r="H1772" s="35">
        <f>DAY(BASE[[#This Row],[Data de Pagamento]])</f>
        <v>18</v>
      </c>
      <c r="I1772" s="35" t="str">
        <f>TEXT(BASE[[#This Row],[Data de Pagamento]],"mmmm")</f>
        <v>novembro</v>
      </c>
      <c r="J1772" s="35">
        <f>YEAR(BASE[[#This Row],[Data de Pagamento]])</f>
        <v>2024</v>
      </c>
      <c r="K1772" s="36">
        <v>297</v>
      </c>
    </row>
    <row r="1773" spans="1:11">
      <c r="A1773" s="33" t="s">
        <v>8</v>
      </c>
      <c r="B1773" s="37" t="s">
        <v>80</v>
      </c>
      <c r="C1773" s="33" t="s">
        <v>25</v>
      </c>
      <c r="D1773" s="34" t="str" cm="1">
        <f t="array" ref="D1773">INDEX(FONTE_CÓDIGOS[CÓDIGO],MATCH(1,(FONTE_CÓDIGOS[FONTE]=BASE[[#This Row],[Coluna1]])*(FONTE_CÓDIGOS[DESCRIÇÃO]=BASE[[#This Row],[Classificação]]),0))</f>
        <v>2.14</v>
      </c>
      <c r="E1773" s="33" t="s">
        <v>24</v>
      </c>
      <c r="G1773" s="39">
        <v>45614</v>
      </c>
      <c r="H1773" s="35">
        <f>DAY(BASE[[#This Row],[Data de Pagamento]])</f>
        <v>18</v>
      </c>
      <c r="I1773" s="35" t="str">
        <f>TEXT(BASE[[#This Row],[Data de Pagamento]],"mmmm")</f>
        <v>novembro</v>
      </c>
      <c r="J1773" s="35">
        <f>YEAR(BASE[[#This Row],[Data de Pagamento]])</f>
        <v>2024</v>
      </c>
      <c r="K1773" s="36">
        <v>-1472</v>
      </c>
    </row>
    <row r="1774" spans="1:11">
      <c r="A1774" s="33" t="s">
        <v>8</v>
      </c>
      <c r="B1774" s="37" t="s">
        <v>98</v>
      </c>
      <c r="C1774" s="33" t="s">
        <v>25</v>
      </c>
      <c r="D1774" s="34" t="str" cm="1">
        <f t="array" ref="D1774">INDEX(FONTE_CÓDIGOS[CÓDIGO],MATCH(1,(FONTE_CÓDIGOS[FONTE]=BASE[[#This Row],[Coluna1]])*(FONTE_CÓDIGOS[DESCRIÇÃO]=BASE[[#This Row],[Classificação]]),0))</f>
        <v>2.23</v>
      </c>
      <c r="E1774" s="33" t="s">
        <v>17</v>
      </c>
      <c r="G1774" s="39">
        <v>45614</v>
      </c>
      <c r="H1774" s="35">
        <f>DAY(BASE[[#This Row],[Data de Pagamento]])</f>
        <v>18</v>
      </c>
      <c r="I1774" s="35" t="str">
        <f>TEXT(BASE[[#This Row],[Data de Pagamento]],"mmmm")</f>
        <v>novembro</v>
      </c>
      <c r="J1774" s="35">
        <f>YEAR(BASE[[#This Row],[Data de Pagamento]])</f>
        <v>2024</v>
      </c>
      <c r="K1774" s="36">
        <v>-1473</v>
      </c>
    </row>
    <row r="1775" spans="1:11">
      <c r="A1775" s="33" t="s">
        <v>6</v>
      </c>
      <c r="B1775" s="37" t="s">
        <v>39</v>
      </c>
      <c r="C1775" s="47" t="s">
        <v>25</v>
      </c>
      <c r="D1775" s="34" t="str" cm="1">
        <f t="array" ref="D1775">INDEX(FONTE_CÓDIGOS[CÓDIGO],MATCH(1,(FONTE_CÓDIGOS[FONTE]=BASE[[#This Row],[Coluna1]])*(FONTE_CÓDIGOS[DESCRIÇÃO]=BASE[[#This Row],[Classificação]]),0))</f>
        <v>1.5</v>
      </c>
      <c r="E1775" s="33" t="s">
        <v>10</v>
      </c>
      <c r="G1775" s="39">
        <v>45615</v>
      </c>
      <c r="H1775" s="35">
        <f>DAY(BASE[[#This Row],[Data de Pagamento]])</f>
        <v>19</v>
      </c>
      <c r="I1775" s="35" t="str">
        <f>TEXT(BASE[[#This Row],[Data de Pagamento]],"mmmm")</f>
        <v>novembro</v>
      </c>
      <c r="J1775" s="35">
        <f>YEAR(BASE[[#This Row],[Data de Pagamento]])</f>
        <v>2024</v>
      </c>
      <c r="K1775" s="36">
        <v>298</v>
      </c>
    </row>
    <row r="1776" spans="1:11">
      <c r="A1776" s="33" t="s">
        <v>8</v>
      </c>
      <c r="B1776" s="37" t="s">
        <v>76</v>
      </c>
      <c r="C1776" s="47" t="s">
        <v>25</v>
      </c>
      <c r="D1776" s="34" t="str" cm="1">
        <f t="array" ref="D1776">INDEX(FONTE_CÓDIGOS[CÓDIGO],MATCH(1,(FONTE_CÓDIGOS[FONTE]=BASE[[#This Row],[Coluna1]])*(FONTE_CÓDIGOS[DESCRIÇÃO]=BASE[[#This Row],[Classificação]]),0))</f>
        <v>2.12</v>
      </c>
      <c r="E1776" s="33" t="s">
        <v>10</v>
      </c>
      <c r="G1776" s="39">
        <v>45615</v>
      </c>
      <c r="H1776" s="35">
        <f>DAY(BASE[[#This Row],[Data de Pagamento]])</f>
        <v>19</v>
      </c>
      <c r="I1776" s="35" t="str">
        <f>TEXT(BASE[[#This Row],[Data de Pagamento]],"mmmm")</f>
        <v>novembro</v>
      </c>
      <c r="J1776" s="35">
        <f>YEAR(BASE[[#This Row],[Data de Pagamento]])</f>
        <v>2024</v>
      </c>
      <c r="K1776" s="36">
        <v>-1474</v>
      </c>
    </row>
    <row r="1777" spans="1:11">
      <c r="A1777" s="33" t="s">
        <v>8</v>
      </c>
      <c r="B1777" s="37" t="s">
        <v>82</v>
      </c>
      <c r="C1777" s="33" t="s">
        <v>25</v>
      </c>
      <c r="D1777" s="34" t="str" cm="1">
        <f t="array" ref="D1777">INDEX(FONTE_CÓDIGOS[CÓDIGO],MATCH(1,(FONTE_CÓDIGOS[FONTE]=BASE[[#This Row],[Coluna1]])*(FONTE_CÓDIGOS[DESCRIÇÃO]=BASE[[#This Row],[Classificação]]),0))</f>
        <v>2.15</v>
      </c>
      <c r="E1777" s="33" t="s">
        <v>10</v>
      </c>
      <c r="G1777" s="39">
        <v>45615</v>
      </c>
      <c r="H1777" s="35">
        <f>DAY(BASE[[#This Row],[Data de Pagamento]])</f>
        <v>19</v>
      </c>
      <c r="I1777" s="35" t="str">
        <f>TEXT(BASE[[#This Row],[Data de Pagamento]],"mmmm")</f>
        <v>novembro</v>
      </c>
      <c r="J1777" s="35">
        <f>YEAR(BASE[[#This Row],[Data de Pagamento]])</f>
        <v>2024</v>
      </c>
      <c r="K1777" s="36">
        <v>-1475</v>
      </c>
    </row>
    <row r="1778" spans="1:11">
      <c r="A1778" s="33" t="s">
        <v>8</v>
      </c>
      <c r="B1778" s="37" t="s">
        <v>22</v>
      </c>
      <c r="C1778" s="33" t="s">
        <v>25</v>
      </c>
      <c r="D1778" s="34" t="str" cm="1">
        <f t="array" ref="D1778">INDEX(FONTE_CÓDIGOS[CÓDIGO],MATCH(1,(FONTE_CÓDIGOS[FONTE]=BASE[[#This Row],[Coluna1]])*(FONTE_CÓDIGOS[DESCRIÇÃO]=BASE[[#This Row],[Classificação]]),0))</f>
        <v>2.2</v>
      </c>
      <c r="E1778" s="33" t="s">
        <v>24</v>
      </c>
      <c r="G1778" s="39">
        <v>45615</v>
      </c>
      <c r="H1778" s="35">
        <f>DAY(BASE[[#This Row],[Data de Pagamento]])</f>
        <v>19</v>
      </c>
      <c r="I1778" s="35" t="str">
        <f>TEXT(BASE[[#This Row],[Data de Pagamento]],"mmmm")</f>
        <v>novembro</v>
      </c>
      <c r="J1778" s="35">
        <f>YEAR(BASE[[#This Row],[Data de Pagamento]])</f>
        <v>2024</v>
      </c>
      <c r="K1778" s="36">
        <v>-1476</v>
      </c>
    </row>
    <row r="1779" spans="1:11">
      <c r="A1779" s="33" t="s">
        <v>8</v>
      </c>
      <c r="B1779" s="37" t="s">
        <v>98</v>
      </c>
      <c r="C1779" s="33" t="s">
        <v>25</v>
      </c>
      <c r="D1779" s="34" t="str" cm="1">
        <f t="array" ref="D1779">INDEX(FONTE_CÓDIGOS[CÓDIGO],MATCH(1,(FONTE_CÓDIGOS[FONTE]=BASE[[#This Row],[Coluna1]])*(FONTE_CÓDIGOS[DESCRIÇÃO]=BASE[[#This Row],[Classificação]]),0))</f>
        <v>2.23</v>
      </c>
      <c r="E1779" s="33" t="s">
        <v>10</v>
      </c>
      <c r="G1779" s="39">
        <v>45615</v>
      </c>
      <c r="H1779" s="35">
        <f>DAY(BASE[[#This Row],[Data de Pagamento]])</f>
        <v>19</v>
      </c>
      <c r="I1779" s="35" t="str">
        <f>TEXT(BASE[[#This Row],[Data de Pagamento]],"mmmm")</f>
        <v>novembro</v>
      </c>
      <c r="J1779" s="35">
        <f>YEAR(BASE[[#This Row],[Data de Pagamento]])</f>
        <v>2024</v>
      </c>
      <c r="K1779" s="36">
        <v>-1477</v>
      </c>
    </row>
    <row r="1780" spans="1:11">
      <c r="A1780" s="33" t="s">
        <v>6</v>
      </c>
      <c r="B1780" s="37" t="s">
        <v>66</v>
      </c>
      <c r="C1780" s="33" t="s">
        <v>25</v>
      </c>
      <c r="D1780" s="34" t="str" cm="1">
        <f t="array" ref="D1780">INDEX(FONTE_CÓDIGOS[CÓDIGO],MATCH(1,(FONTE_CÓDIGOS[FONTE]=BASE[[#This Row],[Coluna1]])*(FONTE_CÓDIGOS[DESCRIÇÃO]=BASE[[#This Row],[Classificação]]),0))</f>
        <v>1.10</v>
      </c>
      <c r="E1780" s="33" t="s">
        <v>17</v>
      </c>
      <c r="G1780" s="39">
        <v>45617</v>
      </c>
      <c r="H1780" s="35">
        <f>DAY(BASE[[#This Row],[Data de Pagamento]])</f>
        <v>21</v>
      </c>
      <c r="I1780" s="35" t="str">
        <f>TEXT(BASE[[#This Row],[Data de Pagamento]],"mmmm")</f>
        <v>novembro</v>
      </c>
      <c r="J1780" s="35">
        <f>YEAR(BASE[[#This Row],[Data de Pagamento]])</f>
        <v>2024</v>
      </c>
      <c r="K1780" s="36">
        <v>299</v>
      </c>
    </row>
    <row r="1781" spans="1:11">
      <c r="A1781" s="33" t="s">
        <v>6</v>
      </c>
      <c r="B1781" s="37" t="s">
        <v>71</v>
      </c>
      <c r="C1781" s="47" t="s">
        <v>25</v>
      </c>
      <c r="D1781" s="34" t="str" cm="1">
        <f t="array" ref="D1781">INDEX(FONTE_CÓDIGOS[CÓDIGO],MATCH(1,(FONTE_CÓDIGOS[FONTE]=BASE[[#This Row],[Coluna1]])*(FONTE_CÓDIGOS[DESCRIÇÃO]=BASE[[#This Row],[Classificação]]),0))</f>
        <v>1.11</v>
      </c>
      <c r="E1781" s="50" t="s">
        <v>10</v>
      </c>
      <c r="G1781" s="39">
        <v>45617</v>
      </c>
      <c r="H1781" s="35">
        <f>DAY(BASE[[#This Row],[Data de Pagamento]])</f>
        <v>21</v>
      </c>
      <c r="I1781" s="35" t="str">
        <f>TEXT(BASE[[#This Row],[Data de Pagamento]],"mmmm")</f>
        <v>novembro</v>
      </c>
      <c r="J1781" s="35">
        <f>YEAR(BASE[[#This Row],[Data de Pagamento]])</f>
        <v>2024</v>
      </c>
      <c r="K1781" s="36">
        <v>300</v>
      </c>
    </row>
    <row r="1782" spans="1:11">
      <c r="A1782" s="33" t="s">
        <v>6</v>
      </c>
      <c r="B1782" s="37" t="s">
        <v>39</v>
      </c>
      <c r="C1782" s="47" t="s">
        <v>25</v>
      </c>
      <c r="D1782" s="34" t="str" cm="1">
        <f t="array" ref="D1782">INDEX(FONTE_CÓDIGOS[CÓDIGO],MATCH(1,(FONTE_CÓDIGOS[FONTE]=BASE[[#This Row],[Coluna1]])*(FONTE_CÓDIGOS[DESCRIÇÃO]=BASE[[#This Row],[Classificação]]),0))</f>
        <v>1.5</v>
      </c>
      <c r="E1782" s="33" t="s">
        <v>10</v>
      </c>
      <c r="G1782" s="39">
        <v>45618</v>
      </c>
      <c r="H1782" s="35">
        <f>DAY(BASE[[#This Row],[Data de Pagamento]])</f>
        <v>22</v>
      </c>
      <c r="I1782" s="35" t="str">
        <f>TEXT(BASE[[#This Row],[Data de Pagamento]],"mmmm")</f>
        <v>novembro</v>
      </c>
      <c r="J1782" s="35">
        <f>YEAR(BASE[[#This Row],[Data de Pagamento]])</f>
        <v>2024</v>
      </c>
      <c r="K1782" s="36">
        <v>301</v>
      </c>
    </row>
    <row r="1783" spans="1:11">
      <c r="A1783" s="33" t="s">
        <v>8</v>
      </c>
      <c r="B1783" s="37" t="s">
        <v>68</v>
      </c>
      <c r="C1783" s="47" t="s">
        <v>25</v>
      </c>
      <c r="D1783" s="34" t="str" cm="1">
        <f t="array" ref="D1783">INDEX(FONTE_CÓDIGOS[CÓDIGO],MATCH(1,(FONTE_CÓDIGOS[FONTE]=BASE[[#This Row],[Coluna1]])*(FONTE_CÓDIGOS[DESCRIÇÃO]=BASE[[#This Row],[Classificação]]),0))</f>
        <v>2.10</v>
      </c>
      <c r="E1783" s="33" t="s">
        <v>10</v>
      </c>
      <c r="G1783" s="39">
        <v>45618</v>
      </c>
      <c r="H1783" s="35">
        <f>DAY(BASE[[#This Row],[Data de Pagamento]])</f>
        <v>22</v>
      </c>
      <c r="I1783" s="35" t="str">
        <f>TEXT(BASE[[#This Row],[Data de Pagamento]],"mmmm")</f>
        <v>novembro</v>
      </c>
      <c r="J1783" s="35">
        <f>YEAR(BASE[[#This Row],[Data de Pagamento]])</f>
        <v>2024</v>
      </c>
      <c r="K1783" s="36">
        <v>-1478</v>
      </c>
    </row>
    <row r="1784" spans="1:11">
      <c r="A1784" s="33" t="s">
        <v>8</v>
      </c>
      <c r="B1784" s="37" t="s">
        <v>68</v>
      </c>
      <c r="C1784" s="47" t="s">
        <v>25</v>
      </c>
      <c r="D1784" s="34" t="str" cm="1">
        <f t="array" ref="D1784">INDEX(FONTE_CÓDIGOS[CÓDIGO],MATCH(1,(FONTE_CÓDIGOS[FONTE]=BASE[[#This Row],[Coluna1]])*(FONTE_CÓDIGOS[DESCRIÇÃO]=BASE[[#This Row],[Classificação]]),0))</f>
        <v>2.10</v>
      </c>
      <c r="E1784" s="33" t="s">
        <v>10</v>
      </c>
      <c r="G1784" s="39">
        <v>45618</v>
      </c>
      <c r="H1784" s="35">
        <f>DAY(BASE[[#This Row],[Data de Pagamento]])</f>
        <v>22</v>
      </c>
      <c r="I1784" s="35" t="str">
        <f>TEXT(BASE[[#This Row],[Data de Pagamento]],"mmmm")</f>
        <v>novembro</v>
      </c>
      <c r="J1784" s="35">
        <f>YEAR(BASE[[#This Row],[Data de Pagamento]])</f>
        <v>2024</v>
      </c>
      <c r="K1784" s="36">
        <v>-1479</v>
      </c>
    </row>
    <row r="1785" spans="1:11">
      <c r="A1785" s="33" t="s">
        <v>8</v>
      </c>
      <c r="B1785" s="37" t="s">
        <v>68</v>
      </c>
      <c r="C1785" s="47" t="s">
        <v>25</v>
      </c>
      <c r="D1785" s="34" t="str" cm="1">
        <f t="array" ref="D1785">INDEX(FONTE_CÓDIGOS[CÓDIGO],MATCH(1,(FONTE_CÓDIGOS[FONTE]=BASE[[#This Row],[Coluna1]])*(FONTE_CÓDIGOS[DESCRIÇÃO]=BASE[[#This Row],[Classificação]]),0))</f>
        <v>2.10</v>
      </c>
      <c r="E1785" s="33" t="s">
        <v>10</v>
      </c>
      <c r="G1785" s="39">
        <v>45618</v>
      </c>
      <c r="H1785" s="35">
        <f>DAY(BASE[[#This Row],[Data de Pagamento]])</f>
        <v>22</v>
      </c>
      <c r="I1785" s="35" t="str">
        <f>TEXT(BASE[[#This Row],[Data de Pagamento]],"mmmm")</f>
        <v>novembro</v>
      </c>
      <c r="J1785" s="35">
        <f>YEAR(BASE[[#This Row],[Data de Pagamento]])</f>
        <v>2024</v>
      </c>
      <c r="K1785" s="36">
        <v>-1480</v>
      </c>
    </row>
    <row r="1786" spans="1:11">
      <c r="A1786" s="33" t="s">
        <v>8</v>
      </c>
      <c r="B1786" s="37" t="s">
        <v>68</v>
      </c>
      <c r="C1786" s="47" t="s">
        <v>25</v>
      </c>
      <c r="D1786" s="34" t="str" cm="1">
        <f t="array" ref="D1786">INDEX(FONTE_CÓDIGOS[CÓDIGO],MATCH(1,(FONTE_CÓDIGOS[FONTE]=BASE[[#This Row],[Coluna1]])*(FONTE_CÓDIGOS[DESCRIÇÃO]=BASE[[#This Row],[Classificação]]),0))</f>
        <v>2.10</v>
      </c>
      <c r="E1786" s="33" t="s">
        <v>10</v>
      </c>
      <c r="G1786" s="39">
        <v>45618</v>
      </c>
      <c r="H1786" s="35">
        <f>DAY(BASE[[#This Row],[Data de Pagamento]])</f>
        <v>22</v>
      </c>
      <c r="I1786" s="35" t="str">
        <f>TEXT(BASE[[#This Row],[Data de Pagamento]],"mmmm")</f>
        <v>novembro</v>
      </c>
      <c r="J1786" s="35">
        <f>YEAR(BASE[[#This Row],[Data de Pagamento]])</f>
        <v>2024</v>
      </c>
      <c r="K1786" s="36">
        <v>-1481</v>
      </c>
    </row>
    <row r="1787" spans="1:11">
      <c r="A1787" s="33" t="s">
        <v>8</v>
      </c>
      <c r="B1787" s="37" t="s">
        <v>22</v>
      </c>
      <c r="C1787" s="33" t="s">
        <v>25</v>
      </c>
      <c r="D1787" s="34" t="str" cm="1">
        <f t="array" ref="D1787">INDEX(FONTE_CÓDIGOS[CÓDIGO],MATCH(1,(FONTE_CÓDIGOS[FONTE]=BASE[[#This Row],[Coluna1]])*(FONTE_CÓDIGOS[DESCRIÇÃO]=BASE[[#This Row],[Classificação]]),0))</f>
        <v>2.2</v>
      </c>
      <c r="E1787" s="33" t="s">
        <v>24</v>
      </c>
      <c r="G1787" s="39">
        <v>45618</v>
      </c>
      <c r="H1787" s="35">
        <f>DAY(BASE[[#This Row],[Data de Pagamento]])</f>
        <v>22</v>
      </c>
      <c r="I1787" s="35" t="str">
        <f>TEXT(BASE[[#This Row],[Data de Pagamento]],"mmmm")</f>
        <v>novembro</v>
      </c>
      <c r="J1787" s="35">
        <f>YEAR(BASE[[#This Row],[Data de Pagamento]])</f>
        <v>2024</v>
      </c>
      <c r="K1787" s="36">
        <v>-1482</v>
      </c>
    </row>
    <row r="1788" spans="1:11">
      <c r="A1788" s="33" t="s">
        <v>8</v>
      </c>
      <c r="B1788" s="37" t="s">
        <v>22</v>
      </c>
      <c r="C1788" s="33" t="s">
        <v>25</v>
      </c>
      <c r="D1788" s="34" t="str" cm="1">
        <f t="array" ref="D1788">INDEX(FONTE_CÓDIGOS[CÓDIGO],MATCH(1,(FONTE_CÓDIGOS[FONTE]=BASE[[#This Row],[Coluna1]])*(FONTE_CÓDIGOS[DESCRIÇÃO]=BASE[[#This Row],[Classificação]]),0))</f>
        <v>2.2</v>
      </c>
      <c r="E1788" s="33" t="s">
        <v>24</v>
      </c>
      <c r="G1788" s="39">
        <v>45621</v>
      </c>
      <c r="H1788" s="35">
        <f>DAY(BASE[[#This Row],[Data de Pagamento]])</f>
        <v>25</v>
      </c>
      <c r="I1788" s="35" t="str">
        <f>TEXT(BASE[[#This Row],[Data de Pagamento]],"mmmm")</f>
        <v>novembro</v>
      </c>
      <c r="J1788" s="35">
        <f>YEAR(BASE[[#This Row],[Data de Pagamento]])</f>
        <v>2024</v>
      </c>
      <c r="K1788" s="36">
        <v>-1483</v>
      </c>
    </row>
    <row r="1789" spans="1:11">
      <c r="A1789" s="33" t="s">
        <v>8</v>
      </c>
      <c r="B1789" s="37" t="s">
        <v>15</v>
      </c>
      <c r="C1789" s="33" t="s">
        <v>25</v>
      </c>
      <c r="D1789" s="34" t="str" cm="1">
        <f t="array" ref="D1789">INDEX(FONTE_CÓDIGOS[CÓDIGO],MATCH(1,(FONTE_CÓDIGOS[FONTE]=BASE[[#This Row],[Coluna1]])*(FONTE_CÓDIGOS[DESCRIÇÃO]=BASE[[#This Row],[Classificação]]),0))</f>
        <v>2.1</v>
      </c>
      <c r="E1789" s="33" t="s">
        <v>24</v>
      </c>
      <c r="G1789" s="39">
        <v>45621</v>
      </c>
      <c r="H1789" s="35">
        <f>DAY(BASE[[#This Row],[Data de Pagamento]])</f>
        <v>25</v>
      </c>
      <c r="I1789" s="35" t="str">
        <f>TEXT(BASE[[#This Row],[Data de Pagamento]],"mmmm")</f>
        <v>novembro</v>
      </c>
      <c r="J1789" s="35">
        <f>YEAR(BASE[[#This Row],[Data de Pagamento]])</f>
        <v>2024</v>
      </c>
      <c r="K1789" s="36">
        <v>-1484</v>
      </c>
    </row>
    <row r="1790" spans="1:11">
      <c r="A1790" s="33" t="s">
        <v>6</v>
      </c>
      <c r="B1790" s="37" t="s">
        <v>39</v>
      </c>
      <c r="C1790" s="47" t="s">
        <v>25</v>
      </c>
      <c r="D1790" s="34" t="str" cm="1">
        <f t="array" ref="D1790">INDEX(FONTE_CÓDIGOS[CÓDIGO],MATCH(1,(FONTE_CÓDIGOS[FONTE]=BASE[[#This Row],[Coluna1]])*(FONTE_CÓDIGOS[DESCRIÇÃO]=BASE[[#This Row],[Classificação]]),0))</f>
        <v>1.5</v>
      </c>
      <c r="E1790" s="33" t="s">
        <v>10</v>
      </c>
      <c r="G1790" s="39">
        <v>45622</v>
      </c>
      <c r="H1790" s="35">
        <f>DAY(BASE[[#This Row],[Data de Pagamento]])</f>
        <v>26</v>
      </c>
      <c r="I1790" s="35" t="str">
        <f>TEXT(BASE[[#This Row],[Data de Pagamento]],"mmmm")</f>
        <v>novembro</v>
      </c>
      <c r="J1790" s="35">
        <f>YEAR(BASE[[#This Row],[Data de Pagamento]])</f>
        <v>2024</v>
      </c>
      <c r="K1790" s="36">
        <v>302</v>
      </c>
    </row>
    <row r="1791" spans="1:11">
      <c r="A1791" s="33" t="s">
        <v>8</v>
      </c>
      <c r="B1791" s="37" t="s">
        <v>90</v>
      </c>
      <c r="C1791" s="33" t="s">
        <v>25</v>
      </c>
      <c r="D1791" s="34" t="str" cm="1">
        <f t="array" ref="D1791">INDEX(FONTE_CÓDIGOS[CÓDIGO],MATCH(1,(FONTE_CÓDIGOS[FONTE]=BASE[[#This Row],[Coluna1]])*(FONTE_CÓDIGOS[DESCRIÇÃO]=BASE[[#This Row],[Classificação]]),0))</f>
        <v>2.19</v>
      </c>
      <c r="E1791" s="33" t="s">
        <v>17</v>
      </c>
      <c r="G1791" s="39">
        <v>45622</v>
      </c>
      <c r="H1791" s="35">
        <f>DAY(BASE[[#This Row],[Data de Pagamento]])</f>
        <v>26</v>
      </c>
      <c r="I1791" s="35" t="str">
        <f>TEXT(BASE[[#This Row],[Data de Pagamento]],"mmmm")</f>
        <v>novembro</v>
      </c>
      <c r="J1791" s="35">
        <f>YEAR(BASE[[#This Row],[Data de Pagamento]])</f>
        <v>2024</v>
      </c>
      <c r="K1791" s="36">
        <v>-1485</v>
      </c>
    </row>
    <row r="1792" spans="1:11">
      <c r="A1792" s="33" t="s">
        <v>8</v>
      </c>
      <c r="B1792" s="37" t="s">
        <v>94</v>
      </c>
      <c r="C1792" s="33" t="s">
        <v>25</v>
      </c>
      <c r="D1792" s="34" t="str" cm="1">
        <f t="array" ref="D1792">INDEX(FONTE_CÓDIGOS[CÓDIGO],MATCH(1,(FONTE_CÓDIGOS[FONTE]=BASE[[#This Row],[Coluna1]])*(FONTE_CÓDIGOS[DESCRIÇÃO]=BASE[[#This Row],[Classificação]]),0))</f>
        <v>2.21</v>
      </c>
      <c r="E1792" s="33" t="s">
        <v>24</v>
      </c>
      <c r="G1792" s="39">
        <v>45624</v>
      </c>
      <c r="H1792" s="35">
        <f>DAY(BASE[[#This Row],[Data de Pagamento]])</f>
        <v>28</v>
      </c>
      <c r="I1792" s="35" t="str">
        <f>TEXT(BASE[[#This Row],[Data de Pagamento]],"mmmm")</f>
        <v>novembro</v>
      </c>
      <c r="J1792" s="35">
        <f>YEAR(BASE[[#This Row],[Data de Pagamento]])</f>
        <v>2024</v>
      </c>
      <c r="K1792" s="36">
        <v>-1486</v>
      </c>
    </row>
    <row r="1793" spans="1:11">
      <c r="A1793" s="50" t="s">
        <v>6</v>
      </c>
      <c r="B1793" s="37" t="s">
        <v>27</v>
      </c>
      <c r="C1793" s="47" t="s">
        <v>25</v>
      </c>
      <c r="D1793" s="52" t="str" cm="1">
        <f t="array" ref="D1793">INDEX(FONTE_CÓDIGOS[CÓDIGO],MATCH(1,(FONTE_CÓDIGOS[FONTE]=BASE[[#This Row],[Coluna1]])*(FONTE_CÓDIGOS[DESCRIÇÃO]=BASE[[#This Row],[Classificação]]),0))</f>
        <v>1.3</v>
      </c>
      <c r="E1793" s="33" t="s">
        <v>43</v>
      </c>
      <c r="G1793" s="54">
        <v>45625</v>
      </c>
      <c r="H1793" s="35">
        <f>DAY(BASE[[#This Row],[Data de Pagamento]])</f>
        <v>29</v>
      </c>
      <c r="I1793" s="35" t="str">
        <f>TEXT(BASE[[#This Row],[Data de Pagamento]],"mmmm")</f>
        <v>novembro</v>
      </c>
      <c r="J1793" s="35">
        <f>YEAR(BASE[[#This Row],[Data de Pagamento]])</f>
        <v>2024</v>
      </c>
      <c r="K1793" s="36">
        <v>303</v>
      </c>
    </row>
    <row r="1794" spans="1:11">
      <c r="A1794" s="33" t="s">
        <v>8</v>
      </c>
      <c r="B1794" s="37" t="s">
        <v>76</v>
      </c>
      <c r="C1794" s="47" t="s">
        <v>25</v>
      </c>
      <c r="D1794" s="34" t="str" cm="1">
        <f t="array" ref="D1794">INDEX(FONTE_CÓDIGOS[CÓDIGO],MATCH(1,(FONTE_CÓDIGOS[FONTE]=BASE[[#This Row],[Coluna1]])*(FONTE_CÓDIGOS[DESCRIÇÃO]=BASE[[#This Row],[Classificação]]),0))</f>
        <v>2.12</v>
      </c>
      <c r="E1794" s="33" t="s">
        <v>24</v>
      </c>
      <c r="G1794" s="39">
        <v>45625</v>
      </c>
      <c r="H1794" s="35">
        <f>DAY(BASE[[#This Row],[Data de Pagamento]])</f>
        <v>29</v>
      </c>
      <c r="I1794" s="35" t="str">
        <f>TEXT(BASE[[#This Row],[Data de Pagamento]],"mmmm")</f>
        <v>novembro</v>
      </c>
      <c r="J1794" s="35">
        <f>YEAR(BASE[[#This Row],[Data de Pagamento]])</f>
        <v>2024</v>
      </c>
      <c r="K1794" s="36">
        <v>-1487</v>
      </c>
    </row>
    <row r="1795" spans="1:11">
      <c r="A1795" s="37" t="s">
        <v>8</v>
      </c>
      <c r="B1795" s="37" t="s">
        <v>29</v>
      </c>
      <c r="C1795" s="47" t="s">
        <v>25</v>
      </c>
      <c r="D1795" s="38" t="str" cm="1">
        <f t="array" ref="D1795">INDEX(FONTE_CÓDIGOS[CÓDIGO],MATCH(1,(FONTE_CÓDIGOS[FONTE]=BASE[[#This Row],[Coluna1]])*(FONTE_CÓDIGOS[DESCRIÇÃO]=BASE[[#This Row],[Classificação]]),0))</f>
        <v>2.3</v>
      </c>
      <c r="E1795" s="33" t="s">
        <v>10</v>
      </c>
      <c r="G1795" s="39">
        <v>45625</v>
      </c>
      <c r="H1795" s="35">
        <f>DAY(BASE[[#This Row],[Data de Pagamento]])</f>
        <v>29</v>
      </c>
      <c r="I1795" s="35" t="str">
        <f>TEXT(BASE[[#This Row],[Data de Pagamento]],"mmmm")</f>
        <v>novembro</v>
      </c>
      <c r="J1795" s="35">
        <f>YEAR(BASE[[#This Row],[Data de Pagamento]])</f>
        <v>2024</v>
      </c>
      <c r="K1795" s="36">
        <v>-1488</v>
      </c>
    </row>
    <row r="1796" spans="1:11">
      <c r="A1796" s="33" t="s">
        <v>8</v>
      </c>
      <c r="B1796" s="37" t="s">
        <v>76</v>
      </c>
      <c r="C1796" s="47" t="s">
        <v>25</v>
      </c>
      <c r="D1796" s="34" t="str" cm="1">
        <f t="array" ref="D1796">INDEX(FONTE_CÓDIGOS[CÓDIGO],MATCH(1,(FONTE_CÓDIGOS[FONTE]=BASE[[#This Row],[Coluna1]])*(FONTE_CÓDIGOS[DESCRIÇÃO]=BASE[[#This Row],[Classificação]]),0))</f>
        <v>2.12</v>
      </c>
      <c r="E1796" s="33" t="s">
        <v>10</v>
      </c>
      <c r="G1796" s="39">
        <v>45625</v>
      </c>
      <c r="H1796" s="35">
        <f>DAY(BASE[[#This Row],[Data de Pagamento]])</f>
        <v>29</v>
      </c>
      <c r="I1796" s="35" t="str">
        <f>TEXT(BASE[[#This Row],[Data de Pagamento]],"mmmm")</f>
        <v>novembro</v>
      </c>
      <c r="J1796" s="35">
        <f>YEAR(BASE[[#This Row],[Data de Pagamento]])</f>
        <v>2024</v>
      </c>
      <c r="K1796" s="36">
        <v>-1489</v>
      </c>
    </row>
    <row r="1797" spans="1:11">
      <c r="A1797" s="33" t="s">
        <v>8</v>
      </c>
      <c r="B1797" s="37" t="s">
        <v>76</v>
      </c>
      <c r="C1797" s="47" t="s">
        <v>25</v>
      </c>
      <c r="D1797" s="34" t="str" cm="1">
        <f t="array" ref="D1797">INDEX(FONTE_CÓDIGOS[CÓDIGO],MATCH(1,(FONTE_CÓDIGOS[FONTE]=BASE[[#This Row],[Coluna1]])*(FONTE_CÓDIGOS[DESCRIÇÃO]=BASE[[#This Row],[Classificação]]),0))</f>
        <v>2.12</v>
      </c>
      <c r="E1797" s="33" t="s">
        <v>10</v>
      </c>
      <c r="G1797" s="39">
        <v>45625</v>
      </c>
      <c r="H1797" s="35">
        <f>DAY(BASE[[#This Row],[Data de Pagamento]])</f>
        <v>29</v>
      </c>
      <c r="I1797" s="35" t="str">
        <f>TEXT(BASE[[#This Row],[Data de Pagamento]],"mmmm")</f>
        <v>novembro</v>
      </c>
      <c r="J1797" s="35">
        <f>YEAR(BASE[[#This Row],[Data de Pagamento]])</f>
        <v>2024</v>
      </c>
      <c r="K1797" s="36">
        <v>-1490</v>
      </c>
    </row>
    <row r="1798" spans="1:11">
      <c r="A1798" s="37" t="s">
        <v>8</v>
      </c>
      <c r="B1798" s="37" t="s">
        <v>29</v>
      </c>
      <c r="C1798" s="47" t="s">
        <v>25</v>
      </c>
      <c r="D1798" s="38" t="str" cm="1">
        <f t="array" ref="D1798">INDEX(FONTE_CÓDIGOS[CÓDIGO],MATCH(1,(FONTE_CÓDIGOS[FONTE]=BASE[[#This Row],[Coluna1]])*(FONTE_CÓDIGOS[DESCRIÇÃO]=BASE[[#This Row],[Classificação]]),0))</f>
        <v>2.3</v>
      </c>
      <c r="E1798" s="33" t="s">
        <v>10</v>
      </c>
      <c r="G1798" s="39">
        <v>45625</v>
      </c>
      <c r="H1798" s="35">
        <f>DAY(BASE[[#This Row],[Data de Pagamento]])</f>
        <v>29</v>
      </c>
      <c r="I1798" s="35" t="str">
        <f>TEXT(BASE[[#This Row],[Data de Pagamento]],"mmmm")</f>
        <v>novembro</v>
      </c>
      <c r="J1798" s="35">
        <f>YEAR(BASE[[#This Row],[Data de Pagamento]])</f>
        <v>2024</v>
      </c>
      <c r="K1798" s="36">
        <v>-1491</v>
      </c>
    </row>
    <row r="1799" spans="1:11">
      <c r="A1799" s="33" t="s">
        <v>8</v>
      </c>
      <c r="B1799" s="37" t="s">
        <v>58</v>
      </c>
      <c r="C1799" s="33" t="s">
        <v>25</v>
      </c>
      <c r="D1799" s="34" t="str" cm="1">
        <f t="array" ref="D1799">INDEX(FONTE_CÓDIGOS[CÓDIGO],MATCH(1,(FONTE_CÓDIGOS[FONTE]=BASE[[#This Row],[Coluna1]])*(FONTE_CÓDIGOS[DESCRIÇÃO]=BASE[[#This Row],[Classificação]]),0))</f>
        <v>2.8</v>
      </c>
      <c r="E1799" s="50" t="s">
        <v>10</v>
      </c>
      <c r="F1799" s="50"/>
      <c r="G1799" s="39">
        <v>45625</v>
      </c>
      <c r="H1799" s="35">
        <f>DAY(BASE[[#This Row],[Data de Pagamento]])</f>
        <v>29</v>
      </c>
      <c r="I1799" s="35" t="str">
        <f>TEXT(BASE[[#This Row],[Data de Pagamento]],"mmmm")</f>
        <v>novembro</v>
      </c>
      <c r="J1799" s="35">
        <f>YEAR(BASE[[#This Row],[Data de Pagamento]])</f>
        <v>2024</v>
      </c>
      <c r="K1799" s="36">
        <v>-1492</v>
      </c>
    </row>
    <row r="1800" spans="1:11">
      <c r="A1800" s="37" t="s">
        <v>8</v>
      </c>
      <c r="B1800" s="37" t="s">
        <v>73</v>
      </c>
      <c r="C1800" s="47" t="s">
        <v>25</v>
      </c>
      <c r="D1800" s="41" t="str" cm="1">
        <f t="array" ref="D1800">INDEX(FONTE_CÓDIGOS[CÓDIGO],MATCH(1,(FONTE_CÓDIGOS[FONTE]=BASE[[#This Row],[Coluna1]])*(FONTE_CÓDIGOS[DESCRIÇÃO]=BASE[[#This Row],[Classificação]]),0))</f>
        <v>2.11</v>
      </c>
      <c r="E1800" s="33" t="s">
        <v>31</v>
      </c>
      <c r="G1800" s="39">
        <v>45627</v>
      </c>
      <c r="H1800" s="35">
        <f>DAY(BASE[[#This Row],[Data de Pagamento]])</f>
        <v>1</v>
      </c>
      <c r="I1800" s="35" t="str">
        <f>TEXT(BASE[[#This Row],[Data de Pagamento]],"mmmm")</f>
        <v>dezembro</v>
      </c>
      <c r="J1800" s="35">
        <f>YEAR(BASE[[#This Row],[Data de Pagamento]])</f>
        <v>2024</v>
      </c>
      <c r="K1800" s="36">
        <v>-1493</v>
      </c>
    </row>
    <row r="1801" spans="1:11">
      <c r="A1801" s="47" t="s">
        <v>6</v>
      </c>
      <c r="B1801" s="37" t="s">
        <v>71</v>
      </c>
      <c r="C1801" s="47" t="s">
        <v>25</v>
      </c>
      <c r="D1801" s="25" t="str" cm="1">
        <f t="array" ref="D1801">INDEX(FONTE_CÓDIGOS[CÓDIGO],MATCH(1,(FONTE_CÓDIGOS[FONTE]=BASE[[#This Row],[Coluna1]])*(FONTE_CÓDIGOS[DESCRIÇÃO]=BASE[[#This Row],[Classificação]]),0))</f>
        <v>1.11</v>
      </c>
      <c r="E1801" s="47" t="s">
        <v>24</v>
      </c>
      <c r="F1801" s="47"/>
      <c r="G1801" s="54">
        <v>45628</v>
      </c>
      <c r="H1801" s="48">
        <f>DAY(BASE[[#This Row],[Data de Pagamento]])</f>
        <v>2</v>
      </c>
      <c r="I1801" s="48" t="str">
        <f>TEXT(BASE[[#This Row],[Data de Pagamento]],"mmmm")</f>
        <v>dezembro</v>
      </c>
      <c r="J1801" s="48">
        <f>YEAR(BASE[[#This Row],[Data de Pagamento]])</f>
        <v>2024</v>
      </c>
      <c r="K1801" s="36">
        <v>304</v>
      </c>
    </row>
    <row r="1802" spans="1:11">
      <c r="A1802" s="47" t="s">
        <v>6</v>
      </c>
      <c r="B1802" s="37" t="s">
        <v>71</v>
      </c>
      <c r="C1802" s="47" t="s">
        <v>25</v>
      </c>
      <c r="D1802" s="25" t="str" cm="1">
        <f t="array" ref="D1802">INDEX(FONTE_CÓDIGOS[CÓDIGO],MATCH(1,(FONTE_CÓDIGOS[FONTE]=BASE[[#This Row],[Coluna1]])*(FONTE_CÓDIGOS[DESCRIÇÃO]=BASE[[#This Row],[Classificação]]),0))</f>
        <v>1.11</v>
      </c>
      <c r="E1802" s="47" t="s">
        <v>24</v>
      </c>
      <c r="F1802" s="47"/>
      <c r="G1802" s="54">
        <v>45628</v>
      </c>
      <c r="H1802" s="48">
        <f>DAY(BASE[[#This Row],[Data de Pagamento]])</f>
        <v>2</v>
      </c>
      <c r="I1802" s="48" t="str">
        <f>TEXT(BASE[[#This Row],[Data de Pagamento]],"mmmm")</f>
        <v>dezembro</v>
      </c>
      <c r="J1802" s="48">
        <f>YEAR(BASE[[#This Row],[Data de Pagamento]])</f>
        <v>2024</v>
      </c>
      <c r="K1802" s="36">
        <v>305</v>
      </c>
    </row>
    <row r="1803" spans="1:11">
      <c r="A1803" s="33" t="s">
        <v>6</v>
      </c>
      <c r="B1803" s="37" t="s">
        <v>39</v>
      </c>
      <c r="C1803" s="47" t="s">
        <v>25</v>
      </c>
      <c r="D1803" s="34" t="str" cm="1">
        <f t="array" ref="D1803">INDEX(FONTE_CÓDIGOS[CÓDIGO],MATCH(1,(FONTE_CÓDIGOS[FONTE]=BASE[[#This Row],[Coluna1]])*(FONTE_CÓDIGOS[DESCRIÇÃO]=BASE[[#This Row],[Classificação]]),0))</f>
        <v>1.5</v>
      </c>
      <c r="E1803" s="33" t="s">
        <v>10</v>
      </c>
      <c r="G1803" s="39">
        <v>45628</v>
      </c>
      <c r="H1803" s="35">
        <f>DAY(BASE[[#This Row],[Data de Pagamento]])</f>
        <v>2</v>
      </c>
      <c r="I1803" s="35" t="str">
        <f>TEXT(BASE[[#This Row],[Data de Pagamento]],"mmmm")</f>
        <v>dezembro</v>
      </c>
      <c r="J1803" s="35">
        <f>YEAR(BASE[[#This Row],[Data de Pagamento]])</f>
        <v>2024</v>
      </c>
      <c r="K1803" s="36">
        <v>306</v>
      </c>
    </row>
    <row r="1804" spans="1:11">
      <c r="A1804" s="37" t="s">
        <v>8</v>
      </c>
      <c r="B1804" s="37" t="s">
        <v>73</v>
      </c>
      <c r="C1804" s="47" t="s">
        <v>25</v>
      </c>
      <c r="D1804" s="38" t="str" cm="1">
        <f t="array" ref="D1804">INDEX(FONTE_CÓDIGOS[CÓDIGO],MATCH(1,(FONTE_CÓDIGOS[FONTE]=BASE[[#This Row],[Coluna1]])*(FONTE_CÓDIGOS[DESCRIÇÃO]=BASE[[#This Row],[Classificação]]),0))</f>
        <v>2.11</v>
      </c>
      <c r="E1804" s="33" t="s">
        <v>31</v>
      </c>
      <c r="G1804" s="39">
        <v>45628</v>
      </c>
      <c r="H1804" s="35">
        <f>DAY(BASE[[#This Row],[Data de Pagamento]])</f>
        <v>2</v>
      </c>
      <c r="I1804" s="35" t="str">
        <f>TEXT(BASE[[#This Row],[Data de Pagamento]],"mmmm")</f>
        <v>dezembro</v>
      </c>
      <c r="J1804" s="35">
        <f>YEAR(BASE[[#This Row],[Data de Pagamento]])</f>
        <v>2024</v>
      </c>
      <c r="K1804" s="36">
        <v>-1494</v>
      </c>
    </row>
    <row r="1805" spans="1:11">
      <c r="A1805" s="37" t="s">
        <v>8</v>
      </c>
      <c r="B1805" s="37" t="s">
        <v>73</v>
      </c>
      <c r="C1805" s="47" t="s">
        <v>25</v>
      </c>
      <c r="D1805" s="41" t="str" cm="1">
        <f t="array" ref="D1805">INDEX(FONTE_CÓDIGOS[CÓDIGO],MATCH(1,(FONTE_CÓDIGOS[FONTE]=BASE[[#This Row],[Coluna1]])*(FONTE_CÓDIGOS[DESCRIÇÃO]=BASE[[#This Row],[Classificação]]),0))</f>
        <v>2.11</v>
      </c>
      <c r="E1805" s="33" t="s">
        <v>37</v>
      </c>
      <c r="G1805" s="39">
        <v>45628</v>
      </c>
      <c r="H1805" s="35">
        <f>DAY(BASE[[#This Row],[Data de Pagamento]])</f>
        <v>2</v>
      </c>
      <c r="I1805" s="35" t="str">
        <f>TEXT(BASE[[#This Row],[Data de Pagamento]],"mmmm")</f>
        <v>dezembro</v>
      </c>
      <c r="J1805" s="35">
        <f>YEAR(BASE[[#This Row],[Data de Pagamento]])</f>
        <v>2024</v>
      </c>
      <c r="K1805" s="36">
        <v>-1495</v>
      </c>
    </row>
    <row r="1806" spans="1:11">
      <c r="A1806" s="37" t="s">
        <v>8</v>
      </c>
      <c r="B1806" s="37" t="s">
        <v>73</v>
      </c>
      <c r="C1806" s="47" t="s">
        <v>25</v>
      </c>
      <c r="D1806" s="41" t="str" cm="1">
        <f t="array" ref="D1806">INDEX(FONTE_CÓDIGOS[CÓDIGO],MATCH(1,(FONTE_CÓDIGOS[FONTE]=BASE[[#This Row],[Coluna1]])*(FONTE_CÓDIGOS[DESCRIÇÃO]=BASE[[#This Row],[Classificação]]),0))</f>
        <v>2.11</v>
      </c>
      <c r="E1806" s="33" t="s">
        <v>37</v>
      </c>
      <c r="G1806" s="39">
        <v>45628</v>
      </c>
      <c r="H1806" s="35">
        <f>DAY(BASE[[#This Row],[Data de Pagamento]])</f>
        <v>2</v>
      </c>
      <c r="I1806" s="35" t="str">
        <f>TEXT(BASE[[#This Row],[Data de Pagamento]],"mmmm")</f>
        <v>dezembro</v>
      </c>
      <c r="J1806" s="35">
        <f>YEAR(BASE[[#This Row],[Data de Pagamento]])</f>
        <v>2024</v>
      </c>
      <c r="K1806" s="36">
        <v>-1496</v>
      </c>
    </row>
    <row r="1807" spans="1:11">
      <c r="A1807" s="50" t="s">
        <v>8</v>
      </c>
      <c r="B1807" s="37" t="s">
        <v>98</v>
      </c>
      <c r="C1807" s="47" t="s">
        <v>25</v>
      </c>
      <c r="D1807" s="52" t="str" cm="1">
        <f t="array" ref="D1807">INDEX(FONTE_CÓDIGOS[CÓDIGO],MATCH(1,(FONTE_CÓDIGOS[FONTE]=BASE[[#This Row],[Coluna1]])*(FONTE_CÓDIGOS[DESCRIÇÃO]=BASE[[#This Row],[Classificação]]),0))</f>
        <v>2.23</v>
      </c>
      <c r="E1807" s="50" t="s">
        <v>24</v>
      </c>
      <c r="F1807" s="50"/>
      <c r="G1807" s="54">
        <v>45628</v>
      </c>
      <c r="H1807" s="53">
        <f>DAY(BASE[[#This Row],[Data de Pagamento]])</f>
        <v>2</v>
      </c>
      <c r="I1807" s="53" t="str">
        <f>TEXT(BASE[[#This Row],[Data de Pagamento]],"mmmm")</f>
        <v>dezembro</v>
      </c>
      <c r="J1807" s="53">
        <f>YEAR(BASE[[#This Row],[Data de Pagamento]])</f>
        <v>2024</v>
      </c>
      <c r="K1807" s="36">
        <v>-1497</v>
      </c>
    </row>
    <row r="1808" spans="1:11">
      <c r="A1808" s="50" t="s">
        <v>8</v>
      </c>
      <c r="B1808" s="37" t="s">
        <v>98</v>
      </c>
      <c r="C1808" s="47" t="s">
        <v>25</v>
      </c>
      <c r="D1808" s="52" t="str" cm="1">
        <f t="array" ref="D1808">INDEX(FONTE_CÓDIGOS[CÓDIGO],MATCH(1,(FONTE_CÓDIGOS[FONTE]=BASE[[#This Row],[Coluna1]])*(FONTE_CÓDIGOS[DESCRIÇÃO]=BASE[[#This Row],[Classificação]]),0))</f>
        <v>2.23</v>
      </c>
      <c r="E1808" s="50" t="s">
        <v>31</v>
      </c>
      <c r="F1808" s="50"/>
      <c r="G1808" s="54">
        <v>45628</v>
      </c>
      <c r="H1808" s="53">
        <f>DAY(BASE[[#This Row],[Data de Pagamento]])</f>
        <v>2</v>
      </c>
      <c r="I1808" s="53" t="str">
        <f>TEXT(BASE[[#This Row],[Data de Pagamento]],"mmmm")</f>
        <v>dezembro</v>
      </c>
      <c r="J1808" s="53">
        <f>YEAR(BASE[[#This Row],[Data de Pagamento]])</f>
        <v>2024</v>
      </c>
      <c r="K1808" s="36">
        <v>-1498</v>
      </c>
    </row>
    <row r="1809" spans="1:11">
      <c r="A1809" s="33" t="s">
        <v>6</v>
      </c>
      <c r="B1809" s="37" t="s">
        <v>39</v>
      </c>
      <c r="C1809" s="47" t="s">
        <v>25</v>
      </c>
      <c r="D1809" s="34" t="str" cm="1">
        <f t="array" ref="D1809">INDEX(FONTE_CÓDIGOS[CÓDIGO],MATCH(1,(FONTE_CÓDIGOS[FONTE]=BASE[[#This Row],[Coluna1]])*(FONTE_CÓDIGOS[DESCRIÇÃO]=BASE[[#This Row],[Classificação]]),0))</f>
        <v>1.5</v>
      </c>
      <c r="E1809" s="33" t="s">
        <v>10</v>
      </c>
      <c r="G1809" s="39">
        <v>45629</v>
      </c>
      <c r="H1809" s="35">
        <f>DAY(BASE[[#This Row],[Data de Pagamento]])</f>
        <v>3</v>
      </c>
      <c r="I1809" s="35" t="str">
        <f>TEXT(BASE[[#This Row],[Data de Pagamento]],"mmmm")</f>
        <v>dezembro</v>
      </c>
      <c r="J1809" s="35">
        <f>YEAR(BASE[[#This Row],[Data de Pagamento]])</f>
        <v>2024</v>
      </c>
      <c r="K1809" s="36">
        <v>307</v>
      </c>
    </row>
    <row r="1810" spans="1:11">
      <c r="A1810" s="33" t="s">
        <v>8</v>
      </c>
      <c r="B1810" s="37" t="s">
        <v>90</v>
      </c>
      <c r="C1810" s="33" t="s">
        <v>25</v>
      </c>
      <c r="D1810" s="34" t="str" cm="1">
        <f t="array" ref="D1810">INDEX(FONTE_CÓDIGOS[CÓDIGO],MATCH(1,(FONTE_CÓDIGOS[FONTE]=BASE[[#This Row],[Coluna1]])*(FONTE_CÓDIGOS[DESCRIÇÃO]=BASE[[#This Row],[Classificação]]),0))</f>
        <v>2.19</v>
      </c>
      <c r="E1810" s="33" t="s">
        <v>24</v>
      </c>
      <c r="G1810" s="39">
        <v>45629</v>
      </c>
      <c r="H1810" s="35">
        <f>DAY(BASE[[#This Row],[Data de Pagamento]])</f>
        <v>3</v>
      </c>
      <c r="I1810" s="35" t="str">
        <f>TEXT(BASE[[#This Row],[Data de Pagamento]],"mmmm")</f>
        <v>dezembro</v>
      </c>
      <c r="J1810" s="35">
        <f>YEAR(BASE[[#This Row],[Data de Pagamento]])</f>
        <v>2024</v>
      </c>
      <c r="K1810" s="36">
        <v>-1499</v>
      </c>
    </row>
    <row r="1811" spans="1:11">
      <c r="A1811" s="33" t="s">
        <v>8</v>
      </c>
      <c r="B1811" s="37" t="s">
        <v>94</v>
      </c>
      <c r="C1811" s="33" t="s">
        <v>25</v>
      </c>
      <c r="D1811" s="34" t="str" cm="1">
        <f t="array" ref="D1811">INDEX(FONTE_CÓDIGOS[CÓDIGO],MATCH(1,(FONTE_CÓDIGOS[FONTE]=BASE[[#This Row],[Coluna1]])*(FONTE_CÓDIGOS[DESCRIÇÃO]=BASE[[#This Row],[Classificação]]),0))</f>
        <v>2.21</v>
      </c>
      <c r="E1811" s="33" t="s">
        <v>24</v>
      </c>
      <c r="G1811" s="39">
        <v>45629</v>
      </c>
      <c r="H1811" s="35">
        <f>DAY(BASE[[#This Row],[Data de Pagamento]])</f>
        <v>3</v>
      </c>
      <c r="I1811" s="35" t="str">
        <f>TEXT(BASE[[#This Row],[Data de Pagamento]],"mmmm")</f>
        <v>dezembro</v>
      </c>
      <c r="J1811" s="35">
        <f>YEAR(BASE[[#This Row],[Data de Pagamento]])</f>
        <v>2024</v>
      </c>
      <c r="K1811" s="36">
        <v>-1500</v>
      </c>
    </row>
    <row r="1812" spans="1:11">
      <c r="A1812" s="33" t="s">
        <v>6</v>
      </c>
      <c r="B1812" s="37" t="s">
        <v>39</v>
      </c>
      <c r="C1812" s="47" t="s">
        <v>25</v>
      </c>
      <c r="D1812" s="34" t="str" cm="1">
        <f t="array" ref="D1812">INDEX(FONTE_CÓDIGOS[CÓDIGO],MATCH(1,(FONTE_CÓDIGOS[FONTE]=BASE[[#This Row],[Coluna1]])*(FONTE_CÓDIGOS[DESCRIÇÃO]=BASE[[#This Row],[Classificação]]),0))</f>
        <v>1.5</v>
      </c>
      <c r="E1812" s="33" t="s">
        <v>10</v>
      </c>
      <c r="G1812" s="39">
        <v>45630</v>
      </c>
      <c r="H1812" s="35">
        <f>DAY(BASE[[#This Row],[Data de Pagamento]])</f>
        <v>4</v>
      </c>
      <c r="I1812" s="35" t="str">
        <f>TEXT(BASE[[#This Row],[Data de Pagamento]],"mmmm")</f>
        <v>dezembro</v>
      </c>
      <c r="J1812" s="35">
        <f>YEAR(BASE[[#This Row],[Data de Pagamento]])</f>
        <v>2024</v>
      </c>
      <c r="K1812" s="36">
        <v>308</v>
      </c>
    </row>
    <row r="1813" spans="1:11">
      <c r="A1813" s="50" t="s">
        <v>8</v>
      </c>
      <c r="B1813" s="37" t="s">
        <v>80</v>
      </c>
      <c r="C1813" s="47" t="s">
        <v>25</v>
      </c>
      <c r="D1813" s="52" t="str" cm="1">
        <f t="array" ref="D1813">INDEX(FONTE_CÓDIGOS[CÓDIGO],MATCH(1,(FONTE_CÓDIGOS[FONTE]=BASE[[#This Row],[Coluna1]])*(FONTE_CÓDIGOS[DESCRIÇÃO]=BASE[[#This Row],[Classificação]]),0))</f>
        <v>2.14</v>
      </c>
      <c r="E1813" s="50" t="s">
        <v>10</v>
      </c>
      <c r="F1813" s="50"/>
      <c r="G1813" s="54">
        <v>45630</v>
      </c>
      <c r="H1813" s="53">
        <f>DAY(BASE[[#This Row],[Data de Pagamento]])</f>
        <v>4</v>
      </c>
      <c r="I1813" s="53" t="str">
        <f>TEXT(BASE[[#This Row],[Data de Pagamento]],"mmmm")</f>
        <v>dezembro</v>
      </c>
      <c r="J1813" s="53">
        <f>YEAR(BASE[[#This Row],[Data de Pagamento]])</f>
        <v>2024</v>
      </c>
      <c r="K1813" s="36">
        <v>-1501</v>
      </c>
    </row>
    <row r="1814" spans="1:11">
      <c r="A1814" s="33" t="s">
        <v>8</v>
      </c>
      <c r="B1814" s="37" t="s">
        <v>78</v>
      </c>
      <c r="C1814" s="33" t="s">
        <v>25</v>
      </c>
      <c r="D1814" s="34" t="str" cm="1">
        <f t="array" ref="D1814">INDEX(FONTE_CÓDIGOS[CÓDIGO],MATCH(1,(FONTE_CÓDIGOS[FONTE]=BASE[[#This Row],[Coluna1]])*(FONTE_CÓDIGOS[DESCRIÇÃO]=BASE[[#This Row],[Classificação]]),0))</f>
        <v>2.13</v>
      </c>
      <c r="E1814" s="33" t="s">
        <v>10</v>
      </c>
      <c r="G1814" s="39">
        <v>45630</v>
      </c>
      <c r="H1814" s="35">
        <f>DAY(BASE[[#This Row],[Data de Pagamento]])</f>
        <v>4</v>
      </c>
      <c r="I1814" s="35" t="str">
        <f>TEXT(BASE[[#This Row],[Data de Pagamento]],"mmmm")</f>
        <v>dezembro</v>
      </c>
      <c r="J1814" s="35">
        <f>YEAR(BASE[[#This Row],[Data de Pagamento]])</f>
        <v>2024</v>
      </c>
      <c r="K1814" s="36">
        <v>-1502</v>
      </c>
    </row>
    <row r="1815" spans="1:11">
      <c r="A1815" s="33" t="s">
        <v>8</v>
      </c>
      <c r="B1815" s="37" t="s">
        <v>102</v>
      </c>
      <c r="C1815" s="33" t="s">
        <v>25</v>
      </c>
      <c r="D1815" s="34" t="str" cm="1">
        <f t="array" ref="D1815">INDEX(FONTE_CÓDIGOS[CÓDIGO],MATCH(1,(FONTE_CÓDIGOS[FONTE]=BASE[[#This Row],[Coluna1]])*(FONTE_CÓDIGOS[DESCRIÇÃO]=BASE[[#This Row],[Classificação]]),0))</f>
        <v>2.26</v>
      </c>
      <c r="E1815" s="33" t="s">
        <v>10</v>
      </c>
      <c r="G1815" s="39">
        <v>45630</v>
      </c>
      <c r="H1815" s="35">
        <f>DAY(BASE[[#This Row],[Data de Pagamento]])</f>
        <v>4</v>
      </c>
      <c r="I1815" s="35" t="str">
        <f>TEXT(BASE[[#This Row],[Data de Pagamento]],"mmmm")</f>
        <v>dezembro</v>
      </c>
      <c r="J1815" s="35">
        <f>YEAR(BASE[[#This Row],[Data de Pagamento]])</f>
        <v>2024</v>
      </c>
      <c r="K1815" s="36">
        <v>-1503</v>
      </c>
    </row>
    <row r="1816" spans="1:11">
      <c r="A1816" s="33" t="s">
        <v>8</v>
      </c>
      <c r="B1816" s="37" t="s">
        <v>94</v>
      </c>
      <c r="C1816" s="33" t="s">
        <v>25</v>
      </c>
      <c r="D1816" s="34" t="str" cm="1">
        <f t="array" ref="D1816">INDEX(FONTE_CÓDIGOS[CÓDIGO],MATCH(1,(FONTE_CÓDIGOS[FONTE]=BASE[[#This Row],[Coluna1]])*(FONTE_CÓDIGOS[DESCRIÇÃO]=BASE[[#This Row],[Classificação]]),0))</f>
        <v>2.21</v>
      </c>
      <c r="E1816" s="33" t="s">
        <v>10</v>
      </c>
      <c r="G1816" s="39">
        <v>45630</v>
      </c>
      <c r="H1816" s="35">
        <f>DAY(BASE[[#This Row],[Data de Pagamento]])</f>
        <v>4</v>
      </c>
      <c r="I1816" s="35" t="str">
        <f>TEXT(BASE[[#This Row],[Data de Pagamento]],"mmmm")</f>
        <v>dezembro</v>
      </c>
      <c r="J1816" s="35">
        <f>YEAR(BASE[[#This Row],[Data de Pagamento]])</f>
        <v>2024</v>
      </c>
      <c r="K1816" s="36">
        <v>-1504</v>
      </c>
    </row>
    <row r="1817" spans="1:11">
      <c r="A1817" s="33" t="s">
        <v>8</v>
      </c>
      <c r="B1817" s="37" t="s">
        <v>102</v>
      </c>
      <c r="C1817" s="33" t="s">
        <v>25</v>
      </c>
      <c r="D1817" s="34" t="str" cm="1">
        <f t="array" ref="D1817">INDEX(FONTE_CÓDIGOS[CÓDIGO],MATCH(1,(FONTE_CÓDIGOS[FONTE]=BASE[[#This Row],[Coluna1]])*(FONTE_CÓDIGOS[DESCRIÇÃO]=BASE[[#This Row],[Classificação]]),0))</f>
        <v>2.26</v>
      </c>
      <c r="E1817" s="33" t="s">
        <v>10</v>
      </c>
      <c r="G1817" s="39">
        <v>45630</v>
      </c>
      <c r="H1817" s="35">
        <f>DAY(BASE[[#This Row],[Data de Pagamento]])</f>
        <v>4</v>
      </c>
      <c r="I1817" s="35" t="str">
        <f>TEXT(BASE[[#This Row],[Data de Pagamento]],"mmmm")</f>
        <v>dezembro</v>
      </c>
      <c r="J1817" s="35">
        <f>YEAR(BASE[[#This Row],[Data de Pagamento]])</f>
        <v>2024</v>
      </c>
      <c r="K1817" s="36">
        <v>-1505</v>
      </c>
    </row>
    <row r="1818" spans="1:11">
      <c r="A1818" s="55" t="s">
        <v>8</v>
      </c>
      <c r="B1818" s="55" t="s">
        <v>84</v>
      </c>
      <c r="C1818" s="47" t="s">
        <v>25</v>
      </c>
      <c r="D1818" s="56" t="str" cm="1">
        <f t="array" ref="D1818">INDEX(FONTE_CÓDIGOS[CÓDIGO],MATCH(1,(FONTE_CÓDIGOS[FONTE]=BASE[[#This Row],[Coluna1]])*(FONTE_CÓDIGOS[DESCRIÇÃO]=BASE[[#This Row],[Classificação]]),0))</f>
        <v>2.16</v>
      </c>
      <c r="E1818" s="50" t="s">
        <v>10</v>
      </c>
      <c r="F1818" s="50"/>
      <c r="G1818" s="54">
        <v>45634</v>
      </c>
      <c r="H1818" s="53">
        <f>DAY(BASE[[#This Row],[Data de Pagamento]])</f>
        <v>8</v>
      </c>
      <c r="I1818" s="53" t="str">
        <f>TEXT(BASE[[#This Row],[Data de Pagamento]],"mmmm")</f>
        <v>dezembro</v>
      </c>
      <c r="J1818" s="53">
        <f>YEAR(BASE[[#This Row],[Data de Pagamento]])</f>
        <v>2024</v>
      </c>
      <c r="K1818" s="36">
        <v>-1506</v>
      </c>
    </row>
    <row r="1819" spans="1:11">
      <c r="A1819" s="47" t="s">
        <v>6</v>
      </c>
      <c r="B1819" s="37" t="s">
        <v>71</v>
      </c>
      <c r="C1819" s="47" t="s">
        <v>25</v>
      </c>
      <c r="D1819" s="25" t="str" cm="1">
        <f t="array" ref="D1819">INDEX(FONTE_CÓDIGOS[CÓDIGO],MATCH(1,(FONTE_CÓDIGOS[FONTE]=BASE[[#This Row],[Coluna1]])*(FONTE_CÓDIGOS[DESCRIÇÃO]=BASE[[#This Row],[Classificação]]),0))</f>
        <v>1.11</v>
      </c>
      <c r="E1819" s="47" t="s">
        <v>10</v>
      </c>
      <c r="F1819" s="47"/>
      <c r="G1819" s="39">
        <v>45635</v>
      </c>
      <c r="H1819" s="48">
        <f>DAY(BASE[[#This Row],[Data de Pagamento]])</f>
        <v>9</v>
      </c>
      <c r="I1819" s="48" t="str">
        <f>TEXT(BASE[[#This Row],[Data de Pagamento]],"mmmm")</f>
        <v>dezembro</v>
      </c>
      <c r="J1819" s="48">
        <f>YEAR(BASE[[#This Row],[Data de Pagamento]])</f>
        <v>2024</v>
      </c>
      <c r="K1819" s="36">
        <v>309</v>
      </c>
    </row>
    <row r="1820" spans="1:11">
      <c r="A1820" s="50" t="s">
        <v>6</v>
      </c>
      <c r="B1820" s="37" t="s">
        <v>27</v>
      </c>
      <c r="C1820" s="47" t="s">
        <v>25</v>
      </c>
      <c r="D1820" s="52" t="str" cm="1">
        <f t="array" ref="D1820">INDEX(FONTE_CÓDIGOS[CÓDIGO],MATCH(1,(FONTE_CÓDIGOS[FONTE]=BASE[[#This Row],[Coluna1]])*(FONTE_CÓDIGOS[DESCRIÇÃO]=BASE[[#This Row],[Classificação]]),0))</f>
        <v>1.3</v>
      </c>
      <c r="E1820" s="33" t="s">
        <v>43</v>
      </c>
      <c r="G1820" s="54">
        <v>45635</v>
      </c>
      <c r="H1820" s="35">
        <f>DAY(BASE[[#This Row],[Data de Pagamento]])</f>
        <v>9</v>
      </c>
      <c r="I1820" s="35" t="str">
        <f>TEXT(BASE[[#This Row],[Data de Pagamento]],"mmmm")</f>
        <v>dezembro</v>
      </c>
      <c r="J1820" s="35">
        <f>YEAR(BASE[[#This Row],[Data de Pagamento]])</f>
        <v>2024</v>
      </c>
      <c r="K1820" s="36">
        <v>310</v>
      </c>
    </row>
    <row r="1821" spans="1:11">
      <c r="A1821" s="37" t="s">
        <v>8</v>
      </c>
      <c r="B1821" s="37" t="s">
        <v>92</v>
      </c>
      <c r="C1821" s="47" t="s">
        <v>25</v>
      </c>
      <c r="D1821" s="38" t="str" cm="1">
        <f t="array" ref="D1821">INDEX(FONTE_CÓDIGOS[CÓDIGO],MATCH(1,(FONTE_CÓDIGOS[FONTE]=BASE[[#This Row],[Coluna1]])*(FONTE_CÓDIGOS[DESCRIÇÃO]=BASE[[#This Row],[Classificação]]),0))</f>
        <v>2.20</v>
      </c>
      <c r="E1821" s="33" t="s">
        <v>31</v>
      </c>
      <c r="G1821" s="39">
        <v>45635</v>
      </c>
      <c r="H1821" s="35">
        <f>DAY(BASE[[#This Row],[Data de Pagamento]])</f>
        <v>9</v>
      </c>
      <c r="I1821" s="35" t="str">
        <f>TEXT(BASE[[#This Row],[Data de Pagamento]],"mmmm")</f>
        <v>dezembro</v>
      </c>
      <c r="J1821" s="35">
        <f>YEAR(BASE[[#This Row],[Data de Pagamento]])</f>
        <v>2024</v>
      </c>
      <c r="K1821" s="36">
        <v>-1507</v>
      </c>
    </row>
    <row r="1822" spans="1:11">
      <c r="A1822" s="47" t="s">
        <v>6</v>
      </c>
      <c r="B1822" s="37" t="s">
        <v>71</v>
      </c>
      <c r="C1822" s="47" t="s">
        <v>25</v>
      </c>
      <c r="D1822" s="25" t="str" cm="1">
        <f t="array" ref="D1822">INDEX(FONTE_CÓDIGOS[CÓDIGO],MATCH(1,(FONTE_CÓDIGOS[FONTE]=BASE[[#This Row],[Coluna1]])*(FONTE_CÓDIGOS[DESCRIÇÃO]=BASE[[#This Row],[Classificação]]),0))</f>
        <v>1.11</v>
      </c>
      <c r="E1822" s="47" t="s">
        <v>24</v>
      </c>
      <c r="F1822" s="47"/>
      <c r="G1822" s="54">
        <v>45636</v>
      </c>
      <c r="H1822" s="48">
        <f>DAY(BASE[[#This Row],[Data de Pagamento]])</f>
        <v>10</v>
      </c>
      <c r="I1822" s="48" t="str">
        <f>TEXT(BASE[[#This Row],[Data de Pagamento]],"mmmm")</f>
        <v>dezembro</v>
      </c>
      <c r="J1822" s="48">
        <f>YEAR(BASE[[#This Row],[Data de Pagamento]])</f>
        <v>2024</v>
      </c>
      <c r="K1822" s="36">
        <v>311</v>
      </c>
    </row>
    <row r="1823" spans="1:11">
      <c r="A1823" s="47" t="s">
        <v>6</v>
      </c>
      <c r="B1823" s="37" t="s">
        <v>71</v>
      </c>
      <c r="C1823" s="47" t="s">
        <v>25</v>
      </c>
      <c r="D1823" s="25" t="str" cm="1">
        <f t="array" ref="D1823">INDEX(FONTE_CÓDIGOS[CÓDIGO],MATCH(1,(FONTE_CÓDIGOS[FONTE]=BASE[[#This Row],[Coluna1]])*(FONTE_CÓDIGOS[DESCRIÇÃO]=BASE[[#This Row],[Classificação]]),0))</f>
        <v>1.11</v>
      </c>
      <c r="E1823" s="47" t="s">
        <v>24</v>
      </c>
      <c r="F1823" s="47"/>
      <c r="G1823" s="54">
        <v>45636</v>
      </c>
      <c r="H1823" s="48">
        <f>DAY(BASE[[#This Row],[Data de Pagamento]])</f>
        <v>10</v>
      </c>
      <c r="I1823" s="48" t="str">
        <f>TEXT(BASE[[#This Row],[Data de Pagamento]],"mmmm")</f>
        <v>dezembro</v>
      </c>
      <c r="J1823" s="48">
        <f>YEAR(BASE[[#This Row],[Data de Pagamento]])</f>
        <v>2024</v>
      </c>
      <c r="K1823" s="36">
        <v>312</v>
      </c>
    </row>
    <row r="1824" spans="1:11">
      <c r="A1824" s="37" t="s">
        <v>8</v>
      </c>
      <c r="B1824" s="37" t="s">
        <v>92</v>
      </c>
      <c r="C1824" s="47" t="s">
        <v>25</v>
      </c>
      <c r="D1824" s="38" t="str" cm="1">
        <f t="array" ref="D1824">INDEX(FONTE_CÓDIGOS[CÓDIGO],MATCH(1,(FONTE_CÓDIGOS[FONTE]=BASE[[#This Row],[Coluna1]])*(FONTE_CÓDIGOS[DESCRIÇÃO]=BASE[[#This Row],[Classificação]]),0))</f>
        <v>2.20</v>
      </c>
      <c r="E1824" s="33" t="s">
        <v>17</v>
      </c>
      <c r="G1824" s="39">
        <v>45636</v>
      </c>
      <c r="H1824" s="35">
        <f>DAY(BASE[[#This Row],[Data de Pagamento]])</f>
        <v>10</v>
      </c>
      <c r="I1824" s="35" t="str">
        <f>TEXT(BASE[[#This Row],[Data de Pagamento]],"mmmm")</f>
        <v>dezembro</v>
      </c>
      <c r="J1824" s="35">
        <f>YEAR(BASE[[#This Row],[Data de Pagamento]])</f>
        <v>2024</v>
      </c>
      <c r="K1824" s="36">
        <v>-1508</v>
      </c>
    </row>
    <row r="1825" spans="1:11">
      <c r="A1825" s="37" t="s">
        <v>8</v>
      </c>
      <c r="B1825" s="37" t="s">
        <v>92</v>
      </c>
      <c r="C1825" s="47" t="s">
        <v>25</v>
      </c>
      <c r="D1825" s="38" t="str" cm="1">
        <f t="array" ref="D1825">INDEX(FONTE_CÓDIGOS[CÓDIGO],MATCH(1,(FONTE_CÓDIGOS[FONTE]=BASE[[#This Row],[Coluna1]])*(FONTE_CÓDIGOS[DESCRIÇÃO]=BASE[[#This Row],[Classificação]]),0))</f>
        <v>2.20</v>
      </c>
      <c r="E1825" s="33" t="s">
        <v>24</v>
      </c>
      <c r="G1825" s="39">
        <v>45636</v>
      </c>
      <c r="H1825" s="35">
        <f>DAY(BASE[[#This Row],[Data de Pagamento]])</f>
        <v>10</v>
      </c>
      <c r="I1825" s="35" t="str">
        <f>TEXT(BASE[[#This Row],[Data de Pagamento]],"mmmm")</f>
        <v>dezembro</v>
      </c>
      <c r="J1825" s="35">
        <f>YEAR(BASE[[#This Row],[Data de Pagamento]])</f>
        <v>2024</v>
      </c>
      <c r="K1825" s="36">
        <v>-1509</v>
      </c>
    </row>
    <row r="1826" spans="1:11">
      <c r="A1826" s="37" t="s">
        <v>8</v>
      </c>
      <c r="B1826" s="37" t="s">
        <v>47</v>
      </c>
      <c r="C1826" s="47" t="s">
        <v>25</v>
      </c>
      <c r="D1826" s="38" t="str" cm="1">
        <f t="array" ref="D1826">INDEX(FONTE_CÓDIGOS[CÓDIGO],MATCH(1,(FONTE_CÓDIGOS[FONTE]=BASE[[#This Row],[Coluna1]])*(FONTE_CÓDIGOS[DESCRIÇÃO]=BASE[[#This Row],[Classificação]]),0))</f>
        <v>2.6</v>
      </c>
      <c r="E1826" s="33" t="s">
        <v>10</v>
      </c>
      <c r="G1826" s="39">
        <v>45636</v>
      </c>
      <c r="H1826" s="35">
        <f>DAY(BASE[[#This Row],[Data de Pagamento]])</f>
        <v>10</v>
      </c>
      <c r="I1826" s="35" t="str">
        <f>TEXT(BASE[[#This Row],[Data de Pagamento]],"mmmm")</f>
        <v>dezembro</v>
      </c>
      <c r="J1826" s="35">
        <f>YEAR(BASE[[#This Row],[Data de Pagamento]])</f>
        <v>2024</v>
      </c>
      <c r="K1826" s="36">
        <v>-1510</v>
      </c>
    </row>
    <row r="1827" spans="1:11">
      <c r="A1827" s="33" t="s">
        <v>6</v>
      </c>
      <c r="B1827" s="37" t="s">
        <v>39</v>
      </c>
      <c r="C1827" s="47" t="s">
        <v>25</v>
      </c>
      <c r="D1827" s="34" t="str" cm="1">
        <f t="array" ref="D1827">INDEX(FONTE_CÓDIGOS[CÓDIGO],MATCH(1,(FONTE_CÓDIGOS[FONTE]=BASE[[#This Row],[Coluna1]])*(FONTE_CÓDIGOS[DESCRIÇÃO]=BASE[[#This Row],[Classificação]]),0))</f>
        <v>1.5</v>
      </c>
      <c r="E1827" s="33" t="s">
        <v>10</v>
      </c>
      <c r="G1827" s="39">
        <v>45639</v>
      </c>
      <c r="H1827" s="35">
        <f>DAY(BASE[[#This Row],[Data de Pagamento]])</f>
        <v>13</v>
      </c>
      <c r="I1827" s="35" t="str">
        <f>TEXT(BASE[[#This Row],[Data de Pagamento]],"mmmm")</f>
        <v>dezembro</v>
      </c>
      <c r="J1827" s="35">
        <f>YEAR(BASE[[#This Row],[Data de Pagamento]])</f>
        <v>2024</v>
      </c>
      <c r="K1827" s="36">
        <v>313</v>
      </c>
    </row>
    <row r="1828" spans="1:11">
      <c r="A1828" s="37" t="s">
        <v>8</v>
      </c>
      <c r="B1828" s="37" t="s">
        <v>47</v>
      </c>
      <c r="C1828" s="47" t="s">
        <v>25</v>
      </c>
      <c r="D1828" s="38" t="str" cm="1">
        <f t="array" ref="D1828">INDEX(FONTE_CÓDIGOS[CÓDIGO],MATCH(1,(FONTE_CÓDIGOS[FONTE]=BASE[[#This Row],[Coluna1]])*(FONTE_CÓDIGOS[DESCRIÇÃO]=BASE[[#This Row],[Classificação]]),0))</f>
        <v>2.6</v>
      </c>
      <c r="E1828" s="33" t="s">
        <v>10</v>
      </c>
      <c r="G1828" s="39">
        <v>45639</v>
      </c>
      <c r="H1828" s="35">
        <f>DAY(BASE[[#This Row],[Data de Pagamento]])</f>
        <v>13</v>
      </c>
      <c r="I1828" s="35" t="str">
        <f>TEXT(BASE[[#This Row],[Data de Pagamento]],"mmmm")</f>
        <v>dezembro</v>
      </c>
      <c r="J1828" s="35">
        <f>YEAR(BASE[[#This Row],[Data de Pagamento]])</f>
        <v>2024</v>
      </c>
      <c r="K1828" s="36">
        <v>-1511</v>
      </c>
    </row>
    <row r="1829" spans="1:11">
      <c r="A1829" s="50" t="s">
        <v>8</v>
      </c>
      <c r="B1829" s="37" t="s">
        <v>98</v>
      </c>
      <c r="C1829" s="47" t="s">
        <v>25</v>
      </c>
      <c r="D1829" s="52" t="str" cm="1">
        <f t="array" ref="D1829">INDEX(FONTE_CÓDIGOS[CÓDIGO],MATCH(1,(FONTE_CÓDIGOS[FONTE]=BASE[[#This Row],[Coluna1]])*(FONTE_CÓDIGOS[DESCRIÇÃO]=BASE[[#This Row],[Classificação]]),0))</f>
        <v>2.23</v>
      </c>
      <c r="E1829" s="50" t="s">
        <v>31</v>
      </c>
      <c r="F1829" s="50"/>
      <c r="G1829" s="39">
        <v>45639</v>
      </c>
      <c r="H1829" s="53">
        <f>DAY(BASE[[#This Row],[Data de Pagamento]])</f>
        <v>13</v>
      </c>
      <c r="I1829" s="53" t="str">
        <f>TEXT(BASE[[#This Row],[Data de Pagamento]],"mmmm")</f>
        <v>dezembro</v>
      </c>
      <c r="J1829" s="53">
        <f>YEAR(BASE[[#This Row],[Data de Pagamento]])</f>
        <v>2024</v>
      </c>
      <c r="K1829" s="36">
        <v>-1512</v>
      </c>
    </row>
    <row r="1830" spans="1:11">
      <c r="A1830" s="33" t="s">
        <v>8</v>
      </c>
      <c r="B1830" s="37" t="s">
        <v>76</v>
      </c>
      <c r="C1830" s="47" t="s">
        <v>25</v>
      </c>
      <c r="D1830" s="34" t="str" cm="1">
        <f t="array" ref="D1830">INDEX(FONTE_CÓDIGOS[CÓDIGO],MATCH(1,(FONTE_CÓDIGOS[FONTE]=BASE[[#This Row],[Coluna1]])*(FONTE_CÓDIGOS[DESCRIÇÃO]=BASE[[#This Row],[Classificação]]),0))</f>
        <v>2.12</v>
      </c>
      <c r="E1830" s="33" t="s">
        <v>10</v>
      </c>
      <c r="G1830" s="39">
        <v>45639</v>
      </c>
      <c r="H1830" s="35">
        <f>DAY(BASE[[#This Row],[Data de Pagamento]])</f>
        <v>13</v>
      </c>
      <c r="I1830" s="35" t="str">
        <f>TEXT(BASE[[#This Row],[Data de Pagamento]],"mmmm")</f>
        <v>dezembro</v>
      </c>
      <c r="J1830" s="35">
        <f>YEAR(BASE[[#This Row],[Data de Pagamento]])</f>
        <v>2024</v>
      </c>
      <c r="K1830" s="36">
        <v>-1513</v>
      </c>
    </row>
    <row r="1831" spans="1:11">
      <c r="A1831" s="37" t="s">
        <v>8</v>
      </c>
      <c r="B1831" s="37" t="s">
        <v>29</v>
      </c>
      <c r="C1831" s="47" t="s">
        <v>25</v>
      </c>
      <c r="D1831" s="38" t="str" cm="1">
        <f t="array" ref="D1831">INDEX(FONTE_CÓDIGOS[CÓDIGO],MATCH(1,(FONTE_CÓDIGOS[FONTE]=BASE[[#This Row],[Coluna1]])*(FONTE_CÓDIGOS[DESCRIÇÃO]=BASE[[#This Row],[Classificação]]),0))</f>
        <v>2.3</v>
      </c>
      <c r="E1831" s="33" t="s">
        <v>10</v>
      </c>
      <c r="G1831" s="39">
        <v>45639</v>
      </c>
      <c r="H1831" s="35">
        <f>DAY(BASE[[#This Row],[Data de Pagamento]])</f>
        <v>13</v>
      </c>
      <c r="I1831" s="35" t="str">
        <f>TEXT(BASE[[#This Row],[Data de Pagamento]],"mmmm")</f>
        <v>dezembro</v>
      </c>
      <c r="J1831" s="35">
        <f>YEAR(BASE[[#This Row],[Data de Pagamento]])</f>
        <v>2024</v>
      </c>
      <c r="K1831" s="36">
        <v>-1514</v>
      </c>
    </row>
    <row r="1832" spans="1:11">
      <c r="A1832" s="33" t="s">
        <v>6</v>
      </c>
      <c r="B1832" s="37" t="s">
        <v>39</v>
      </c>
      <c r="C1832" s="47" t="s">
        <v>25</v>
      </c>
      <c r="D1832" s="34" t="str" cm="1">
        <f t="array" ref="D1832">INDEX(FONTE_CÓDIGOS[CÓDIGO],MATCH(1,(FONTE_CÓDIGOS[FONTE]=BASE[[#This Row],[Coluna1]])*(FONTE_CÓDIGOS[DESCRIÇÃO]=BASE[[#This Row],[Classificação]]),0))</f>
        <v>1.5</v>
      </c>
      <c r="E1832" s="33" t="s">
        <v>10</v>
      </c>
      <c r="G1832" s="39">
        <v>45642</v>
      </c>
      <c r="H1832" s="35">
        <f>DAY(BASE[[#This Row],[Data de Pagamento]])</f>
        <v>16</v>
      </c>
      <c r="I1832" s="35" t="str">
        <f>TEXT(BASE[[#This Row],[Data de Pagamento]],"mmmm")</f>
        <v>dezembro</v>
      </c>
      <c r="J1832" s="35">
        <f>YEAR(BASE[[#This Row],[Data de Pagamento]])</f>
        <v>2024</v>
      </c>
      <c r="K1832" s="36">
        <v>314</v>
      </c>
    </row>
    <row r="1833" spans="1:11">
      <c r="A1833" s="37" t="s">
        <v>8</v>
      </c>
      <c r="B1833" s="37" t="s">
        <v>92</v>
      </c>
      <c r="C1833" s="47" t="s">
        <v>25</v>
      </c>
      <c r="D1833" s="38" t="str" cm="1">
        <f t="array" ref="D1833">INDEX(FONTE_CÓDIGOS[CÓDIGO],MATCH(1,(FONTE_CÓDIGOS[FONTE]=BASE[[#This Row],[Coluna1]])*(FONTE_CÓDIGOS[DESCRIÇÃO]=BASE[[#This Row],[Classificação]]),0))</f>
        <v>2.20</v>
      </c>
      <c r="E1833" s="33" t="s">
        <v>31</v>
      </c>
      <c r="G1833" s="39">
        <v>45642</v>
      </c>
      <c r="H1833" s="35">
        <f>DAY(BASE[[#This Row],[Data de Pagamento]])</f>
        <v>16</v>
      </c>
      <c r="I1833" s="35" t="str">
        <f>TEXT(BASE[[#This Row],[Data de Pagamento]],"mmmm")</f>
        <v>dezembro</v>
      </c>
      <c r="J1833" s="35">
        <f>YEAR(BASE[[#This Row],[Data de Pagamento]])</f>
        <v>2024</v>
      </c>
      <c r="K1833" s="36">
        <v>-1515</v>
      </c>
    </row>
    <row r="1834" spans="1:11">
      <c r="A1834" s="50" t="s">
        <v>8</v>
      </c>
      <c r="B1834" s="37" t="s">
        <v>88</v>
      </c>
      <c r="C1834" s="47" t="s">
        <v>25</v>
      </c>
      <c r="D1834" s="52" t="str" cm="1">
        <f t="array" ref="D1834">INDEX(FONTE_CÓDIGOS[CÓDIGO],MATCH(1,(FONTE_CÓDIGOS[FONTE]=BASE[[#This Row],[Coluna1]])*(FONTE_CÓDIGOS[DESCRIÇÃO]=BASE[[#This Row],[Classificação]]),0))</f>
        <v>2.18</v>
      </c>
      <c r="E1834" s="50" t="s">
        <v>10</v>
      </c>
      <c r="F1834" s="50"/>
      <c r="G1834" s="54">
        <v>45642</v>
      </c>
      <c r="H1834" s="53">
        <f>DAY(BASE[[#This Row],[Data de Pagamento]])</f>
        <v>16</v>
      </c>
      <c r="I1834" s="53" t="str">
        <f>TEXT(BASE[[#This Row],[Data de Pagamento]],"mmmm")</f>
        <v>dezembro</v>
      </c>
      <c r="J1834" s="53">
        <f>YEAR(BASE[[#This Row],[Data de Pagamento]])</f>
        <v>2024</v>
      </c>
      <c r="K1834" s="36">
        <v>-1516</v>
      </c>
    </row>
    <row r="1835" spans="1:11">
      <c r="A1835" s="50" t="s">
        <v>8</v>
      </c>
      <c r="B1835" s="37" t="s">
        <v>53</v>
      </c>
      <c r="C1835" s="47" t="s">
        <v>25</v>
      </c>
      <c r="D1835" s="38" t="str" cm="1">
        <f t="array" ref="D1835">INDEX(FONTE_CÓDIGOS[CÓDIGO],MATCH(1,(FONTE_CÓDIGOS[FONTE]=BASE[[#This Row],[Coluna1]])*(FONTE_CÓDIGOS[DESCRIÇÃO]=BASE[[#This Row],[Classificação]]),0))</f>
        <v>2.7</v>
      </c>
      <c r="E1835" s="33" t="s">
        <v>10</v>
      </c>
      <c r="G1835" s="39">
        <v>45642</v>
      </c>
      <c r="H1835" s="35">
        <f>DAY(BASE[[#This Row],[Data de Pagamento]])</f>
        <v>16</v>
      </c>
      <c r="I1835" s="35" t="str">
        <f>TEXT(BASE[[#This Row],[Data de Pagamento]],"mmmm")</f>
        <v>dezembro</v>
      </c>
      <c r="J1835" s="35">
        <f>YEAR(BASE[[#This Row],[Data de Pagamento]])</f>
        <v>2024</v>
      </c>
      <c r="K1835" s="36">
        <v>-1517</v>
      </c>
    </row>
    <row r="1836" spans="1:11">
      <c r="A1836" s="33" t="s">
        <v>6</v>
      </c>
      <c r="B1836" s="37" t="s">
        <v>39</v>
      </c>
      <c r="C1836" s="47" t="s">
        <v>25</v>
      </c>
      <c r="D1836" s="34" t="str" cm="1">
        <f t="array" ref="D1836">INDEX(FONTE_CÓDIGOS[CÓDIGO],MATCH(1,(FONTE_CÓDIGOS[FONTE]=BASE[[#This Row],[Coluna1]])*(FONTE_CÓDIGOS[DESCRIÇÃO]=BASE[[#This Row],[Classificação]]),0))</f>
        <v>1.5</v>
      </c>
      <c r="E1836" s="33" t="s">
        <v>10</v>
      </c>
      <c r="G1836" s="39">
        <v>45643</v>
      </c>
      <c r="H1836" s="35">
        <f>DAY(BASE[[#This Row],[Data de Pagamento]])</f>
        <v>17</v>
      </c>
      <c r="I1836" s="35" t="str">
        <f>TEXT(BASE[[#This Row],[Data de Pagamento]],"mmmm")</f>
        <v>dezembro</v>
      </c>
      <c r="J1836" s="35">
        <f>YEAR(BASE[[#This Row],[Data de Pagamento]])</f>
        <v>2024</v>
      </c>
      <c r="K1836" s="36">
        <v>315</v>
      </c>
    </row>
    <row r="1837" spans="1:11">
      <c r="A1837" s="33" t="s">
        <v>8</v>
      </c>
      <c r="B1837" s="37" t="s">
        <v>76</v>
      </c>
      <c r="C1837" s="47" t="s">
        <v>25</v>
      </c>
      <c r="D1837" s="52" t="str" cm="1">
        <f t="array" ref="D1837">INDEX(FONTE_CÓDIGOS[CÓDIGO],MATCH(1,(FONTE_CÓDIGOS[FONTE]=BASE[[#This Row],[Coluna1]])*(FONTE_CÓDIGOS[DESCRIÇÃO]=BASE[[#This Row],[Classificação]]),0))</f>
        <v>2.12</v>
      </c>
      <c r="E1837" s="33" t="s">
        <v>10</v>
      </c>
      <c r="G1837" s="54">
        <v>45643</v>
      </c>
      <c r="H1837" s="53">
        <f>DAY(BASE[[#This Row],[Data de Pagamento]])</f>
        <v>17</v>
      </c>
      <c r="I1837" s="53" t="str">
        <f>TEXT(BASE[[#This Row],[Data de Pagamento]],"mmmm")</f>
        <v>dezembro</v>
      </c>
      <c r="J1837" s="53">
        <f>YEAR(BASE[[#This Row],[Data de Pagamento]])</f>
        <v>2024</v>
      </c>
      <c r="K1837" s="36">
        <v>-1518</v>
      </c>
    </row>
    <row r="1838" spans="1:11">
      <c r="A1838" s="33" t="s">
        <v>6</v>
      </c>
      <c r="B1838" s="37" t="s">
        <v>39</v>
      </c>
      <c r="C1838" s="47" t="s">
        <v>25</v>
      </c>
      <c r="D1838" s="34" t="str" cm="1">
        <f t="array" ref="D1838">INDEX(FONTE_CÓDIGOS[CÓDIGO],MATCH(1,(FONTE_CÓDIGOS[FONTE]=BASE[[#This Row],[Coluna1]])*(FONTE_CÓDIGOS[DESCRIÇÃO]=BASE[[#This Row],[Classificação]]),0))</f>
        <v>1.5</v>
      </c>
      <c r="E1838" s="33" t="s">
        <v>10</v>
      </c>
      <c r="G1838" s="39">
        <v>45644</v>
      </c>
      <c r="H1838" s="35">
        <f>DAY(BASE[[#This Row],[Data de Pagamento]])</f>
        <v>18</v>
      </c>
      <c r="I1838" s="35" t="str">
        <f>TEXT(BASE[[#This Row],[Data de Pagamento]],"mmmm")</f>
        <v>dezembro</v>
      </c>
      <c r="J1838" s="35">
        <f>YEAR(BASE[[#This Row],[Data de Pagamento]])</f>
        <v>2024</v>
      </c>
      <c r="K1838" s="36">
        <v>316</v>
      </c>
    </row>
    <row r="1839" spans="1:11">
      <c r="A1839" s="37" t="s">
        <v>8</v>
      </c>
      <c r="B1839" s="37" t="s">
        <v>29</v>
      </c>
      <c r="C1839" s="47" t="s">
        <v>25</v>
      </c>
      <c r="D1839" s="38" t="str" cm="1">
        <f t="array" ref="D1839">INDEX(FONTE_CÓDIGOS[CÓDIGO],MATCH(1,(FONTE_CÓDIGOS[FONTE]=BASE[[#This Row],[Coluna1]])*(FONTE_CÓDIGOS[DESCRIÇÃO]=BASE[[#This Row],[Classificação]]),0))</f>
        <v>2.3</v>
      </c>
      <c r="E1839" s="33" t="s">
        <v>10</v>
      </c>
      <c r="G1839" s="39">
        <v>45644</v>
      </c>
      <c r="H1839" s="35">
        <f>DAY(BASE[[#This Row],[Data de Pagamento]])</f>
        <v>18</v>
      </c>
      <c r="I1839" s="35" t="str">
        <f>TEXT(BASE[[#This Row],[Data de Pagamento]],"mmmm")</f>
        <v>dezembro</v>
      </c>
      <c r="J1839" s="35">
        <f>YEAR(BASE[[#This Row],[Data de Pagamento]])</f>
        <v>2024</v>
      </c>
      <c r="K1839" s="36">
        <v>-1519</v>
      </c>
    </row>
    <row r="1840" spans="1:11">
      <c r="A1840" s="33" t="s">
        <v>8</v>
      </c>
      <c r="B1840" s="37" t="s">
        <v>82</v>
      </c>
      <c r="C1840" s="33" t="s">
        <v>25</v>
      </c>
      <c r="D1840" s="34" t="str" cm="1">
        <f t="array" ref="D1840">INDEX(FONTE_CÓDIGOS[CÓDIGO],MATCH(1,(FONTE_CÓDIGOS[FONTE]=BASE[[#This Row],[Coluna1]])*(FONTE_CÓDIGOS[DESCRIÇÃO]=BASE[[#This Row],[Classificação]]),0))</f>
        <v>2.15</v>
      </c>
      <c r="E1840" s="33" t="s">
        <v>10</v>
      </c>
      <c r="G1840" s="39">
        <v>45644</v>
      </c>
      <c r="H1840" s="35">
        <f>DAY(BASE[[#This Row],[Data de Pagamento]])</f>
        <v>18</v>
      </c>
      <c r="I1840" s="35" t="str">
        <f>TEXT(BASE[[#This Row],[Data de Pagamento]],"mmmm")</f>
        <v>dezembro</v>
      </c>
      <c r="J1840" s="35">
        <f>YEAR(BASE[[#This Row],[Data de Pagamento]])</f>
        <v>2024</v>
      </c>
      <c r="K1840" s="36">
        <v>-1520</v>
      </c>
    </row>
    <row r="1841" spans="1:11">
      <c r="A1841" s="50" t="s">
        <v>8</v>
      </c>
      <c r="B1841" s="37" t="s">
        <v>102</v>
      </c>
      <c r="C1841" s="50" t="s">
        <v>25</v>
      </c>
      <c r="D1841" s="52" t="str" cm="1">
        <f t="array" ref="D1841">INDEX(FONTE_CÓDIGOS[CÓDIGO],MATCH(1,(FONTE_CÓDIGOS[FONTE]=BASE[[#This Row],[Coluna1]])*(FONTE_CÓDIGOS[DESCRIÇÃO]=BASE[[#This Row],[Classificação]]),0))</f>
        <v>2.26</v>
      </c>
      <c r="E1841" s="50" t="s">
        <v>10</v>
      </c>
      <c r="F1841" s="50"/>
      <c r="G1841" s="39">
        <v>45644</v>
      </c>
      <c r="H1841" s="53">
        <f>DAY(BASE[[#This Row],[Data de Pagamento]])</f>
        <v>18</v>
      </c>
      <c r="I1841" s="53" t="str">
        <f>TEXT(BASE[[#This Row],[Data de Pagamento]],"mmmm")</f>
        <v>dezembro</v>
      </c>
      <c r="J1841" s="53">
        <f>YEAR(BASE[[#This Row],[Data de Pagamento]])</f>
        <v>2024</v>
      </c>
      <c r="K1841" s="36">
        <v>-1521</v>
      </c>
    </row>
    <row r="1842" spans="1:11">
      <c r="A1842" s="33" t="s">
        <v>8</v>
      </c>
      <c r="B1842" s="37" t="s">
        <v>98</v>
      </c>
      <c r="C1842" s="33" t="s">
        <v>25</v>
      </c>
      <c r="D1842" s="34" t="str" cm="1">
        <f t="array" ref="D1842">INDEX(FONTE_CÓDIGOS[CÓDIGO],MATCH(1,(FONTE_CÓDIGOS[FONTE]=BASE[[#This Row],[Coluna1]])*(FONTE_CÓDIGOS[DESCRIÇÃO]=BASE[[#This Row],[Classificação]]),0))</f>
        <v>2.23</v>
      </c>
      <c r="E1842" s="33" t="s">
        <v>10</v>
      </c>
      <c r="G1842" s="39">
        <v>45650</v>
      </c>
      <c r="H1842" s="35">
        <f>DAY(BASE[[#This Row],[Data de Pagamento]])</f>
        <v>24</v>
      </c>
      <c r="I1842" s="35" t="str">
        <f>TEXT(BASE[[#This Row],[Data de Pagamento]],"mmmm")</f>
        <v>dezembro</v>
      </c>
      <c r="J1842" s="35">
        <f>YEAR(BASE[[#This Row],[Data de Pagamento]])</f>
        <v>2024</v>
      </c>
      <c r="K1842" s="36">
        <v>-1522</v>
      </c>
    </row>
    <row r="1843" spans="1:11">
      <c r="A1843" s="33" t="s">
        <v>6</v>
      </c>
      <c r="B1843" s="37" t="s">
        <v>39</v>
      </c>
      <c r="C1843" s="47" t="s">
        <v>25</v>
      </c>
      <c r="D1843" s="34" t="str" cm="1">
        <f t="array" ref="D1843">INDEX(FONTE_CÓDIGOS[CÓDIGO],MATCH(1,(FONTE_CÓDIGOS[FONTE]=BASE[[#This Row],[Coluna1]])*(FONTE_CÓDIGOS[DESCRIÇÃO]=BASE[[#This Row],[Classificação]]),0))</f>
        <v>1.5</v>
      </c>
      <c r="E1843" s="33" t="s">
        <v>10</v>
      </c>
      <c r="G1843" s="54">
        <v>45656</v>
      </c>
      <c r="H1843" s="35">
        <f>DAY(BASE[[#This Row],[Data de Pagamento]])</f>
        <v>30</v>
      </c>
      <c r="I1843" s="35" t="str">
        <f>TEXT(BASE[[#This Row],[Data de Pagamento]],"mmmm")</f>
        <v>dezembro</v>
      </c>
      <c r="J1843" s="35">
        <f>YEAR(BASE[[#This Row],[Data de Pagamento]])</f>
        <v>2024</v>
      </c>
      <c r="K1843" s="36">
        <v>317</v>
      </c>
    </row>
    <row r="1844" spans="1:11">
      <c r="A1844" s="50" t="s">
        <v>8</v>
      </c>
      <c r="B1844" s="37" t="s">
        <v>94</v>
      </c>
      <c r="C1844" s="50" t="s">
        <v>25</v>
      </c>
      <c r="D1844" s="52" t="str" cm="1">
        <f t="array" ref="D1844">INDEX(FONTE_CÓDIGOS[CÓDIGO],MATCH(1,(FONTE_CÓDIGOS[FONTE]=BASE[[#This Row],[Coluna1]])*(FONTE_CÓDIGOS[DESCRIÇÃO]=BASE[[#This Row],[Classificação]]),0))</f>
        <v>2.21</v>
      </c>
      <c r="E1844" s="50" t="s">
        <v>10</v>
      </c>
      <c r="F1844" s="50"/>
      <c r="G1844" s="54">
        <v>45656</v>
      </c>
      <c r="H1844" s="53">
        <f>DAY(BASE[[#This Row],[Data de Pagamento]])</f>
        <v>30</v>
      </c>
      <c r="I1844" s="53" t="str">
        <f>TEXT(BASE[[#This Row],[Data de Pagamento]],"mmmm")</f>
        <v>dezembro</v>
      </c>
      <c r="J1844" s="53">
        <f>YEAR(BASE[[#This Row],[Data de Pagamento]])</f>
        <v>2024</v>
      </c>
      <c r="K1844" s="36">
        <v>-1523</v>
      </c>
    </row>
    <row r="1845" spans="1:11">
      <c r="A1845" s="50" t="s">
        <v>6</v>
      </c>
      <c r="B1845" s="37" t="s">
        <v>27</v>
      </c>
      <c r="C1845" s="47" t="s">
        <v>25</v>
      </c>
      <c r="D1845" s="52" t="str" cm="1">
        <f t="array" ref="D1845">INDEX(FONTE_CÓDIGOS[CÓDIGO],MATCH(1,(FONTE_CÓDIGOS[FONTE]=BASE[[#This Row],[Coluna1]])*(FONTE_CÓDIGOS[DESCRIÇÃO]=BASE[[#This Row],[Classificação]]),0))</f>
        <v>1.3</v>
      </c>
      <c r="E1845" s="33" t="s">
        <v>43</v>
      </c>
      <c r="G1845" s="54">
        <v>45657</v>
      </c>
      <c r="H1845" s="35">
        <f>DAY(BASE[[#This Row],[Data de Pagamento]])</f>
        <v>31</v>
      </c>
      <c r="I1845" s="35" t="str">
        <f>TEXT(BASE[[#This Row],[Data de Pagamento]],"mmmm")</f>
        <v>dezembro</v>
      </c>
      <c r="J1845" s="35">
        <f>YEAR(BASE[[#This Row],[Data de Pagamento]])</f>
        <v>2024</v>
      </c>
      <c r="K1845" s="36">
        <v>318</v>
      </c>
    </row>
    <row r="1846" spans="1:11">
      <c r="A1846" s="37" t="s">
        <v>8</v>
      </c>
      <c r="B1846" s="37" t="s">
        <v>29</v>
      </c>
      <c r="C1846" s="47" t="s">
        <v>25</v>
      </c>
      <c r="D1846" s="38" t="str" cm="1">
        <f t="array" ref="D1846">INDEX(FONTE_CÓDIGOS[CÓDIGO],MATCH(1,(FONTE_CÓDIGOS[FONTE]=BASE[[#This Row],[Coluna1]])*(FONTE_CÓDIGOS[DESCRIÇÃO]=BASE[[#This Row],[Classificação]]),0))</f>
        <v>2.3</v>
      </c>
      <c r="E1846" s="33" t="s">
        <v>10</v>
      </c>
      <c r="G1846" s="54">
        <v>45657</v>
      </c>
      <c r="H1846" s="35">
        <f>DAY(BASE[[#This Row],[Data de Pagamento]])</f>
        <v>31</v>
      </c>
      <c r="I1846" s="35" t="str">
        <f>TEXT(BASE[[#This Row],[Data de Pagamento]],"mmmm")</f>
        <v>dezembro</v>
      </c>
      <c r="J1846" s="35">
        <f>YEAR(BASE[[#This Row],[Data de Pagamento]])</f>
        <v>2024</v>
      </c>
      <c r="K1846" s="36">
        <v>-1524</v>
      </c>
    </row>
    <row r="1847" spans="1:11">
      <c r="A1847" s="33" t="s">
        <v>8</v>
      </c>
      <c r="B1847" s="37" t="s">
        <v>76</v>
      </c>
      <c r="C1847" s="47" t="s">
        <v>25</v>
      </c>
      <c r="D1847" s="34" t="str" cm="1">
        <f t="array" ref="D1847">INDEX(FONTE_CÓDIGOS[CÓDIGO],MATCH(1,(FONTE_CÓDIGOS[FONTE]=BASE[[#This Row],[Coluna1]])*(FONTE_CÓDIGOS[DESCRIÇÃO]=BASE[[#This Row],[Classificação]]),0))</f>
        <v>2.12</v>
      </c>
      <c r="E1847" s="33" t="s">
        <v>10</v>
      </c>
      <c r="G1847" s="54">
        <v>45657</v>
      </c>
      <c r="H1847" s="35">
        <f>DAY(BASE[[#This Row],[Data de Pagamento]])</f>
        <v>31</v>
      </c>
      <c r="I1847" s="35" t="str">
        <f>TEXT(BASE[[#This Row],[Data de Pagamento]],"mmmm")</f>
        <v>dezembro</v>
      </c>
      <c r="J1847" s="35">
        <f>YEAR(BASE[[#This Row],[Data de Pagamento]])</f>
        <v>2024</v>
      </c>
      <c r="K1847" s="36">
        <v>-1525</v>
      </c>
    </row>
    <row r="1848" spans="1:11">
      <c r="A1848" s="37" t="s">
        <v>8</v>
      </c>
      <c r="B1848" s="37" t="s">
        <v>73</v>
      </c>
      <c r="C1848" s="47" t="s">
        <v>25</v>
      </c>
      <c r="D1848" s="41" t="str" cm="1">
        <f t="array" ref="D1848">INDEX(FONTE_CÓDIGOS[CÓDIGO],MATCH(1,(FONTE_CÓDIGOS[FONTE]=BASE[[#This Row],[Coluna1]])*(FONTE_CÓDIGOS[DESCRIÇÃO]=BASE[[#This Row],[Classificação]]),0))</f>
        <v>2.11</v>
      </c>
      <c r="E1848" s="33" t="s">
        <v>31</v>
      </c>
      <c r="G1848" s="39">
        <v>45658</v>
      </c>
      <c r="H1848" s="35">
        <f>DAY(BASE[[#This Row],[Data de Pagamento]])</f>
        <v>1</v>
      </c>
      <c r="I1848" s="35" t="str">
        <f>TEXT(BASE[[#This Row],[Data de Pagamento]],"mmmm")</f>
        <v>janeiro</v>
      </c>
      <c r="J1848" s="35">
        <f>YEAR(BASE[[#This Row],[Data de Pagamento]])</f>
        <v>2025</v>
      </c>
      <c r="K1848" s="36">
        <v>-1526</v>
      </c>
    </row>
    <row r="1849" spans="1:11">
      <c r="A1849" s="37" t="s">
        <v>8</v>
      </c>
      <c r="B1849" s="37" t="s">
        <v>73</v>
      </c>
      <c r="C1849" s="47" t="s">
        <v>25</v>
      </c>
      <c r="D1849" s="38" t="str" cm="1">
        <f t="array" ref="D1849">INDEX(FONTE_CÓDIGOS[CÓDIGO],MATCH(1,(FONTE_CÓDIGOS[FONTE]=BASE[[#This Row],[Coluna1]])*(FONTE_CÓDIGOS[DESCRIÇÃO]=BASE[[#This Row],[Classificação]]),0))</f>
        <v>2.11</v>
      </c>
      <c r="E1849" s="33" t="s">
        <v>31</v>
      </c>
      <c r="G1849" s="39">
        <v>45658</v>
      </c>
      <c r="H1849" s="35">
        <f>DAY(BASE[[#This Row],[Data de Pagamento]])</f>
        <v>1</v>
      </c>
      <c r="I1849" s="35" t="str">
        <f>TEXT(BASE[[#This Row],[Data de Pagamento]],"mmmm")</f>
        <v>janeiro</v>
      </c>
      <c r="J1849" s="35">
        <f>YEAR(BASE[[#This Row],[Data de Pagamento]])</f>
        <v>2025</v>
      </c>
      <c r="K1849" s="36">
        <v>-1527</v>
      </c>
    </row>
    <row r="1850" spans="1:11">
      <c r="A1850" s="37" t="s">
        <v>8</v>
      </c>
      <c r="B1850" s="37" t="s">
        <v>73</v>
      </c>
      <c r="C1850" s="47" t="s">
        <v>25</v>
      </c>
      <c r="D1850" s="41" t="str" cm="1">
        <f t="array" ref="D1850">INDEX(FONTE_CÓDIGOS[CÓDIGO],MATCH(1,(FONTE_CÓDIGOS[FONTE]=BASE[[#This Row],[Coluna1]])*(FONTE_CÓDIGOS[DESCRIÇÃO]=BASE[[#This Row],[Classificação]]),0))</f>
        <v>2.11</v>
      </c>
      <c r="E1850" s="33" t="s">
        <v>37</v>
      </c>
      <c r="G1850" s="39">
        <v>45658</v>
      </c>
      <c r="H1850" s="35">
        <f>DAY(BASE[[#This Row],[Data de Pagamento]])</f>
        <v>1</v>
      </c>
      <c r="I1850" s="35" t="str">
        <f>TEXT(BASE[[#This Row],[Data de Pagamento]],"mmmm")</f>
        <v>janeiro</v>
      </c>
      <c r="J1850" s="35">
        <f>YEAR(BASE[[#This Row],[Data de Pagamento]])</f>
        <v>2025</v>
      </c>
      <c r="K1850" s="36">
        <v>-1528</v>
      </c>
    </row>
    <row r="1851" spans="1:11">
      <c r="A1851" s="33" t="s">
        <v>6</v>
      </c>
      <c r="B1851" s="37" t="s">
        <v>39</v>
      </c>
      <c r="C1851" s="47" t="s">
        <v>25</v>
      </c>
      <c r="D1851" s="34" t="str" cm="1">
        <f t="array" ref="D1851">INDEX(FONTE_CÓDIGOS[CÓDIGO],MATCH(1,(FONTE_CÓDIGOS[FONTE]=BASE[[#This Row],[Coluna1]])*(FONTE_CÓDIGOS[DESCRIÇÃO]=BASE[[#This Row],[Classificação]]),0))</f>
        <v>1.5</v>
      </c>
      <c r="E1851" s="33" t="s">
        <v>10</v>
      </c>
      <c r="G1851" s="54">
        <v>45659</v>
      </c>
      <c r="H1851" s="35">
        <f>DAY(BASE[[#This Row],[Data de Pagamento]])</f>
        <v>2</v>
      </c>
      <c r="I1851" s="35" t="str">
        <f>TEXT(BASE[[#This Row],[Data de Pagamento]],"mmmm")</f>
        <v>janeiro</v>
      </c>
      <c r="J1851" s="35">
        <f>YEAR(BASE[[#This Row],[Data de Pagamento]])</f>
        <v>2025</v>
      </c>
      <c r="K1851" s="36">
        <v>319</v>
      </c>
    </row>
    <row r="1852" spans="1:11">
      <c r="A1852" s="47" t="s">
        <v>6</v>
      </c>
      <c r="B1852" s="37" t="s">
        <v>71</v>
      </c>
      <c r="C1852" s="47" t="s">
        <v>25</v>
      </c>
      <c r="D1852" s="25" t="str" cm="1">
        <f t="array" ref="D1852">INDEX(FONTE_CÓDIGOS[CÓDIGO],MATCH(1,(FONTE_CÓDIGOS[FONTE]=BASE[[#This Row],[Coluna1]])*(FONTE_CÓDIGOS[DESCRIÇÃO]=BASE[[#This Row],[Classificação]]),0))</f>
        <v>1.11</v>
      </c>
      <c r="E1852" s="47" t="s">
        <v>24</v>
      </c>
      <c r="F1852" s="47"/>
      <c r="G1852" s="54">
        <v>45660</v>
      </c>
      <c r="H1852" s="48">
        <f>DAY(BASE[[#This Row],[Data de Pagamento]])</f>
        <v>3</v>
      </c>
      <c r="I1852" s="48" t="str">
        <f>TEXT(BASE[[#This Row],[Data de Pagamento]],"mmmm")</f>
        <v>janeiro</v>
      </c>
      <c r="J1852" s="48">
        <f>YEAR(BASE[[#This Row],[Data de Pagamento]])</f>
        <v>2025</v>
      </c>
      <c r="K1852" s="36">
        <v>320</v>
      </c>
    </row>
    <row r="1853" spans="1:11">
      <c r="A1853" s="50" t="s">
        <v>8</v>
      </c>
      <c r="B1853" s="37" t="s">
        <v>80</v>
      </c>
      <c r="C1853" s="47" t="s">
        <v>25</v>
      </c>
      <c r="D1853" s="52" t="str" cm="1">
        <f t="array" ref="D1853">INDEX(FONTE_CÓDIGOS[CÓDIGO],MATCH(1,(FONTE_CÓDIGOS[FONTE]=BASE[[#This Row],[Coluna1]])*(FONTE_CÓDIGOS[DESCRIÇÃO]=BASE[[#This Row],[Classificação]]),0))</f>
        <v>2.14</v>
      </c>
      <c r="E1853" s="50" t="s">
        <v>10</v>
      </c>
      <c r="F1853" s="50"/>
      <c r="G1853" s="54">
        <v>45660</v>
      </c>
      <c r="H1853" s="53">
        <f>DAY(BASE[[#This Row],[Data de Pagamento]])</f>
        <v>3</v>
      </c>
      <c r="I1853" s="53" t="str">
        <f>TEXT(BASE[[#This Row],[Data de Pagamento]],"mmmm")</f>
        <v>janeiro</v>
      </c>
      <c r="J1853" s="53">
        <f>YEAR(BASE[[#This Row],[Data de Pagamento]])</f>
        <v>2025</v>
      </c>
      <c r="K1853" s="36">
        <v>-1529</v>
      </c>
    </row>
    <row r="1854" spans="1:11">
      <c r="A1854" s="50" t="s">
        <v>8</v>
      </c>
      <c r="B1854" s="37" t="s">
        <v>98</v>
      </c>
      <c r="C1854" s="47" t="s">
        <v>25</v>
      </c>
      <c r="D1854" s="52" t="str" cm="1">
        <f t="array" ref="D1854">INDEX(FONTE_CÓDIGOS[CÓDIGO],MATCH(1,(FONTE_CÓDIGOS[FONTE]=BASE[[#This Row],[Coluna1]])*(FONTE_CÓDIGOS[DESCRIÇÃO]=BASE[[#This Row],[Classificação]]),0))</f>
        <v>2.23</v>
      </c>
      <c r="E1854" s="50" t="s">
        <v>24</v>
      </c>
      <c r="F1854" s="50"/>
      <c r="G1854" s="54">
        <v>45660</v>
      </c>
      <c r="H1854" s="53">
        <f>DAY(BASE[[#This Row],[Data de Pagamento]])</f>
        <v>3</v>
      </c>
      <c r="I1854" s="53" t="str">
        <f>TEXT(BASE[[#This Row],[Data de Pagamento]],"mmmm")</f>
        <v>janeiro</v>
      </c>
      <c r="J1854" s="53">
        <f>YEAR(BASE[[#This Row],[Data de Pagamento]])</f>
        <v>2025</v>
      </c>
      <c r="K1854" s="36">
        <v>-1530</v>
      </c>
    </row>
    <row r="1855" spans="1:11">
      <c r="A1855" s="50" t="s">
        <v>6</v>
      </c>
      <c r="B1855" s="37" t="s">
        <v>27</v>
      </c>
      <c r="C1855" s="47" t="s">
        <v>25</v>
      </c>
      <c r="D1855" s="52" t="str" cm="1">
        <f t="array" ref="D1855">INDEX(FONTE_CÓDIGOS[CÓDIGO],MATCH(1,(FONTE_CÓDIGOS[FONTE]=BASE[[#This Row],[Coluna1]])*(FONTE_CÓDIGOS[DESCRIÇÃO]=BASE[[#This Row],[Classificação]]),0))</f>
        <v>1.3</v>
      </c>
      <c r="E1855" s="33" t="s">
        <v>43</v>
      </c>
      <c r="G1855" s="54">
        <v>45664</v>
      </c>
      <c r="H1855" s="35">
        <f>DAY(BASE[[#This Row],[Data de Pagamento]])</f>
        <v>7</v>
      </c>
      <c r="I1855" s="35" t="str">
        <f>TEXT(BASE[[#This Row],[Data de Pagamento]],"mmmm")</f>
        <v>janeiro</v>
      </c>
      <c r="J1855" s="35">
        <f>YEAR(BASE[[#This Row],[Data de Pagamento]])</f>
        <v>2025</v>
      </c>
      <c r="K1855" s="36">
        <v>321</v>
      </c>
    </row>
    <row r="1856" spans="1:11">
      <c r="A1856" s="55" t="s">
        <v>8</v>
      </c>
      <c r="B1856" s="55" t="s">
        <v>84</v>
      </c>
      <c r="C1856" s="47" t="s">
        <v>25</v>
      </c>
      <c r="D1856" s="56" t="str" cm="1">
        <f t="array" ref="D1856">INDEX(FONTE_CÓDIGOS[CÓDIGO],MATCH(1,(FONTE_CÓDIGOS[FONTE]=BASE[[#This Row],[Coluna1]])*(FONTE_CÓDIGOS[DESCRIÇÃO]=BASE[[#This Row],[Classificação]]),0))</f>
        <v>2.16</v>
      </c>
      <c r="E1856" s="50" t="s">
        <v>10</v>
      </c>
      <c r="F1856" s="50"/>
      <c r="G1856" s="54">
        <v>45664</v>
      </c>
      <c r="H1856" s="53">
        <f>DAY(BASE[[#This Row],[Data de Pagamento]])</f>
        <v>7</v>
      </c>
      <c r="I1856" s="53" t="str">
        <f>TEXT(BASE[[#This Row],[Data de Pagamento]],"mmmm")</f>
        <v>janeiro</v>
      </c>
      <c r="J1856" s="53">
        <f>YEAR(BASE[[#This Row],[Data de Pagamento]])</f>
        <v>2025</v>
      </c>
      <c r="K1856" s="36">
        <v>-1531</v>
      </c>
    </row>
    <row r="1857" spans="1:11">
      <c r="A1857" s="33" t="s">
        <v>8</v>
      </c>
      <c r="B1857" s="37" t="s">
        <v>98</v>
      </c>
      <c r="C1857" s="33" t="s">
        <v>25</v>
      </c>
      <c r="D1857" s="34" t="str" cm="1">
        <f t="array" ref="D1857">INDEX(FONTE_CÓDIGOS[CÓDIGO],MATCH(1,(FONTE_CÓDIGOS[FONTE]=BASE[[#This Row],[Coluna1]])*(FONTE_CÓDIGOS[DESCRIÇÃO]=BASE[[#This Row],[Classificação]]),0))</f>
        <v>2.23</v>
      </c>
      <c r="E1857" s="33" t="s">
        <v>10</v>
      </c>
      <c r="G1857" s="39">
        <v>45665</v>
      </c>
      <c r="H1857" s="35">
        <f>DAY(BASE[[#This Row],[Data de Pagamento]])</f>
        <v>8</v>
      </c>
      <c r="I1857" s="35" t="str">
        <f>TEXT(BASE[[#This Row],[Data de Pagamento]],"mmmm")</f>
        <v>janeiro</v>
      </c>
      <c r="J1857" s="35">
        <f>YEAR(BASE[[#This Row],[Data de Pagamento]])</f>
        <v>2025</v>
      </c>
      <c r="K1857" s="36">
        <v>-1532</v>
      </c>
    </row>
    <row r="1858" spans="1:11">
      <c r="A1858" s="33" t="s">
        <v>6</v>
      </c>
      <c r="B1858" s="37" t="s">
        <v>39</v>
      </c>
      <c r="C1858" s="47" t="s">
        <v>25</v>
      </c>
      <c r="D1858" s="34" t="str" cm="1">
        <f t="array" ref="D1858">INDEX(FONTE_CÓDIGOS[CÓDIGO],MATCH(1,(FONTE_CÓDIGOS[FONTE]=BASE[[#This Row],[Coluna1]])*(FONTE_CÓDIGOS[DESCRIÇÃO]=BASE[[#This Row],[Classificação]]),0))</f>
        <v>1.5</v>
      </c>
      <c r="E1858" s="33" t="s">
        <v>10</v>
      </c>
      <c r="G1858" s="54">
        <v>45667</v>
      </c>
      <c r="H1858" s="35">
        <f>DAY(BASE[[#This Row],[Data de Pagamento]])</f>
        <v>10</v>
      </c>
      <c r="I1858" s="35" t="str">
        <f>TEXT(BASE[[#This Row],[Data de Pagamento]],"mmmm")</f>
        <v>janeiro</v>
      </c>
      <c r="J1858" s="35">
        <f>YEAR(BASE[[#This Row],[Data de Pagamento]])</f>
        <v>2025</v>
      </c>
      <c r="K1858" s="36">
        <v>322</v>
      </c>
    </row>
    <row r="1859" spans="1:11">
      <c r="A1859" s="37" t="s">
        <v>8</v>
      </c>
      <c r="B1859" s="37" t="s">
        <v>92</v>
      </c>
      <c r="C1859" s="47" t="s">
        <v>25</v>
      </c>
      <c r="D1859" s="38" t="str" cm="1">
        <f t="array" ref="D1859">INDEX(FONTE_CÓDIGOS[CÓDIGO],MATCH(1,(FONTE_CÓDIGOS[FONTE]=BASE[[#This Row],[Coluna1]])*(FONTE_CÓDIGOS[DESCRIÇÃO]=BASE[[#This Row],[Classificação]]),0))</f>
        <v>2.20</v>
      </c>
      <c r="E1859" s="33" t="s">
        <v>31</v>
      </c>
      <c r="G1859" s="39">
        <v>45667</v>
      </c>
      <c r="H1859" s="35">
        <f>DAY(BASE[[#This Row],[Data de Pagamento]])</f>
        <v>10</v>
      </c>
      <c r="I1859" s="35" t="str">
        <f>TEXT(BASE[[#This Row],[Data de Pagamento]],"mmmm")</f>
        <v>janeiro</v>
      </c>
      <c r="J1859" s="35">
        <f>YEAR(BASE[[#This Row],[Data de Pagamento]])</f>
        <v>2025</v>
      </c>
      <c r="K1859" s="36">
        <v>-1533</v>
      </c>
    </row>
    <row r="1860" spans="1:11">
      <c r="A1860" s="37" t="s">
        <v>8</v>
      </c>
      <c r="B1860" s="37" t="s">
        <v>92</v>
      </c>
      <c r="C1860" s="47" t="s">
        <v>25</v>
      </c>
      <c r="D1860" s="38" t="str" cm="1">
        <f t="array" ref="D1860">INDEX(FONTE_CÓDIGOS[CÓDIGO],MATCH(1,(FONTE_CÓDIGOS[FONTE]=BASE[[#This Row],[Coluna1]])*(FONTE_CÓDIGOS[DESCRIÇÃO]=BASE[[#This Row],[Classificação]]),0))</f>
        <v>2.20</v>
      </c>
      <c r="E1860" s="33" t="s">
        <v>17</v>
      </c>
      <c r="G1860" s="39">
        <v>45667</v>
      </c>
      <c r="H1860" s="35">
        <f>DAY(BASE[[#This Row],[Data de Pagamento]])</f>
        <v>10</v>
      </c>
      <c r="I1860" s="35" t="str">
        <f>TEXT(BASE[[#This Row],[Data de Pagamento]],"mmmm")</f>
        <v>janeiro</v>
      </c>
      <c r="J1860" s="35">
        <f>YEAR(BASE[[#This Row],[Data de Pagamento]])</f>
        <v>2025</v>
      </c>
      <c r="K1860" s="36">
        <v>-1534</v>
      </c>
    </row>
    <row r="1861" spans="1:11">
      <c r="A1861" s="37" t="s">
        <v>8</v>
      </c>
      <c r="B1861" s="37" t="s">
        <v>92</v>
      </c>
      <c r="C1861" s="47" t="s">
        <v>25</v>
      </c>
      <c r="D1861" s="38" t="str" cm="1">
        <f t="array" ref="D1861">INDEX(FONTE_CÓDIGOS[CÓDIGO],MATCH(1,(FONTE_CÓDIGOS[FONTE]=BASE[[#This Row],[Coluna1]])*(FONTE_CÓDIGOS[DESCRIÇÃO]=BASE[[#This Row],[Classificação]]),0))</f>
        <v>2.20</v>
      </c>
      <c r="E1861" s="33" t="s">
        <v>24</v>
      </c>
      <c r="G1861" s="39">
        <v>45667</v>
      </c>
      <c r="H1861" s="35">
        <f>DAY(BASE[[#This Row],[Data de Pagamento]])</f>
        <v>10</v>
      </c>
      <c r="I1861" s="35" t="str">
        <f>TEXT(BASE[[#This Row],[Data de Pagamento]],"mmmm")</f>
        <v>janeiro</v>
      </c>
      <c r="J1861" s="35">
        <f>YEAR(BASE[[#This Row],[Data de Pagamento]])</f>
        <v>2025</v>
      </c>
      <c r="K1861" s="36">
        <v>-1535</v>
      </c>
    </row>
    <row r="1862" spans="1:11">
      <c r="A1862" s="37" t="s">
        <v>8</v>
      </c>
      <c r="B1862" s="37" t="s">
        <v>47</v>
      </c>
      <c r="C1862" s="47" t="s">
        <v>25</v>
      </c>
      <c r="D1862" s="38" t="str" cm="1">
        <f t="array" ref="D1862">INDEX(FONTE_CÓDIGOS[CÓDIGO],MATCH(1,(FONTE_CÓDIGOS[FONTE]=BASE[[#This Row],[Coluna1]])*(FONTE_CÓDIGOS[DESCRIÇÃO]=BASE[[#This Row],[Classificação]]),0))</f>
        <v>2.6</v>
      </c>
      <c r="E1862" s="33" t="s">
        <v>10</v>
      </c>
      <c r="G1862" s="39">
        <v>45667</v>
      </c>
      <c r="H1862" s="35">
        <f>DAY(BASE[[#This Row],[Data de Pagamento]])</f>
        <v>10</v>
      </c>
      <c r="I1862" s="35" t="str">
        <f>TEXT(BASE[[#This Row],[Data de Pagamento]],"mmmm")</f>
        <v>janeiro</v>
      </c>
      <c r="J1862" s="35">
        <f>YEAR(BASE[[#This Row],[Data de Pagamento]])</f>
        <v>2025</v>
      </c>
      <c r="K1862" s="36">
        <v>-1536</v>
      </c>
    </row>
    <row r="1863" spans="1:11">
      <c r="A1863" s="33" t="s">
        <v>6</v>
      </c>
      <c r="B1863" s="37" t="s">
        <v>39</v>
      </c>
      <c r="C1863" s="47" t="s">
        <v>25</v>
      </c>
      <c r="D1863" s="34" t="str" cm="1">
        <f t="array" ref="D1863">INDEX(FONTE_CÓDIGOS[CÓDIGO],MATCH(1,(FONTE_CÓDIGOS[FONTE]=BASE[[#This Row],[Coluna1]])*(FONTE_CÓDIGOS[DESCRIÇÃO]=BASE[[#This Row],[Classificação]]),0))</f>
        <v>1.5</v>
      </c>
      <c r="E1863" s="33" t="s">
        <v>10</v>
      </c>
      <c r="G1863" s="54">
        <v>45670</v>
      </c>
      <c r="H1863" s="35">
        <f>DAY(BASE[[#This Row],[Data de Pagamento]])</f>
        <v>13</v>
      </c>
      <c r="I1863" s="35" t="str">
        <f>TEXT(BASE[[#This Row],[Data de Pagamento]],"mmmm")</f>
        <v>janeiro</v>
      </c>
      <c r="J1863" s="35">
        <f>YEAR(BASE[[#This Row],[Data de Pagamento]])</f>
        <v>2025</v>
      </c>
      <c r="K1863" s="36">
        <v>323</v>
      </c>
    </row>
    <row r="1864" spans="1:11">
      <c r="A1864" s="37" t="s">
        <v>8</v>
      </c>
      <c r="B1864" s="37" t="s">
        <v>92</v>
      </c>
      <c r="C1864" s="47" t="s">
        <v>25</v>
      </c>
      <c r="D1864" s="38" t="str" cm="1">
        <f t="array" ref="D1864">INDEX(FONTE_CÓDIGOS[CÓDIGO],MATCH(1,(FONTE_CÓDIGOS[FONTE]=BASE[[#This Row],[Coluna1]])*(FONTE_CÓDIGOS[DESCRIÇÃO]=BASE[[#This Row],[Classificação]]),0))</f>
        <v>2.20</v>
      </c>
      <c r="E1864" s="33" t="s">
        <v>17</v>
      </c>
      <c r="G1864" s="39">
        <v>45670</v>
      </c>
      <c r="H1864" s="35">
        <f>DAY(BASE[[#This Row],[Data de Pagamento]])</f>
        <v>13</v>
      </c>
      <c r="I1864" s="35" t="str">
        <f>TEXT(BASE[[#This Row],[Data de Pagamento]],"mmmm")</f>
        <v>janeiro</v>
      </c>
      <c r="J1864" s="35">
        <f>YEAR(BASE[[#This Row],[Data de Pagamento]])</f>
        <v>2025</v>
      </c>
      <c r="K1864" s="36">
        <v>-1537</v>
      </c>
    </row>
    <row r="1865" spans="1:11">
      <c r="A1865" s="50" t="s">
        <v>8</v>
      </c>
      <c r="B1865" s="37" t="s">
        <v>78</v>
      </c>
      <c r="C1865" s="50" t="s">
        <v>25</v>
      </c>
      <c r="D1865" s="52" t="str" cm="1">
        <f t="array" ref="D1865">INDEX(FONTE_CÓDIGOS[CÓDIGO],MATCH(1,(FONTE_CÓDIGOS[FONTE]=BASE[[#This Row],[Coluna1]])*(FONTE_CÓDIGOS[DESCRIÇÃO]=BASE[[#This Row],[Classificação]]),0))</f>
        <v>2.13</v>
      </c>
      <c r="E1865" s="50" t="s">
        <v>10</v>
      </c>
      <c r="F1865" s="50"/>
      <c r="G1865" s="54">
        <v>45670</v>
      </c>
      <c r="H1865" s="53">
        <f>DAY(BASE[[#This Row],[Data de Pagamento]])</f>
        <v>13</v>
      </c>
      <c r="I1865" s="53" t="str">
        <f>TEXT(BASE[[#This Row],[Data de Pagamento]],"mmmm")</f>
        <v>janeiro</v>
      </c>
      <c r="J1865" s="53">
        <f>YEAR(BASE[[#This Row],[Data de Pagamento]])</f>
        <v>2025</v>
      </c>
      <c r="K1865" s="36">
        <v>-1538</v>
      </c>
    </row>
    <row r="1866" spans="1:11">
      <c r="A1866" s="47" t="s">
        <v>6</v>
      </c>
      <c r="B1866" s="37" t="s">
        <v>71</v>
      </c>
      <c r="C1866" s="47" t="s">
        <v>25</v>
      </c>
      <c r="D1866" s="25" t="str" cm="1">
        <f t="array" ref="D1866">INDEX(FONTE_CÓDIGOS[CÓDIGO],MATCH(1,(FONTE_CÓDIGOS[FONTE]=BASE[[#This Row],[Coluna1]])*(FONTE_CÓDIGOS[DESCRIÇÃO]=BASE[[#This Row],[Classificação]]),0))</f>
        <v>1.11</v>
      </c>
      <c r="E1866" s="47" t="s">
        <v>10</v>
      </c>
      <c r="F1866" s="47"/>
      <c r="G1866" s="54">
        <v>45671</v>
      </c>
      <c r="H1866" s="48">
        <f>DAY(BASE[[#This Row],[Data de Pagamento]])</f>
        <v>14</v>
      </c>
      <c r="I1866" s="48" t="str">
        <f>TEXT(BASE[[#This Row],[Data de Pagamento]],"mmmm")</f>
        <v>janeiro</v>
      </c>
      <c r="J1866" s="48">
        <f>YEAR(BASE[[#This Row],[Data de Pagamento]])</f>
        <v>2025</v>
      </c>
      <c r="K1866" s="36">
        <v>324</v>
      </c>
    </row>
    <row r="1867" spans="1:11">
      <c r="A1867" s="50" t="s">
        <v>8</v>
      </c>
      <c r="B1867" s="37" t="s">
        <v>88</v>
      </c>
      <c r="C1867" s="47" t="s">
        <v>25</v>
      </c>
      <c r="D1867" s="52" t="str" cm="1">
        <f t="array" ref="D1867">INDEX(FONTE_CÓDIGOS[CÓDIGO],MATCH(1,(FONTE_CÓDIGOS[FONTE]=BASE[[#This Row],[Coluna1]])*(FONTE_CÓDIGOS[DESCRIÇÃO]=BASE[[#This Row],[Classificação]]),0))</f>
        <v>2.18</v>
      </c>
      <c r="E1867" s="50" t="s">
        <v>10</v>
      </c>
      <c r="F1867" s="50"/>
      <c r="G1867" s="54">
        <v>45671</v>
      </c>
      <c r="H1867" s="53">
        <f>DAY(BASE[[#This Row],[Data de Pagamento]])</f>
        <v>14</v>
      </c>
      <c r="I1867" s="53" t="str">
        <f>TEXT(BASE[[#This Row],[Data de Pagamento]],"mmmm")</f>
        <v>janeiro</v>
      </c>
      <c r="J1867" s="53">
        <f>YEAR(BASE[[#This Row],[Data de Pagamento]])</f>
        <v>2025</v>
      </c>
      <c r="K1867" s="36">
        <v>-1539</v>
      </c>
    </row>
    <row r="1868" spans="1:11">
      <c r="A1868" s="33" t="s">
        <v>6</v>
      </c>
      <c r="B1868" s="37" t="s">
        <v>39</v>
      </c>
      <c r="C1868" s="47" t="s">
        <v>25</v>
      </c>
      <c r="D1868" s="34" t="str" cm="1">
        <f t="array" ref="D1868">INDEX(FONTE_CÓDIGOS[CÓDIGO],MATCH(1,(FONTE_CÓDIGOS[FONTE]=BASE[[#This Row],[Coluna1]])*(FONTE_CÓDIGOS[DESCRIÇÃO]=BASE[[#This Row],[Classificação]]),0))</f>
        <v>1.5</v>
      </c>
      <c r="E1868" s="33" t="s">
        <v>10</v>
      </c>
      <c r="G1868" s="54">
        <v>45672</v>
      </c>
      <c r="H1868" s="35">
        <f>DAY(BASE[[#This Row],[Data de Pagamento]])</f>
        <v>15</v>
      </c>
      <c r="I1868" s="35" t="str">
        <f>TEXT(BASE[[#This Row],[Data de Pagamento]],"mmmm")</f>
        <v>janeiro</v>
      </c>
      <c r="J1868" s="35">
        <f>YEAR(BASE[[#This Row],[Data de Pagamento]])</f>
        <v>2025</v>
      </c>
      <c r="K1868" s="36">
        <v>325</v>
      </c>
    </row>
    <row r="1869" spans="1:11">
      <c r="A1869" s="37" t="s">
        <v>8</v>
      </c>
      <c r="B1869" s="37" t="s">
        <v>47</v>
      </c>
      <c r="C1869" s="47" t="s">
        <v>25</v>
      </c>
      <c r="D1869" s="38" t="str" cm="1">
        <f t="array" ref="D1869">INDEX(FONTE_CÓDIGOS[CÓDIGO],MATCH(1,(FONTE_CÓDIGOS[FONTE]=BASE[[#This Row],[Coluna1]])*(FONTE_CÓDIGOS[DESCRIÇÃO]=BASE[[#This Row],[Classificação]]),0))</f>
        <v>2.6</v>
      </c>
      <c r="E1869" s="33" t="s">
        <v>10</v>
      </c>
      <c r="G1869" s="39">
        <v>45672</v>
      </c>
      <c r="H1869" s="35">
        <f>DAY(BASE[[#This Row],[Data de Pagamento]])</f>
        <v>15</v>
      </c>
      <c r="I1869" s="35" t="str">
        <f>TEXT(BASE[[#This Row],[Data de Pagamento]],"mmmm")</f>
        <v>janeiro</v>
      </c>
      <c r="J1869" s="35">
        <f>YEAR(BASE[[#This Row],[Data de Pagamento]])</f>
        <v>2025</v>
      </c>
      <c r="K1869" s="36">
        <v>-1540</v>
      </c>
    </row>
    <row r="1870" spans="1:11">
      <c r="A1870" s="50" t="s">
        <v>8</v>
      </c>
      <c r="B1870" s="37" t="s">
        <v>102</v>
      </c>
      <c r="C1870" s="50" t="s">
        <v>25</v>
      </c>
      <c r="D1870" s="52" t="str" cm="1">
        <f t="array" ref="D1870">INDEX(FONTE_CÓDIGOS[CÓDIGO],MATCH(1,(FONTE_CÓDIGOS[FONTE]=BASE[[#This Row],[Coluna1]])*(FONTE_CÓDIGOS[DESCRIÇÃO]=BASE[[#This Row],[Classificação]]),0))</f>
        <v>2.26</v>
      </c>
      <c r="E1870" s="50" t="s">
        <v>10</v>
      </c>
      <c r="F1870" s="50"/>
      <c r="G1870" s="39">
        <v>45672</v>
      </c>
      <c r="H1870" s="53">
        <f>DAY(BASE[[#This Row],[Data de Pagamento]])</f>
        <v>15</v>
      </c>
      <c r="I1870" s="53" t="str">
        <f>TEXT(BASE[[#This Row],[Data de Pagamento]],"mmmm")</f>
        <v>janeiro</v>
      </c>
      <c r="J1870" s="53">
        <f>YEAR(BASE[[#This Row],[Data de Pagamento]])</f>
        <v>2025</v>
      </c>
      <c r="K1870" s="36">
        <v>-1541</v>
      </c>
    </row>
    <row r="1871" spans="1:11">
      <c r="A1871" s="33" t="s">
        <v>8</v>
      </c>
      <c r="B1871" s="37" t="s">
        <v>15</v>
      </c>
      <c r="C1871" s="33" t="s">
        <v>25</v>
      </c>
      <c r="D1871" s="34" t="str" cm="1">
        <f t="array" ref="D1871">INDEX(FONTE_CÓDIGOS[CÓDIGO],MATCH(1,(FONTE_CÓDIGOS[FONTE]=BASE[[#This Row],[Coluna1]])*(FONTE_CÓDIGOS[DESCRIÇÃO]=BASE[[#This Row],[Classificação]]),0))</f>
        <v>2.1</v>
      </c>
      <c r="E1871" s="33" t="s">
        <v>10</v>
      </c>
      <c r="G1871" s="39">
        <v>45672</v>
      </c>
      <c r="H1871" s="35">
        <f>DAY(BASE[[#This Row],[Data de Pagamento]])</f>
        <v>15</v>
      </c>
      <c r="I1871" s="35" t="str">
        <f>TEXT(BASE[[#This Row],[Data de Pagamento]],"mmmm")</f>
        <v>janeiro</v>
      </c>
      <c r="J1871" s="35">
        <f>YEAR(BASE[[#This Row],[Data de Pagamento]])</f>
        <v>2025</v>
      </c>
      <c r="K1871" s="36">
        <v>-1542</v>
      </c>
    </row>
    <row r="1872" spans="1:11">
      <c r="A1872" s="33" t="s">
        <v>6</v>
      </c>
      <c r="B1872" s="37" t="s">
        <v>39</v>
      </c>
      <c r="C1872" s="47" t="s">
        <v>25</v>
      </c>
      <c r="D1872" s="34" t="str" cm="1">
        <f t="array" ref="D1872">INDEX(FONTE_CÓDIGOS[CÓDIGO],MATCH(1,(FONTE_CÓDIGOS[FONTE]=BASE[[#This Row],[Coluna1]])*(FONTE_CÓDIGOS[DESCRIÇÃO]=BASE[[#This Row],[Classificação]]),0))</f>
        <v>1.5</v>
      </c>
      <c r="E1872" s="33" t="s">
        <v>10</v>
      </c>
      <c r="G1872" s="54">
        <v>45673</v>
      </c>
      <c r="H1872" s="35">
        <f>DAY(BASE[[#This Row],[Data de Pagamento]])</f>
        <v>16</v>
      </c>
      <c r="I1872" s="35" t="str">
        <f>TEXT(BASE[[#This Row],[Data de Pagamento]],"mmmm")</f>
        <v>janeiro</v>
      </c>
      <c r="J1872" s="35">
        <f>YEAR(BASE[[#This Row],[Data de Pagamento]])</f>
        <v>2025</v>
      </c>
      <c r="K1872" s="36">
        <v>326</v>
      </c>
    </row>
    <row r="1873" spans="1:11">
      <c r="A1873" s="33" t="s">
        <v>8</v>
      </c>
      <c r="B1873" s="37" t="s">
        <v>22</v>
      </c>
      <c r="C1873" s="33" t="s">
        <v>25</v>
      </c>
      <c r="D1873" s="34" t="str" cm="1">
        <f t="array" ref="D1873">INDEX(FONTE_CÓDIGOS[CÓDIGO],MATCH(1,(FONTE_CÓDIGOS[FONTE]=BASE[[#This Row],[Coluna1]])*(FONTE_CÓDIGOS[DESCRIÇÃO]=BASE[[#This Row],[Classificação]]),0))</f>
        <v>2.2</v>
      </c>
      <c r="E1873" s="33" t="s">
        <v>24</v>
      </c>
      <c r="G1873" s="39">
        <v>45673</v>
      </c>
      <c r="H1873" s="35">
        <f>DAY(BASE[[#This Row],[Data de Pagamento]])</f>
        <v>16</v>
      </c>
      <c r="I1873" s="35" t="str">
        <f>TEXT(BASE[[#This Row],[Data de Pagamento]],"mmmm")</f>
        <v>janeiro</v>
      </c>
      <c r="J1873" s="35">
        <f>YEAR(BASE[[#This Row],[Data de Pagamento]])</f>
        <v>2025</v>
      </c>
      <c r="K1873" s="36">
        <v>-1543</v>
      </c>
    </row>
    <row r="1874" spans="1:11">
      <c r="A1874" s="33" t="s">
        <v>8</v>
      </c>
      <c r="B1874" s="37" t="s">
        <v>22</v>
      </c>
      <c r="C1874" s="33" t="s">
        <v>25</v>
      </c>
      <c r="D1874" s="34" t="str" cm="1">
        <f t="array" ref="D1874">INDEX(FONTE_CÓDIGOS[CÓDIGO],MATCH(1,(FONTE_CÓDIGOS[FONTE]=BASE[[#This Row],[Coluna1]])*(FONTE_CÓDIGOS[DESCRIÇÃO]=BASE[[#This Row],[Classificação]]),0))</f>
        <v>2.2</v>
      </c>
      <c r="E1874" s="33" t="s">
        <v>17</v>
      </c>
      <c r="G1874" s="39">
        <v>45673</v>
      </c>
      <c r="H1874" s="35">
        <f>DAY(BASE[[#This Row],[Data de Pagamento]])</f>
        <v>16</v>
      </c>
      <c r="I1874" s="35" t="str">
        <f>TEXT(BASE[[#This Row],[Data de Pagamento]],"mmmm")</f>
        <v>janeiro</v>
      </c>
      <c r="J1874" s="35">
        <f>YEAR(BASE[[#This Row],[Data de Pagamento]])</f>
        <v>2025</v>
      </c>
      <c r="K1874" s="36">
        <v>-1544</v>
      </c>
    </row>
    <row r="1875" spans="1:11">
      <c r="A1875" s="33" t="s">
        <v>8</v>
      </c>
      <c r="B1875" s="37" t="s">
        <v>78</v>
      </c>
      <c r="C1875" s="33" t="s">
        <v>25</v>
      </c>
      <c r="D1875" s="34" t="str" cm="1">
        <f t="array" ref="D1875">INDEX(FONTE_CÓDIGOS[CÓDIGO],MATCH(1,(FONTE_CÓDIGOS[FONTE]=BASE[[#This Row],[Coluna1]])*(FONTE_CÓDIGOS[DESCRIÇÃO]=BASE[[#This Row],[Classificação]]),0))</f>
        <v>2.13</v>
      </c>
      <c r="E1875" s="33" t="s">
        <v>10</v>
      </c>
      <c r="G1875" s="54">
        <v>45673</v>
      </c>
      <c r="H1875" s="35">
        <f>DAY(BASE[[#This Row],[Data de Pagamento]])</f>
        <v>16</v>
      </c>
      <c r="I1875" s="35" t="str">
        <f>TEXT(BASE[[#This Row],[Data de Pagamento]],"mmmm")</f>
        <v>janeiro</v>
      </c>
      <c r="J1875" s="35">
        <f>YEAR(BASE[[#This Row],[Data de Pagamento]])</f>
        <v>2025</v>
      </c>
      <c r="K1875" s="36">
        <v>-1545</v>
      </c>
    </row>
    <row r="1876" spans="1:11">
      <c r="A1876" s="50" t="s">
        <v>6</v>
      </c>
      <c r="B1876" s="37" t="s">
        <v>27</v>
      </c>
      <c r="C1876" s="47" t="s">
        <v>25</v>
      </c>
      <c r="D1876" s="52" t="str" cm="1">
        <f t="array" ref="D1876">INDEX(FONTE_CÓDIGOS[CÓDIGO],MATCH(1,(FONTE_CÓDIGOS[FONTE]=BASE[[#This Row],[Coluna1]])*(FONTE_CÓDIGOS[DESCRIÇÃO]=BASE[[#This Row],[Classificação]]),0))</f>
        <v>1.3</v>
      </c>
      <c r="E1876" s="33" t="s">
        <v>43</v>
      </c>
      <c r="G1876" s="54">
        <v>45677</v>
      </c>
      <c r="H1876" s="35">
        <f>DAY(BASE[[#This Row],[Data de Pagamento]])</f>
        <v>20</v>
      </c>
      <c r="I1876" s="35" t="str">
        <f>TEXT(BASE[[#This Row],[Data de Pagamento]],"mmmm")</f>
        <v>janeiro</v>
      </c>
      <c r="J1876" s="35">
        <f>YEAR(BASE[[#This Row],[Data de Pagamento]])</f>
        <v>2025</v>
      </c>
      <c r="K1876" s="36">
        <v>327</v>
      </c>
    </row>
    <row r="1877" spans="1:11">
      <c r="A1877" s="50" t="s">
        <v>6</v>
      </c>
      <c r="B1877" s="37" t="s">
        <v>27</v>
      </c>
      <c r="C1877" s="47" t="s">
        <v>25</v>
      </c>
      <c r="D1877" s="52" t="str" cm="1">
        <f t="array" ref="D1877">INDEX(FONTE_CÓDIGOS[CÓDIGO],MATCH(1,(FONTE_CÓDIGOS[FONTE]=BASE[[#This Row],[Coluna1]])*(FONTE_CÓDIGOS[DESCRIÇÃO]=BASE[[#This Row],[Classificação]]),0))</f>
        <v>1.3</v>
      </c>
      <c r="E1877" s="33" t="s">
        <v>43</v>
      </c>
      <c r="G1877" s="54">
        <v>45677</v>
      </c>
      <c r="H1877" s="35">
        <f>DAY(BASE[[#This Row],[Data de Pagamento]])</f>
        <v>20</v>
      </c>
      <c r="I1877" s="35" t="str">
        <f>TEXT(BASE[[#This Row],[Data de Pagamento]],"mmmm")</f>
        <v>janeiro</v>
      </c>
      <c r="J1877" s="35">
        <f>YEAR(BASE[[#This Row],[Data de Pagamento]])</f>
        <v>2025</v>
      </c>
      <c r="K1877" s="36">
        <v>328</v>
      </c>
    </row>
    <row r="1878" spans="1:11">
      <c r="A1878" s="33" t="s">
        <v>8</v>
      </c>
      <c r="B1878" s="37" t="s">
        <v>76</v>
      </c>
      <c r="C1878" s="47" t="s">
        <v>25</v>
      </c>
      <c r="D1878" s="34" t="str" cm="1">
        <f t="array" ref="D1878">INDEX(FONTE_CÓDIGOS[CÓDIGO],MATCH(1,(FONTE_CÓDIGOS[FONTE]=BASE[[#This Row],[Coluna1]])*(FONTE_CÓDIGOS[DESCRIÇÃO]=BASE[[#This Row],[Classificação]]),0))</f>
        <v>2.12</v>
      </c>
      <c r="E1878" s="33" t="s">
        <v>10</v>
      </c>
      <c r="G1878" s="54">
        <v>45677</v>
      </c>
      <c r="H1878" s="35">
        <f>DAY(BASE[[#This Row],[Data de Pagamento]])</f>
        <v>20</v>
      </c>
      <c r="I1878" s="35" t="str">
        <f>TEXT(BASE[[#This Row],[Data de Pagamento]],"mmmm")</f>
        <v>janeiro</v>
      </c>
      <c r="J1878" s="35">
        <f>YEAR(BASE[[#This Row],[Data de Pagamento]])</f>
        <v>2025</v>
      </c>
      <c r="K1878" s="36">
        <v>-1546</v>
      </c>
    </row>
    <row r="1879" spans="1:11">
      <c r="A1879" s="33" t="s">
        <v>8</v>
      </c>
      <c r="B1879" s="37" t="s">
        <v>76</v>
      </c>
      <c r="C1879" s="47" t="s">
        <v>25</v>
      </c>
      <c r="D1879" s="34" t="str" cm="1">
        <f t="array" ref="D1879">INDEX(FONTE_CÓDIGOS[CÓDIGO],MATCH(1,(FONTE_CÓDIGOS[FONTE]=BASE[[#This Row],[Coluna1]])*(FONTE_CÓDIGOS[DESCRIÇÃO]=BASE[[#This Row],[Classificação]]),0))</f>
        <v>2.12</v>
      </c>
      <c r="E1879" s="33" t="s">
        <v>10</v>
      </c>
      <c r="G1879" s="54">
        <v>45677</v>
      </c>
      <c r="H1879" s="35">
        <f>DAY(BASE[[#This Row],[Data de Pagamento]])</f>
        <v>20</v>
      </c>
      <c r="I1879" s="35" t="str">
        <f>TEXT(BASE[[#This Row],[Data de Pagamento]],"mmmm")</f>
        <v>janeiro</v>
      </c>
      <c r="J1879" s="35">
        <f>YEAR(BASE[[#This Row],[Data de Pagamento]])</f>
        <v>2025</v>
      </c>
      <c r="K1879" s="36">
        <v>-1547</v>
      </c>
    </row>
    <row r="1880" spans="1:11">
      <c r="A1880" s="50" t="s">
        <v>8</v>
      </c>
      <c r="B1880" s="37" t="s">
        <v>53</v>
      </c>
      <c r="C1880" s="33" t="s">
        <v>25</v>
      </c>
      <c r="D1880" s="52" t="str" cm="1">
        <f t="array" ref="D1880">INDEX(FONTE_CÓDIGOS[CÓDIGO],MATCH(1,(FONTE_CÓDIGOS[FONTE]=BASE[[#This Row],[Coluna1]])*(FONTE_CÓDIGOS[DESCRIÇÃO]=BASE[[#This Row],[Classificação]]),0))</f>
        <v>2.7</v>
      </c>
      <c r="E1880" s="50" t="s">
        <v>10</v>
      </c>
      <c r="F1880" s="50"/>
      <c r="G1880" s="54">
        <v>45677</v>
      </c>
      <c r="H1880" s="53">
        <f>DAY(BASE[[#This Row],[Data de Pagamento]])</f>
        <v>20</v>
      </c>
      <c r="I1880" s="53" t="str">
        <f>TEXT(BASE[[#This Row],[Data de Pagamento]],"mmmm")</f>
        <v>janeiro</v>
      </c>
      <c r="J1880" s="53">
        <f>YEAR(BASE[[#This Row],[Data de Pagamento]])</f>
        <v>2025</v>
      </c>
      <c r="K1880" s="36">
        <v>-1548</v>
      </c>
    </row>
    <row r="1881" spans="1:11">
      <c r="A1881" s="37" t="s">
        <v>8</v>
      </c>
      <c r="B1881" s="37" t="s">
        <v>29</v>
      </c>
      <c r="C1881" s="47" t="s">
        <v>25</v>
      </c>
      <c r="D1881" s="38" t="str" cm="1">
        <f t="array" ref="D1881">INDEX(FONTE_CÓDIGOS[CÓDIGO],MATCH(1,(FONTE_CÓDIGOS[FONTE]=BASE[[#This Row],[Coluna1]])*(FONTE_CÓDIGOS[DESCRIÇÃO]=BASE[[#This Row],[Classificação]]),0))</f>
        <v>2.3</v>
      </c>
      <c r="E1881" s="33" t="s">
        <v>10</v>
      </c>
      <c r="G1881" s="54">
        <v>45677</v>
      </c>
      <c r="H1881" s="35">
        <f>DAY(BASE[[#This Row],[Data de Pagamento]])</f>
        <v>20</v>
      </c>
      <c r="I1881" s="35" t="str">
        <f>TEXT(BASE[[#This Row],[Data de Pagamento]],"mmmm")</f>
        <v>janeiro</v>
      </c>
      <c r="J1881" s="35">
        <f>YEAR(BASE[[#This Row],[Data de Pagamento]])</f>
        <v>2025</v>
      </c>
      <c r="K1881" s="36">
        <v>-1549</v>
      </c>
    </row>
    <row r="1882" spans="1:11">
      <c r="A1882" s="33" t="s">
        <v>8</v>
      </c>
      <c r="B1882" s="37" t="s">
        <v>76</v>
      </c>
      <c r="C1882" s="47" t="s">
        <v>25</v>
      </c>
      <c r="D1882" s="34" t="str" cm="1">
        <f t="array" ref="D1882">INDEX(FONTE_CÓDIGOS[CÓDIGO],MATCH(1,(FONTE_CÓDIGOS[FONTE]=BASE[[#This Row],[Coluna1]])*(FONTE_CÓDIGOS[DESCRIÇÃO]=BASE[[#This Row],[Classificação]]),0))</f>
        <v>2.12</v>
      </c>
      <c r="E1882" s="33" t="s">
        <v>10</v>
      </c>
      <c r="G1882" s="54">
        <v>45677</v>
      </c>
      <c r="H1882" s="35">
        <f>DAY(BASE[[#This Row],[Data de Pagamento]])</f>
        <v>20</v>
      </c>
      <c r="I1882" s="35" t="str">
        <f>TEXT(BASE[[#This Row],[Data de Pagamento]],"mmmm")</f>
        <v>janeiro</v>
      </c>
      <c r="J1882" s="35">
        <f>YEAR(BASE[[#This Row],[Data de Pagamento]])</f>
        <v>2025</v>
      </c>
      <c r="K1882" s="36">
        <v>-1550</v>
      </c>
    </row>
    <row r="1883" spans="1:11">
      <c r="A1883" s="50" t="s">
        <v>8</v>
      </c>
      <c r="B1883" s="37" t="s">
        <v>94</v>
      </c>
      <c r="C1883" s="50" t="s">
        <v>25</v>
      </c>
      <c r="D1883" s="52" t="str" cm="1">
        <f t="array" ref="D1883">INDEX(FONTE_CÓDIGOS[CÓDIGO],MATCH(1,(FONTE_CÓDIGOS[FONTE]=BASE[[#This Row],[Coluna1]])*(FONTE_CÓDIGOS[DESCRIÇÃO]=BASE[[#This Row],[Classificação]]),0))</f>
        <v>2.21</v>
      </c>
      <c r="E1883" s="50" t="s">
        <v>10</v>
      </c>
      <c r="F1883" s="50"/>
      <c r="G1883" s="54">
        <v>45677</v>
      </c>
      <c r="H1883" s="53">
        <f>DAY(BASE[[#This Row],[Data de Pagamento]])</f>
        <v>20</v>
      </c>
      <c r="I1883" s="53" t="str">
        <f>TEXT(BASE[[#This Row],[Data de Pagamento]],"mmmm")</f>
        <v>janeiro</v>
      </c>
      <c r="J1883" s="53">
        <f>YEAR(BASE[[#This Row],[Data de Pagamento]])</f>
        <v>2025</v>
      </c>
      <c r="K1883" s="36">
        <v>-1551</v>
      </c>
    </row>
    <row r="1884" spans="1:11">
      <c r="A1884" s="50" t="s">
        <v>6</v>
      </c>
      <c r="B1884" s="37" t="s">
        <v>27</v>
      </c>
      <c r="C1884" s="47" t="s">
        <v>25</v>
      </c>
      <c r="D1884" s="52" t="str" cm="1">
        <f t="array" ref="D1884">INDEX(FONTE_CÓDIGOS[CÓDIGO],MATCH(1,(FONTE_CÓDIGOS[FONTE]=BASE[[#This Row],[Coluna1]])*(FONTE_CÓDIGOS[DESCRIÇÃO]=BASE[[#This Row],[Classificação]]),0))</f>
        <v>1.3</v>
      </c>
      <c r="E1884" s="33" t="s">
        <v>43</v>
      </c>
      <c r="G1884" s="54">
        <v>45678</v>
      </c>
      <c r="H1884" s="35">
        <f>DAY(BASE[[#This Row],[Data de Pagamento]])</f>
        <v>21</v>
      </c>
      <c r="I1884" s="35" t="str">
        <f>TEXT(BASE[[#This Row],[Data de Pagamento]],"mmmm")</f>
        <v>janeiro</v>
      </c>
      <c r="J1884" s="35">
        <f>YEAR(BASE[[#This Row],[Data de Pagamento]])</f>
        <v>2025</v>
      </c>
      <c r="K1884" s="36">
        <v>329</v>
      </c>
    </row>
    <row r="1885" spans="1:11">
      <c r="A1885" s="33" t="s">
        <v>6</v>
      </c>
      <c r="B1885" s="37" t="s">
        <v>39</v>
      </c>
      <c r="C1885" s="47" t="s">
        <v>25</v>
      </c>
      <c r="D1885" s="34" t="str" cm="1">
        <f t="array" ref="D1885">INDEX(FONTE_CÓDIGOS[CÓDIGO],MATCH(1,(FONTE_CÓDIGOS[FONTE]=BASE[[#This Row],[Coluna1]])*(FONTE_CÓDIGOS[DESCRIÇÃO]=BASE[[#This Row],[Classificação]]),0))</f>
        <v>1.5</v>
      </c>
      <c r="E1885" s="33" t="s">
        <v>10</v>
      </c>
      <c r="G1885" s="54">
        <v>45678</v>
      </c>
      <c r="H1885" s="35">
        <f>DAY(BASE[[#This Row],[Data de Pagamento]])</f>
        <v>21</v>
      </c>
      <c r="I1885" s="35" t="str">
        <f>TEXT(BASE[[#This Row],[Data de Pagamento]],"mmmm")</f>
        <v>janeiro</v>
      </c>
      <c r="J1885" s="35">
        <f>YEAR(BASE[[#This Row],[Data de Pagamento]])</f>
        <v>2025</v>
      </c>
      <c r="K1885" s="36">
        <v>330</v>
      </c>
    </row>
    <row r="1886" spans="1:11">
      <c r="A1886" s="50" t="s">
        <v>8</v>
      </c>
      <c r="B1886" s="37" t="s">
        <v>92</v>
      </c>
      <c r="C1886" s="50" t="s">
        <v>25</v>
      </c>
      <c r="D1886" s="52" t="str" cm="1">
        <f t="array" ref="D1886">INDEX(FONTE_CÓDIGOS[CÓDIGO],MATCH(1,(FONTE_CÓDIGOS[FONTE]=BASE[[#This Row],[Coluna1]])*(FONTE_CÓDIGOS[DESCRIÇÃO]=BASE[[#This Row],[Classificação]]),0))</f>
        <v>2.20</v>
      </c>
      <c r="E1886" s="50" t="s">
        <v>37</v>
      </c>
      <c r="F1886" s="50"/>
      <c r="G1886" s="54">
        <v>45678</v>
      </c>
      <c r="H1886" s="53">
        <f>DAY(BASE[[#This Row],[Data de Pagamento]])</f>
        <v>21</v>
      </c>
      <c r="I1886" s="53" t="str">
        <f>TEXT(BASE[[#This Row],[Data de Pagamento]],"mmmm")</f>
        <v>janeiro</v>
      </c>
      <c r="J1886" s="53">
        <f>YEAR(BASE[[#This Row],[Data de Pagamento]])</f>
        <v>2025</v>
      </c>
      <c r="K1886" s="36">
        <v>-1552</v>
      </c>
    </row>
    <row r="1887" spans="1:11">
      <c r="A1887" s="50" t="s">
        <v>8</v>
      </c>
      <c r="B1887" s="37" t="s">
        <v>92</v>
      </c>
      <c r="C1887" s="50" t="s">
        <v>25</v>
      </c>
      <c r="D1887" s="52" t="str" cm="1">
        <f t="array" ref="D1887">INDEX(FONTE_CÓDIGOS[CÓDIGO],MATCH(1,(FONTE_CÓDIGOS[FONTE]=BASE[[#This Row],[Coluna1]])*(FONTE_CÓDIGOS[DESCRIÇÃO]=BASE[[#This Row],[Classificação]]),0))</f>
        <v>2.20</v>
      </c>
      <c r="E1887" s="50" t="s">
        <v>37</v>
      </c>
      <c r="F1887" s="50"/>
      <c r="G1887" s="54">
        <v>45678</v>
      </c>
      <c r="H1887" s="53">
        <f>DAY(BASE[[#This Row],[Data de Pagamento]])</f>
        <v>21</v>
      </c>
      <c r="I1887" s="53" t="str">
        <f>TEXT(BASE[[#This Row],[Data de Pagamento]],"mmmm")</f>
        <v>janeiro</v>
      </c>
      <c r="J1887" s="53">
        <f>YEAR(BASE[[#This Row],[Data de Pagamento]])</f>
        <v>2025</v>
      </c>
      <c r="K1887" s="36">
        <v>-1553</v>
      </c>
    </row>
    <row r="1888" spans="1:11">
      <c r="A1888" s="50" t="s">
        <v>8</v>
      </c>
      <c r="B1888" s="37" t="s">
        <v>92</v>
      </c>
      <c r="C1888" s="50" t="s">
        <v>25</v>
      </c>
      <c r="D1888" s="52" t="str" cm="1">
        <f t="array" ref="D1888">INDEX(FONTE_CÓDIGOS[CÓDIGO],MATCH(1,(FONTE_CÓDIGOS[FONTE]=BASE[[#This Row],[Coluna1]])*(FONTE_CÓDIGOS[DESCRIÇÃO]=BASE[[#This Row],[Classificação]]),0))</f>
        <v>2.20</v>
      </c>
      <c r="E1888" s="50" t="s">
        <v>10</v>
      </c>
      <c r="F1888" s="50"/>
      <c r="G1888" s="54">
        <v>45678</v>
      </c>
      <c r="H1888" s="53">
        <f>DAY(BASE[[#This Row],[Data de Pagamento]])</f>
        <v>21</v>
      </c>
      <c r="I1888" s="53" t="str">
        <f>TEXT(BASE[[#This Row],[Data de Pagamento]],"mmmm")</f>
        <v>janeiro</v>
      </c>
      <c r="J1888" s="53">
        <f>YEAR(BASE[[#This Row],[Data de Pagamento]])</f>
        <v>2025</v>
      </c>
      <c r="K1888" s="36">
        <v>-1554</v>
      </c>
    </row>
    <row r="1889" spans="1:11">
      <c r="A1889" s="33" t="s">
        <v>8</v>
      </c>
      <c r="B1889" s="37" t="s">
        <v>82</v>
      </c>
      <c r="C1889" s="33" t="s">
        <v>25</v>
      </c>
      <c r="D1889" s="34" t="str" cm="1">
        <f t="array" ref="D1889">INDEX(FONTE_CÓDIGOS[CÓDIGO],MATCH(1,(FONTE_CÓDIGOS[FONTE]=BASE[[#This Row],[Coluna1]])*(FONTE_CÓDIGOS[DESCRIÇÃO]=BASE[[#This Row],[Classificação]]),0))</f>
        <v>2.15</v>
      </c>
      <c r="E1889" s="33" t="s">
        <v>10</v>
      </c>
      <c r="G1889" s="54">
        <v>45678</v>
      </c>
      <c r="H1889" s="35">
        <f>DAY(BASE[[#This Row],[Data de Pagamento]])</f>
        <v>21</v>
      </c>
      <c r="I1889" s="35" t="str">
        <f>TEXT(BASE[[#This Row],[Data de Pagamento]],"mmmm")</f>
        <v>janeiro</v>
      </c>
      <c r="J1889" s="35">
        <f>YEAR(BASE[[#This Row],[Data de Pagamento]])</f>
        <v>2025</v>
      </c>
      <c r="K1889" s="36">
        <v>-1555</v>
      </c>
    </row>
    <row r="1890" spans="1:11">
      <c r="A1890" s="50" t="s">
        <v>8</v>
      </c>
      <c r="B1890" s="37" t="s">
        <v>92</v>
      </c>
      <c r="C1890" s="50" t="s">
        <v>25</v>
      </c>
      <c r="D1890" s="52" t="str" cm="1">
        <f t="array" ref="D1890">INDEX(FONTE_CÓDIGOS[CÓDIGO],MATCH(1,(FONTE_CÓDIGOS[FONTE]=BASE[[#This Row],[Coluna1]])*(FONTE_CÓDIGOS[DESCRIÇÃO]=BASE[[#This Row],[Classificação]]),0))</f>
        <v>2.20</v>
      </c>
      <c r="E1890" s="50" t="s">
        <v>10</v>
      </c>
      <c r="F1890" s="50"/>
      <c r="G1890" s="54">
        <v>45678</v>
      </c>
      <c r="H1890" s="53">
        <f>DAY(BASE[[#This Row],[Data de Pagamento]])</f>
        <v>21</v>
      </c>
      <c r="I1890" s="53" t="str">
        <f>TEXT(BASE[[#This Row],[Data de Pagamento]],"mmmm")</f>
        <v>janeiro</v>
      </c>
      <c r="J1890" s="53">
        <f>YEAR(BASE[[#This Row],[Data de Pagamento]])</f>
        <v>2025</v>
      </c>
      <c r="K1890" s="36">
        <v>-1556</v>
      </c>
    </row>
    <row r="1891" spans="1:11">
      <c r="A1891" s="33" t="s">
        <v>8</v>
      </c>
      <c r="B1891" s="37" t="s">
        <v>22</v>
      </c>
      <c r="C1891" s="33" t="s">
        <v>25</v>
      </c>
      <c r="D1891" s="34" t="str" cm="1">
        <f t="array" ref="D1891">INDEX(FONTE_CÓDIGOS[CÓDIGO],MATCH(1,(FONTE_CÓDIGOS[FONTE]=BASE[[#This Row],[Coluna1]])*(FONTE_CÓDIGOS[DESCRIÇÃO]=BASE[[#This Row],[Classificação]]),0))</f>
        <v>2.2</v>
      </c>
      <c r="E1891" s="33" t="s">
        <v>17</v>
      </c>
      <c r="G1891" s="39">
        <v>45679</v>
      </c>
      <c r="H1891" s="35">
        <f>DAY(BASE[[#This Row],[Data de Pagamento]])</f>
        <v>22</v>
      </c>
      <c r="I1891" s="35" t="str">
        <f>TEXT(BASE[[#This Row],[Data de Pagamento]],"mmmm")</f>
        <v>janeiro</v>
      </c>
      <c r="J1891" s="35">
        <f>YEAR(BASE[[#This Row],[Data de Pagamento]])</f>
        <v>2025</v>
      </c>
      <c r="K1891" s="36">
        <v>-1557</v>
      </c>
    </row>
    <row r="1892" spans="1:11">
      <c r="A1892" s="50" t="s">
        <v>8</v>
      </c>
      <c r="B1892" s="37" t="s">
        <v>94</v>
      </c>
      <c r="C1892" s="50" t="s">
        <v>25</v>
      </c>
      <c r="D1892" s="52" t="str" cm="1">
        <f t="array" ref="D1892">INDEX(FONTE_CÓDIGOS[CÓDIGO],MATCH(1,(FONTE_CÓDIGOS[FONTE]=BASE[[#This Row],[Coluna1]])*(FONTE_CÓDIGOS[DESCRIÇÃO]=BASE[[#This Row],[Classificação]]),0))</f>
        <v>2.21</v>
      </c>
      <c r="E1892" s="50" t="s">
        <v>10</v>
      </c>
      <c r="F1892" s="50"/>
      <c r="G1892" s="54">
        <v>45679</v>
      </c>
      <c r="H1892" s="53">
        <f>DAY(BASE[[#This Row],[Data de Pagamento]])</f>
        <v>22</v>
      </c>
      <c r="I1892" s="53" t="str">
        <f>TEXT(BASE[[#This Row],[Data de Pagamento]],"mmmm")</f>
        <v>janeiro</v>
      </c>
      <c r="J1892" s="53">
        <f>YEAR(BASE[[#This Row],[Data de Pagamento]])</f>
        <v>2025</v>
      </c>
      <c r="K1892" s="36">
        <v>-1558</v>
      </c>
    </row>
    <row r="1893" spans="1:11">
      <c r="A1893" s="50" t="s">
        <v>8</v>
      </c>
      <c r="B1893" s="37" t="s">
        <v>98</v>
      </c>
      <c r="C1893" s="50" t="s">
        <v>25</v>
      </c>
      <c r="D1893" s="52" t="str" cm="1">
        <f t="array" ref="D1893">INDEX(FONTE_CÓDIGOS[CÓDIGO],MATCH(1,(FONTE_CÓDIGOS[FONTE]=BASE[[#This Row],[Coluna1]])*(FONTE_CÓDIGOS[DESCRIÇÃO]=BASE[[#This Row],[Classificação]]),0))</f>
        <v>2.23</v>
      </c>
      <c r="E1893" s="50" t="s">
        <v>31</v>
      </c>
      <c r="F1893" s="50"/>
      <c r="G1893" s="54">
        <v>45679</v>
      </c>
      <c r="H1893" s="53">
        <f>DAY(BASE[[#This Row],[Data de Pagamento]])</f>
        <v>22</v>
      </c>
      <c r="I1893" s="53" t="str">
        <f>TEXT(BASE[[#This Row],[Data de Pagamento]],"mmmm")</f>
        <v>janeiro</v>
      </c>
      <c r="J1893" s="53">
        <f>YEAR(BASE[[#This Row],[Data de Pagamento]])</f>
        <v>2025</v>
      </c>
      <c r="K1893" s="36">
        <v>-1559</v>
      </c>
    </row>
    <row r="1894" spans="1:11">
      <c r="A1894" s="47" t="s">
        <v>6</v>
      </c>
      <c r="B1894" s="37" t="s">
        <v>71</v>
      </c>
      <c r="C1894" s="47" t="s">
        <v>25</v>
      </c>
      <c r="D1894" s="25" t="str" cm="1">
        <f t="array" ref="D1894">INDEX(FONTE_CÓDIGOS[CÓDIGO],MATCH(1,(FONTE_CÓDIGOS[FONTE]=BASE[[#This Row],[Coluna1]])*(FONTE_CÓDIGOS[DESCRIÇÃO]=BASE[[#This Row],[Classificação]]),0))</f>
        <v>1.11</v>
      </c>
      <c r="E1894" s="47" t="s">
        <v>24</v>
      </c>
      <c r="F1894" s="47"/>
      <c r="G1894" s="54">
        <v>45680</v>
      </c>
      <c r="H1894" s="48">
        <f>DAY(BASE[[#This Row],[Data de Pagamento]])</f>
        <v>23</v>
      </c>
      <c r="I1894" s="48" t="str">
        <f>TEXT(BASE[[#This Row],[Data de Pagamento]],"mmmm")</f>
        <v>janeiro</v>
      </c>
      <c r="J1894" s="48">
        <f>YEAR(BASE[[#This Row],[Data de Pagamento]])</f>
        <v>2025</v>
      </c>
      <c r="K1894" s="36">
        <v>331</v>
      </c>
    </row>
    <row r="1895" spans="1:11">
      <c r="A1895" s="50" t="s">
        <v>8</v>
      </c>
      <c r="B1895" s="37" t="s">
        <v>98</v>
      </c>
      <c r="C1895" s="50" t="s">
        <v>25</v>
      </c>
      <c r="D1895" s="52" t="str" cm="1">
        <f t="array" ref="D1895">INDEX(FONTE_CÓDIGOS[CÓDIGO],MATCH(1,(FONTE_CÓDIGOS[FONTE]=BASE[[#This Row],[Coluna1]])*(FONTE_CÓDIGOS[DESCRIÇÃO]=BASE[[#This Row],[Classificação]]),0))</f>
        <v>2.23</v>
      </c>
      <c r="E1895" s="50" t="s">
        <v>31</v>
      </c>
      <c r="F1895" s="50"/>
      <c r="G1895" s="54">
        <v>45680</v>
      </c>
      <c r="H1895" s="48">
        <f>DAY(BASE[[#This Row],[Data de Pagamento]])</f>
        <v>23</v>
      </c>
      <c r="I1895" s="53" t="str">
        <f>TEXT(BASE[[#This Row],[Data de Pagamento]],"mmmm")</f>
        <v>janeiro</v>
      </c>
      <c r="J1895" s="53">
        <f>YEAR(BASE[[#This Row],[Data de Pagamento]])</f>
        <v>2025</v>
      </c>
      <c r="K1895" s="36">
        <v>-1560</v>
      </c>
    </row>
    <row r="1896" spans="1:11">
      <c r="A1896" s="50" t="s">
        <v>8</v>
      </c>
      <c r="B1896" s="37" t="s">
        <v>98</v>
      </c>
      <c r="C1896" s="50" t="s">
        <v>25</v>
      </c>
      <c r="D1896" s="52" t="str" cm="1">
        <f t="array" ref="D1896">INDEX(FONTE_CÓDIGOS[CÓDIGO],MATCH(1,(FONTE_CÓDIGOS[FONTE]=BASE[[#This Row],[Coluna1]])*(FONTE_CÓDIGOS[DESCRIÇÃO]=BASE[[#This Row],[Classificação]]),0))</f>
        <v>2.23</v>
      </c>
      <c r="E1896" s="50" t="s">
        <v>31</v>
      </c>
      <c r="F1896" s="50"/>
      <c r="G1896" s="54">
        <v>45680</v>
      </c>
      <c r="H1896" s="48">
        <f>DAY(BASE[[#This Row],[Data de Pagamento]])</f>
        <v>23</v>
      </c>
      <c r="I1896" s="53" t="str">
        <f>TEXT(BASE[[#This Row],[Data de Pagamento]],"mmmm")</f>
        <v>janeiro</v>
      </c>
      <c r="J1896" s="53">
        <f>YEAR(BASE[[#This Row],[Data de Pagamento]])</f>
        <v>2025</v>
      </c>
      <c r="K1896" s="36">
        <v>-1561</v>
      </c>
    </row>
    <row r="1897" spans="1:11">
      <c r="A1897" s="50" t="s">
        <v>8</v>
      </c>
      <c r="B1897" s="37" t="s">
        <v>98</v>
      </c>
      <c r="C1897" s="50" t="s">
        <v>25</v>
      </c>
      <c r="D1897" s="52" t="str" cm="1">
        <f t="array" ref="D1897">INDEX(FONTE_CÓDIGOS[CÓDIGO],MATCH(1,(FONTE_CÓDIGOS[FONTE]=BASE[[#This Row],[Coluna1]])*(FONTE_CÓDIGOS[DESCRIÇÃO]=BASE[[#This Row],[Classificação]]),0))</f>
        <v>2.23</v>
      </c>
      <c r="E1897" s="50" t="s">
        <v>37</v>
      </c>
      <c r="F1897" s="50"/>
      <c r="G1897" s="54">
        <v>45680</v>
      </c>
      <c r="H1897" s="48">
        <f>DAY(BASE[[#This Row],[Data de Pagamento]])</f>
        <v>23</v>
      </c>
      <c r="I1897" s="53" t="str">
        <f>TEXT(BASE[[#This Row],[Data de Pagamento]],"mmmm")</f>
        <v>janeiro</v>
      </c>
      <c r="J1897" s="53">
        <f>YEAR(BASE[[#This Row],[Data de Pagamento]])</f>
        <v>2025</v>
      </c>
      <c r="K1897" s="36">
        <v>-1562</v>
      </c>
    </row>
    <row r="1898" spans="1:11">
      <c r="A1898" s="33" t="s">
        <v>8</v>
      </c>
      <c r="B1898" s="37" t="s">
        <v>98</v>
      </c>
      <c r="C1898" s="33" t="s">
        <v>25</v>
      </c>
      <c r="D1898" s="34" t="str" cm="1">
        <f t="array" ref="D1898">INDEX(FONTE_CÓDIGOS[CÓDIGO],MATCH(1,(FONTE_CÓDIGOS[FONTE]=BASE[[#This Row],[Coluna1]])*(FONTE_CÓDIGOS[DESCRIÇÃO]=BASE[[#This Row],[Classificação]]),0))</f>
        <v>2.23</v>
      </c>
      <c r="E1898" s="33" t="s">
        <v>10</v>
      </c>
      <c r="G1898" s="39">
        <v>45681</v>
      </c>
      <c r="H1898" s="35">
        <f>DAY(BASE[[#This Row],[Data de Pagamento]])</f>
        <v>24</v>
      </c>
      <c r="I1898" s="35" t="str">
        <f>TEXT(BASE[[#This Row],[Data de Pagamento]],"mmmm")</f>
        <v>janeiro</v>
      </c>
      <c r="J1898" s="35">
        <f>YEAR(BASE[[#This Row],[Data de Pagamento]])</f>
        <v>2025</v>
      </c>
      <c r="K1898" s="36">
        <v>-1563</v>
      </c>
    </row>
    <row r="1899" spans="1:11">
      <c r="A1899" s="33" t="s">
        <v>8</v>
      </c>
      <c r="B1899" s="37" t="s">
        <v>68</v>
      </c>
      <c r="C1899" s="33" t="s">
        <v>25</v>
      </c>
      <c r="D1899" s="34" t="str" cm="1">
        <f t="array" ref="D1899">INDEX(FONTE_CÓDIGOS[CÓDIGO],MATCH(1,(FONTE_CÓDIGOS[FONTE]=BASE[[#This Row],[Coluna1]])*(FONTE_CÓDIGOS[DESCRIÇÃO]=BASE[[#This Row],[Classificação]]),0))</f>
        <v>2.10</v>
      </c>
      <c r="E1899" s="33" t="s">
        <v>10</v>
      </c>
      <c r="G1899" s="39">
        <v>45681</v>
      </c>
      <c r="H1899" s="35">
        <f>DAY(BASE[[#This Row],[Data de Pagamento]])</f>
        <v>24</v>
      </c>
      <c r="I1899" s="35" t="str">
        <f>TEXT(BASE[[#This Row],[Data de Pagamento]],"mmmm")</f>
        <v>janeiro</v>
      </c>
      <c r="J1899" s="35">
        <f>YEAR(BASE[[#This Row],[Data de Pagamento]])</f>
        <v>2025</v>
      </c>
      <c r="K1899" s="36">
        <v>-1564</v>
      </c>
    </row>
    <row r="1900" spans="1:11">
      <c r="A1900" s="47" t="s">
        <v>6</v>
      </c>
      <c r="B1900" s="37" t="s">
        <v>71</v>
      </c>
      <c r="C1900" s="47" t="s">
        <v>25</v>
      </c>
      <c r="D1900" s="25" t="str" cm="1">
        <f t="array" ref="D1900">INDEX(FONTE_CÓDIGOS[CÓDIGO],MATCH(1,(FONTE_CÓDIGOS[FONTE]=BASE[[#This Row],[Coluna1]])*(FONTE_CÓDIGOS[DESCRIÇÃO]=BASE[[#This Row],[Classificação]]),0))</f>
        <v>1.11</v>
      </c>
      <c r="E1900" s="47" t="s">
        <v>24</v>
      </c>
      <c r="F1900" s="47"/>
      <c r="G1900" s="54">
        <v>45684</v>
      </c>
      <c r="H1900" s="48">
        <f>DAY(BASE[[#This Row],[Data de Pagamento]])</f>
        <v>27</v>
      </c>
      <c r="I1900" s="48" t="str">
        <f>TEXT(BASE[[#This Row],[Data de Pagamento]],"mmmm")</f>
        <v>janeiro</v>
      </c>
      <c r="J1900" s="48">
        <f>YEAR(BASE[[#This Row],[Data de Pagamento]])</f>
        <v>2025</v>
      </c>
      <c r="K1900" s="36">
        <v>332</v>
      </c>
    </row>
    <row r="1901" spans="1:11">
      <c r="A1901" s="33" t="s">
        <v>6</v>
      </c>
      <c r="B1901" s="37" t="s">
        <v>39</v>
      </c>
      <c r="C1901" s="47" t="s">
        <v>25</v>
      </c>
      <c r="D1901" s="34" t="str" cm="1">
        <f t="array" ref="D1901">INDEX(FONTE_CÓDIGOS[CÓDIGO],MATCH(1,(FONTE_CÓDIGOS[FONTE]=BASE[[#This Row],[Coluna1]])*(FONTE_CÓDIGOS[DESCRIÇÃO]=BASE[[#This Row],[Classificação]]),0))</f>
        <v>1.5</v>
      </c>
      <c r="E1901" s="33" t="s">
        <v>10</v>
      </c>
      <c r="G1901" s="39">
        <v>45686</v>
      </c>
      <c r="H1901" s="35">
        <f>DAY(BASE[[#This Row],[Data de Pagamento]])</f>
        <v>29</v>
      </c>
      <c r="I1901" s="35" t="str">
        <f>TEXT(BASE[[#This Row],[Data de Pagamento]],"mmmm")</f>
        <v>janeiro</v>
      </c>
      <c r="J1901" s="35">
        <f>YEAR(BASE[[#This Row],[Data de Pagamento]])</f>
        <v>2025</v>
      </c>
      <c r="K1901" s="36">
        <v>333</v>
      </c>
    </row>
    <row r="1902" spans="1:11">
      <c r="A1902" s="33" t="s">
        <v>8</v>
      </c>
      <c r="B1902" s="37" t="s">
        <v>76</v>
      </c>
      <c r="C1902" s="47" t="s">
        <v>25</v>
      </c>
      <c r="D1902" s="34" t="str" cm="1">
        <f t="array" ref="D1902">INDEX(FONTE_CÓDIGOS[CÓDIGO],MATCH(1,(FONTE_CÓDIGOS[FONTE]=BASE[[#This Row],[Coluna1]])*(FONTE_CÓDIGOS[DESCRIÇÃO]=BASE[[#This Row],[Classificação]]),0))</f>
        <v>2.12</v>
      </c>
      <c r="E1902" s="33" t="s">
        <v>10</v>
      </c>
      <c r="G1902" s="39">
        <v>45686</v>
      </c>
      <c r="H1902" s="35">
        <f>DAY(BASE[[#This Row],[Data de Pagamento]])</f>
        <v>29</v>
      </c>
      <c r="I1902" s="35" t="str">
        <f>TEXT(BASE[[#This Row],[Data de Pagamento]],"mmmm")</f>
        <v>janeiro</v>
      </c>
      <c r="J1902" s="35">
        <f>YEAR(BASE[[#This Row],[Data de Pagamento]])</f>
        <v>2025</v>
      </c>
      <c r="K1902" s="36">
        <v>-1565</v>
      </c>
    </row>
    <row r="1903" spans="1:11">
      <c r="A1903" s="50" t="s">
        <v>8</v>
      </c>
      <c r="B1903" s="37" t="s">
        <v>68</v>
      </c>
      <c r="C1903" s="47" t="s">
        <v>25</v>
      </c>
      <c r="D1903" s="52" t="str" cm="1">
        <f t="array" ref="D1903">INDEX(FONTE_CÓDIGOS[CÓDIGO],MATCH(1,(FONTE_CÓDIGOS[FONTE]=BASE[[#This Row],[Coluna1]])*(FONTE_CÓDIGOS[DESCRIÇÃO]=BASE[[#This Row],[Classificação]]),0))</f>
        <v>2.10</v>
      </c>
      <c r="E1903" s="33" t="s">
        <v>10</v>
      </c>
      <c r="G1903" s="39">
        <v>45686</v>
      </c>
      <c r="H1903" s="35">
        <f>DAY(BASE[[#This Row],[Data de Pagamento]])</f>
        <v>29</v>
      </c>
      <c r="I1903" s="35" t="str">
        <f>TEXT(BASE[[#This Row],[Data de Pagamento]],"mmmm")</f>
        <v>janeiro</v>
      </c>
      <c r="J1903" s="35">
        <f>YEAR(BASE[[#This Row],[Data de Pagamento]])</f>
        <v>2025</v>
      </c>
      <c r="K1903" s="36">
        <v>-1566</v>
      </c>
    </row>
    <row r="1904" spans="1:11">
      <c r="A1904" s="33" t="s">
        <v>8</v>
      </c>
      <c r="B1904" s="37" t="s">
        <v>15</v>
      </c>
      <c r="C1904" s="33" t="s">
        <v>25</v>
      </c>
      <c r="D1904" s="34" t="str" cm="1">
        <f t="array" ref="D1904">INDEX(FONTE_CÓDIGOS[CÓDIGO],MATCH(1,(FONTE_CÓDIGOS[FONTE]=BASE[[#This Row],[Coluna1]])*(FONTE_CÓDIGOS[DESCRIÇÃO]=BASE[[#This Row],[Classificação]]),0))</f>
        <v>2.1</v>
      </c>
      <c r="E1904" s="33" t="s">
        <v>10</v>
      </c>
      <c r="G1904" s="39">
        <v>45686</v>
      </c>
      <c r="H1904" s="35">
        <f>DAY(BASE[[#This Row],[Data de Pagamento]])</f>
        <v>29</v>
      </c>
      <c r="I1904" s="35" t="str">
        <f>TEXT(BASE[[#This Row],[Data de Pagamento]],"mmmm")</f>
        <v>janeiro</v>
      </c>
      <c r="J1904" s="35">
        <f>YEAR(BASE[[#This Row],[Data de Pagamento]])</f>
        <v>2025</v>
      </c>
      <c r="K1904" s="36">
        <v>-1567</v>
      </c>
    </row>
    <row r="1905" spans="1:11">
      <c r="A1905" s="50" t="s">
        <v>6</v>
      </c>
      <c r="B1905" s="37" t="s">
        <v>27</v>
      </c>
      <c r="C1905" s="47" t="s">
        <v>25</v>
      </c>
      <c r="D1905" s="52" t="str" cm="1">
        <f t="array" ref="D1905">INDEX(FONTE_CÓDIGOS[CÓDIGO],MATCH(1,(FONTE_CÓDIGOS[FONTE]=BASE[[#This Row],[Coluna1]])*(FONTE_CÓDIGOS[DESCRIÇÃO]=BASE[[#This Row],[Classificação]]),0))</f>
        <v>1.3</v>
      </c>
      <c r="E1905" s="33" t="s">
        <v>43</v>
      </c>
      <c r="G1905" s="54">
        <v>45687</v>
      </c>
      <c r="H1905" s="35">
        <f>DAY(BASE[[#This Row],[Data de Pagamento]])</f>
        <v>30</v>
      </c>
      <c r="I1905" s="35" t="str">
        <f>TEXT(BASE[[#This Row],[Data de Pagamento]],"mmmm")</f>
        <v>janeiro</v>
      </c>
      <c r="J1905" s="35">
        <f>YEAR(BASE[[#This Row],[Data de Pagamento]])</f>
        <v>2025</v>
      </c>
      <c r="K1905" s="36">
        <v>334</v>
      </c>
    </row>
    <row r="1906" spans="1:11">
      <c r="A1906" s="50" t="s">
        <v>8</v>
      </c>
      <c r="B1906" s="37" t="s">
        <v>98</v>
      </c>
      <c r="C1906" s="50" t="s">
        <v>25</v>
      </c>
      <c r="D1906" s="52" t="str" cm="1">
        <f t="array" ref="D1906">INDEX(FONTE_CÓDIGOS[CÓDIGO],MATCH(1,(FONTE_CÓDIGOS[FONTE]=BASE[[#This Row],[Coluna1]])*(FONTE_CÓDIGOS[DESCRIÇÃO]=BASE[[#This Row],[Classificação]]),0))</f>
        <v>2.23</v>
      </c>
      <c r="E1906" s="50" t="s">
        <v>24</v>
      </c>
      <c r="F1906" s="50"/>
      <c r="G1906" s="54">
        <v>45687</v>
      </c>
      <c r="H1906" s="53">
        <f>DAY(BASE[[#This Row],[Data de Pagamento]])</f>
        <v>30</v>
      </c>
      <c r="I1906" s="53" t="str">
        <f>TEXT(BASE[[#This Row],[Data de Pagamento]],"mmmm")</f>
        <v>janeiro</v>
      </c>
      <c r="J1906" s="53">
        <f>YEAR(BASE[[#This Row],[Data de Pagamento]])</f>
        <v>2025</v>
      </c>
      <c r="K1906" s="36">
        <v>-1568</v>
      </c>
    </row>
    <row r="1907" spans="1:11">
      <c r="A1907" s="50" t="s">
        <v>8</v>
      </c>
      <c r="B1907" s="37" t="s">
        <v>78</v>
      </c>
      <c r="C1907" s="50" t="s">
        <v>25</v>
      </c>
      <c r="D1907" s="52" t="str" cm="1">
        <f t="array" ref="D1907">INDEX(FONTE_CÓDIGOS[CÓDIGO],MATCH(1,(FONTE_CÓDIGOS[FONTE]=BASE[[#This Row],[Coluna1]])*(FONTE_CÓDIGOS[DESCRIÇÃO]=BASE[[#This Row],[Classificação]]),0))</f>
        <v>2.13</v>
      </c>
      <c r="E1907" s="50" t="s">
        <v>24</v>
      </c>
      <c r="F1907" s="50"/>
      <c r="G1907" s="54">
        <v>45687</v>
      </c>
      <c r="H1907" s="53">
        <f>DAY(BASE[[#This Row],[Data de Pagamento]])</f>
        <v>30</v>
      </c>
      <c r="I1907" s="53" t="str">
        <f>TEXT(BASE[[#This Row],[Data de Pagamento]],"mmmm")</f>
        <v>janeiro</v>
      </c>
      <c r="J1907" s="53">
        <f>YEAR(BASE[[#This Row],[Data de Pagamento]])</f>
        <v>2025</v>
      </c>
      <c r="K1907" s="36">
        <v>-1569</v>
      </c>
    </row>
    <row r="1908" spans="1:11">
      <c r="A1908" s="50" t="s">
        <v>8</v>
      </c>
      <c r="B1908" s="37" t="s">
        <v>80</v>
      </c>
      <c r="C1908" s="50" t="s">
        <v>25</v>
      </c>
      <c r="D1908" s="52" t="str" cm="1">
        <f t="array" ref="D1908">INDEX(FONTE_CÓDIGOS[CÓDIGO],MATCH(1,(FONTE_CÓDIGOS[FONTE]=BASE[[#This Row],[Coluna1]])*(FONTE_CÓDIGOS[DESCRIÇÃO]=BASE[[#This Row],[Classificação]]),0))</f>
        <v>2.14</v>
      </c>
      <c r="E1908" s="50" t="s">
        <v>24</v>
      </c>
      <c r="F1908" s="50"/>
      <c r="G1908" s="54">
        <v>45687</v>
      </c>
      <c r="H1908" s="53">
        <f>DAY(BASE[[#This Row],[Data de Pagamento]])</f>
        <v>30</v>
      </c>
      <c r="I1908" s="53" t="str">
        <f>TEXT(BASE[[#This Row],[Data de Pagamento]],"mmmm")</f>
        <v>janeiro</v>
      </c>
      <c r="J1908" s="53">
        <f>YEAR(BASE[[#This Row],[Data de Pagamento]])</f>
        <v>2025</v>
      </c>
      <c r="K1908" s="36">
        <v>-1570</v>
      </c>
    </row>
    <row r="1909" spans="1:11">
      <c r="A1909" s="50" t="s">
        <v>6</v>
      </c>
      <c r="B1909" s="37" t="s">
        <v>66</v>
      </c>
      <c r="C1909" s="50" t="s">
        <v>25</v>
      </c>
      <c r="D1909" s="52" t="str" cm="1">
        <f t="array" ref="D1909">INDEX(FONTE_CÓDIGOS[CÓDIGO],MATCH(1,(FONTE_CÓDIGOS[FONTE]=BASE[[#This Row],[Coluna1]])*(FONTE_CÓDIGOS[DESCRIÇÃO]=BASE[[#This Row],[Classificação]]),0))</f>
        <v>1.10</v>
      </c>
      <c r="E1909" s="50" t="s">
        <v>17</v>
      </c>
      <c r="F1909" s="50"/>
      <c r="G1909" s="54">
        <v>45688</v>
      </c>
      <c r="H1909" s="53">
        <f>DAY(BASE[[#This Row],[Data de Pagamento]])</f>
        <v>31</v>
      </c>
      <c r="I1909" s="53" t="str">
        <f>TEXT(BASE[[#This Row],[Data de Pagamento]],"mmmm")</f>
        <v>janeiro</v>
      </c>
      <c r="J1909" s="53">
        <f>YEAR(BASE[[#This Row],[Data de Pagamento]])</f>
        <v>2025</v>
      </c>
      <c r="K1909" s="36">
        <v>335</v>
      </c>
    </row>
    <row r="1910" spans="1:11">
      <c r="A1910" s="37" t="s">
        <v>8</v>
      </c>
      <c r="B1910" s="37" t="s">
        <v>29</v>
      </c>
      <c r="C1910" s="47" t="s">
        <v>25</v>
      </c>
      <c r="D1910" s="38" t="str" cm="1">
        <f t="array" ref="D1910">INDEX(FONTE_CÓDIGOS[CÓDIGO],MATCH(1,(FONTE_CÓDIGOS[FONTE]=BASE[[#This Row],[Coluna1]])*(FONTE_CÓDIGOS[DESCRIÇÃO]=BASE[[#This Row],[Classificação]]),0))</f>
        <v>2.3</v>
      </c>
      <c r="E1910" s="33" t="s">
        <v>10</v>
      </c>
      <c r="G1910" s="39">
        <v>45688</v>
      </c>
      <c r="H1910" s="35">
        <f>DAY(BASE[[#This Row],[Data de Pagamento]])</f>
        <v>31</v>
      </c>
      <c r="I1910" s="35" t="str">
        <f>TEXT(BASE[[#This Row],[Data de Pagamento]],"mmmm")</f>
        <v>janeiro</v>
      </c>
      <c r="J1910" s="35">
        <f>YEAR(BASE[[#This Row],[Data de Pagamento]])</f>
        <v>2025</v>
      </c>
      <c r="K1910" s="36">
        <v>-1571</v>
      </c>
    </row>
    <row r="1911" spans="1:11">
      <c r="A1911" s="50" t="s">
        <v>8</v>
      </c>
      <c r="B1911" s="37" t="s">
        <v>76</v>
      </c>
      <c r="C1911" s="47" t="s">
        <v>25</v>
      </c>
      <c r="D1911" s="52" t="str" cm="1">
        <f t="array" ref="D1911">INDEX(FONTE_CÓDIGOS[CÓDIGO],MATCH(1,(FONTE_CÓDIGOS[FONTE]=BASE[[#This Row],[Coluna1]])*(FONTE_CÓDIGOS[DESCRIÇÃO]=BASE[[#This Row],[Classificação]]),0))</f>
        <v>2.12</v>
      </c>
      <c r="E1911" s="33" t="s">
        <v>10</v>
      </c>
      <c r="G1911" s="54">
        <v>45688</v>
      </c>
      <c r="H1911" s="53">
        <f>DAY(BASE[[#This Row],[Data de Pagamento]])</f>
        <v>31</v>
      </c>
      <c r="I1911" s="53" t="str">
        <f>TEXT(BASE[[#This Row],[Data de Pagamento]],"mmmm")</f>
        <v>janeiro</v>
      </c>
      <c r="J1911" s="53">
        <f>YEAR(BASE[[#This Row],[Data de Pagamento]])</f>
        <v>2025</v>
      </c>
      <c r="K1911" s="36">
        <v>-1572</v>
      </c>
    </row>
    <row r="1912" spans="1:11">
      <c r="A1912" s="50" t="s">
        <v>8</v>
      </c>
      <c r="B1912" s="37" t="s">
        <v>76</v>
      </c>
      <c r="C1912" s="47" t="s">
        <v>25</v>
      </c>
      <c r="D1912" s="52" t="str" cm="1">
        <f t="array" ref="D1912">INDEX(FONTE_CÓDIGOS[CÓDIGO],MATCH(1,(FONTE_CÓDIGOS[FONTE]=BASE[[#This Row],[Coluna1]])*(FONTE_CÓDIGOS[DESCRIÇÃO]=BASE[[#This Row],[Classificação]]),0))</f>
        <v>2.12</v>
      </c>
      <c r="E1912" s="33" t="s">
        <v>10</v>
      </c>
      <c r="G1912" s="54">
        <v>45688</v>
      </c>
      <c r="H1912" s="53">
        <f>DAY(BASE[[#This Row],[Data de Pagamento]])</f>
        <v>31</v>
      </c>
      <c r="I1912" s="53" t="str">
        <f>TEXT(BASE[[#This Row],[Data de Pagamento]],"mmmm")</f>
        <v>janeiro</v>
      </c>
      <c r="J1912" s="53">
        <f>YEAR(BASE[[#This Row],[Data de Pagamento]])</f>
        <v>2025</v>
      </c>
      <c r="K1912" s="36">
        <v>-1573</v>
      </c>
    </row>
    <row r="1913" spans="1:11">
      <c r="A1913" s="50" t="s">
        <v>6</v>
      </c>
      <c r="B1913" s="37" t="s">
        <v>27</v>
      </c>
      <c r="C1913" s="47" t="s">
        <v>25</v>
      </c>
      <c r="D1913" s="52" t="str" cm="1">
        <f t="array" ref="D1913">INDEX(FONTE_CÓDIGOS[CÓDIGO],MATCH(1,(FONTE_CÓDIGOS[FONTE]=BASE[[#This Row],[Coluna1]])*(FONTE_CÓDIGOS[DESCRIÇÃO]=BASE[[#This Row],[Classificação]]),0))</f>
        <v>1.3</v>
      </c>
      <c r="E1913" s="33" t="s">
        <v>43</v>
      </c>
      <c r="G1913" s="54">
        <v>45691</v>
      </c>
      <c r="H1913" s="35">
        <f>DAY(BASE[[#This Row],[Data de Pagamento]])</f>
        <v>3</v>
      </c>
      <c r="I1913" s="35" t="str">
        <f>TEXT(BASE[[#This Row],[Data de Pagamento]],"mmmm")</f>
        <v>fevereiro</v>
      </c>
      <c r="J1913" s="35">
        <f>YEAR(BASE[[#This Row],[Data de Pagamento]])</f>
        <v>2025</v>
      </c>
      <c r="K1913" s="36">
        <v>336</v>
      </c>
    </row>
    <row r="1914" spans="1:11">
      <c r="A1914" s="37" t="s">
        <v>8</v>
      </c>
      <c r="B1914" s="37" t="s">
        <v>73</v>
      </c>
      <c r="C1914" s="47" t="s">
        <v>25</v>
      </c>
      <c r="D1914" s="41" t="str" cm="1">
        <f t="array" ref="D1914">INDEX(FONTE_CÓDIGOS[CÓDIGO],MATCH(1,(FONTE_CÓDIGOS[FONTE]=BASE[[#This Row],[Coluna1]])*(FONTE_CÓDIGOS[DESCRIÇÃO]=BASE[[#This Row],[Classificação]]),0))</f>
        <v>2.11</v>
      </c>
      <c r="E1914" s="33" t="s">
        <v>31</v>
      </c>
      <c r="G1914" s="39">
        <v>45691</v>
      </c>
      <c r="H1914" s="35">
        <f>DAY(BASE[[#This Row],[Data de Pagamento]])</f>
        <v>3</v>
      </c>
      <c r="I1914" s="35" t="str">
        <f>TEXT(BASE[[#This Row],[Data de Pagamento]],"mmmm")</f>
        <v>fevereiro</v>
      </c>
      <c r="J1914" s="35">
        <f>YEAR(BASE[[#This Row],[Data de Pagamento]])</f>
        <v>2025</v>
      </c>
      <c r="K1914" s="36">
        <v>-1574</v>
      </c>
    </row>
    <row r="1915" spans="1:11">
      <c r="A1915" s="37" t="s">
        <v>8</v>
      </c>
      <c r="B1915" s="37" t="s">
        <v>73</v>
      </c>
      <c r="C1915" s="47" t="s">
        <v>25</v>
      </c>
      <c r="D1915" s="38" t="str" cm="1">
        <f t="array" ref="D1915">INDEX(FONTE_CÓDIGOS[CÓDIGO],MATCH(1,(FONTE_CÓDIGOS[FONTE]=BASE[[#This Row],[Coluna1]])*(FONTE_CÓDIGOS[DESCRIÇÃO]=BASE[[#This Row],[Classificação]]),0))</f>
        <v>2.11</v>
      </c>
      <c r="E1915" s="33" t="s">
        <v>31</v>
      </c>
      <c r="G1915" s="39">
        <v>45691</v>
      </c>
      <c r="H1915" s="35">
        <f>DAY(BASE[[#This Row],[Data de Pagamento]])</f>
        <v>3</v>
      </c>
      <c r="I1915" s="35" t="str">
        <f>TEXT(BASE[[#This Row],[Data de Pagamento]],"mmmm")</f>
        <v>fevereiro</v>
      </c>
      <c r="J1915" s="35">
        <f>YEAR(BASE[[#This Row],[Data de Pagamento]])</f>
        <v>2025</v>
      </c>
      <c r="K1915" s="36">
        <v>-1575</v>
      </c>
    </row>
    <row r="1916" spans="1:11">
      <c r="A1916" s="37" t="s">
        <v>8</v>
      </c>
      <c r="B1916" s="37" t="s">
        <v>73</v>
      </c>
      <c r="C1916" s="47" t="s">
        <v>25</v>
      </c>
      <c r="D1916" s="41" t="str" cm="1">
        <f t="array" ref="D1916">INDEX(FONTE_CÓDIGOS[CÓDIGO],MATCH(1,(FONTE_CÓDIGOS[FONTE]=BASE[[#This Row],[Coluna1]])*(FONTE_CÓDIGOS[DESCRIÇÃO]=BASE[[#This Row],[Classificação]]),0))</f>
        <v>2.11</v>
      </c>
      <c r="E1916" s="33" t="s">
        <v>37</v>
      </c>
      <c r="G1916" s="39">
        <v>45691</v>
      </c>
      <c r="H1916" s="35">
        <f>DAY(BASE[[#This Row],[Data de Pagamento]])</f>
        <v>3</v>
      </c>
      <c r="I1916" s="35" t="str">
        <f>TEXT(BASE[[#This Row],[Data de Pagamento]],"mmmm")</f>
        <v>fevereiro</v>
      </c>
      <c r="J1916" s="35">
        <f>YEAR(BASE[[#This Row],[Data de Pagamento]])</f>
        <v>2025</v>
      </c>
      <c r="K1916" s="36">
        <v>-1576</v>
      </c>
    </row>
    <row r="1917" spans="1:11">
      <c r="A1917" s="37" t="s">
        <v>8</v>
      </c>
      <c r="B1917" s="37" t="s">
        <v>73</v>
      </c>
      <c r="C1917" s="47" t="s">
        <v>25</v>
      </c>
      <c r="D1917" s="38" t="str" cm="1">
        <f t="array" ref="D1917">INDEX(FONTE_CÓDIGOS[CÓDIGO],MATCH(1,(FONTE_CÓDIGOS[FONTE]=BASE[[#This Row],[Coluna1]])*(FONTE_CÓDIGOS[DESCRIÇÃO]=BASE[[#This Row],[Classificação]]),0))</f>
        <v>2.11</v>
      </c>
      <c r="E1917" s="33" t="s">
        <v>37</v>
      </c>
      <c r="G1917" s="39">
        <v>45691</v>
      </c>
      <c r="H1917" s="35">
        <f>DAY(BASE[[#This Row],[Data de Pagamento]])</f>
        <v>3</v>
      </c>
      <c r="I1917" s="35" t="str">
        <f>TEXT(BASE[[#This Row],[Data de Pagamento]],"mmmm")</f>
        <v>fevereiro</v>
      </c>
      <c r="J1917" s="35">
        <f>YEAR(BASE[[#This Row],[Data de Pagamento]])</f>
        <v>2025</v>
      </c>
      <c r="K1917" s="36">
        <v>-1577</v>
      </c>
    </row>
    <row r="1918" spans="1:11">
      <c r="A1918" s="50" t="s">
        <v>8</v>
      </c>
      <c r="B1918" s="37" t="s">
        <v>98</v>
      </c>
      <c r="C1918" s="50" t="s">
        <v>25</v>
      </c>
      <c r="D1918" s="52" t="str" cm="1">
        <f t="array" ref="D1918">INDEX(FONTE_CÓDIGOS[CÓDIGO],MATCH(1,(FONTE_CÓDIGOS[FONTE]=BASE[[#This Row],[Coluna1]])*(FONTE_CÓDIGOS[DESCRIÇÃO]=BASE[[#This Row],[Classificação]]),0))</f>
        <v>2.23</v>
      </c>
      <c r="E1918" s="33" t="s">
        <v>31</v>
      </c>
      <c r="F1918" s="50"/>
      <c r="G1918" s="54">
        <v>45691</v>
      </c>
      <c r="H1918" s="53">
        <f>DAY(BASE[[#This Row],[Data de Pagamento]])</f>
        <v>3</v>
      </c>
      <c r="I1918" s="53" t="str">
        <f>TEXT(BASE[[#This Row],[Data de Pagamento]],"mmmm")</f>
        <v>fevereiro</v>
      </c>
      <c r="J1918" s="53">
        <f>YEAR(BASE[[#This Row],[Data de Pagamento]])</f>
        <v>2025</v>
      </c>
      <c r="K1918" s="36">
        <v>-1578</v>
      </c>
    </row>
    <row r="1919" spans="1:11">
      <c r="A1919" s="33" t="s">
        <v>6</v>
      </c>
      <c r="B1919" s="37" t="s">
        <v>39</v>
      </c>
      <c r="C1919" s="47" t="s">
        <v>25</v>
      </c>
      <c r="D1919" s="34" t="str" cm="1">
        <f t="array" ref="D1919">INDEX(FONTE_CÓDIGOS[CÓDIGO],MATCH(1,(FONTE_CÓDIGOS[FONTE]=BASE[[#This Row],[Coluna1]])*(FONTE_CÓDIGOS[DESCRIÇÃO]=BASE[[#This Row],[Classificação]]),0))</f>
        <v>1.5</v>
      </c>
      <c r="E1919" s="33" t="s">
        <v>10</v>
      </c>
      <c r="G1919" s="39">
        <v>45692</v>
      </c>
      <c r="H1919" s="35">
        <f>DAY(BASE[[#This Row],[Data de Pagamento]])</f>
        <v>4</v>
      </c>
      <c r="I1919" s="35" t="str">
        <f>TEXT(BASE[[#This Row],[Data de Pagamento]],"mmmm")</f>
        <v>fevereiro</v>
      </c>
      <c r="J1919" s="35">
        <f>YEAR(BASE[[#This Row],[Data de Pagamento]])</f>
        <v>2025</v>
      </c>
      <c r="K1919" s="36">
        <v>337</v>
      </c>
    </row>
    <row r="1920" spans="1:11">
      <c r="A1920" s="50" t="s">
        <v>8</v>
      </c>
      <c r="B1920" s="37" t="s">
        <v>94</v>
      </c>
      <c r="C1920" s="50" t="s">
        <v>25</v>
      </c>
      <c r="D1920" s="52" t="str" cm="1">
        <f t="array" ref="D1920">INDEX(FONTE_CÓDIGOS[CÓDIGO],MATCH(1,(FONTE_CÓDIGOS[FONTE]=BASE[[#This Row],[Coluna1]])*(FONTE_CÓDIGOS[DESCRIÇÃO]=BASE[[#This Row],[Classificação]]),0))</f>
        <v>2.21</v>
      </c>
      <c r="E1920" s="33" t="s">
        <v>10</v>
      </c>
      <c r="F1920" s="50"/>
      <c r="G1920" s="54">
        <v>45692</v>
      </c>
      <c r="H1920" s="53">
        <f>DAY(BASE[[#This Row],[Data de Pagamento]])</f>
        <v>4</v>
      </c>
      <c r="I1920" s="53" t="str">
        <f>TEXT(BASE[[#This Row],[Data de Pagamento]],"mmmm")</f>
        <v>fevereiro</v>
      </c>
      <c r="J1920" s="53">
        <f>YEAR(BASE[[#This Row],[Data de Pagamento]])</f>
        <v>2025</v>
      </c>
      <c r="K1920" s="36">
        <v>-1579</v>
      </c>
    </row>
    <row r="1921" spans="1:11">
      <c r="A1921" s="50" t="s">
        <v>8</v>
      </c>
      <c r="B1921" s="37" t="s">
        <v>98</v>
      </c>
      <c r="C1921" s="50" t="s">
        <v>25</v>
      </c>
      <c r="D1921" s="52" t="str" cm="1">
        <f t="array" ref="D1921">INDEX(FONTE_CÓDIGOS[CÓDIGO],MATCH(1,(FONTE_CÓDIGOS[FONTE]=BASE[[#This Row],[Coluna1]])*(FONTE_CÓDIGOS[DESCRIÇÃO]=BASE[[#This Row],[Classificação]]),0))</f>
        <v>2.23</v>
      </c>
      <c r="E1921" s="50" t="s">
        <v>24</v>
      </c>
      <c r="F1921" s="50"/>
      <c r="G1921" s="54">
        <v>45692</v>
      </c>
      <c r="H1921" s="53">
        <f>DAY(BASE[[#This Row],[Data de Pagamento]])</f>
        <v>4</v>
      </c>
      <c r="I1921" s="53" t="str">
        <f>TEXT(BASE[[#This Row],[Data de Pagamento]],"mmmm")</f>
        <v>fevereiro</v>
      </c>
      <c r="J1921" s="53">
        <f>YEAR(BASE[[#This Row],[Data de Pagamento]])</f>
        <v>2025</v>
      </c>
      <c r="K1921" s="36">
        <v>-1580</v>
      </c>
    </row>
    <row r="1922" spans="1:11">
      <c r="A1922" s="50" t="s">
        <v>8</v>
      </c>
      <c r="B1922" s="37" t="s">
        <v>68</v>
      </c>
      <c r="C1922" s="47" t="s">
        <v>25</v>
      </c>
      <c r="D1922" s="52" t="str" cm="1">
        <f t="array" ref="D1922">INDEX(FONTE_CÓDIGOS[CÓDIGO],MATCH(1,(FONTE_CÓDIGOS[FONTE]=BASE[[#This Row],[Coluna1]])*(FONTE_CÓDIGOS[DESCRIÇÃO]=BASE[[#This Row],[Classificação]]),0))</f>
        <v>2.10</v>
      </c>
      <c r="E1922" s="33" t="s">
        <v>10</v>
      </c>
      <c r="G1922" s="54">
        <v>45692</v>
      </c>
      <c r="H1922" s="35">
        <f>DAY(BASE[[#This Row],[Data de Pagamento]])</f>
        <v>4</v>
      </c>
      <c r="I1922" s="35" t="str">
        <f>TEXT(BASE[[#This Row],[Data de Pagamento]],"mmmm")</f>
        <v>fevereiro</v>
      </c>
      <c r="J1922" s="35">
        <f>YEAR(BASE[[#This Row],[Data de Pagamento]])</f>
        <v>2025</v>
      </c>
      <c r="K1922" s="36">
        <v>-1581</v>
      </c>
    </row>
    <row r="1923" spans="1:11">
      <c r="A1923" s="50" t="s">
        <v>8</v>
      </c>
      <c r="B1923" s="37" t="s">
        <v>58</v>
      </c>
      <c r="C1923" s="50" t="s">
        <v>25</v>
      </c>
      <c r="D1923" s="52" t="str" cm="1">
        <f t="array" ref="D1923">INDEX(FONTE_CÓDIGOS[CÓDIGO],MATCH(1,(FONTE_CÓDIGOS[FONTE]=BASE[[#This Row],[Coluna1]])*(FONTE_CÓDIGOS[DESCRIÇÃO]=BASE[[#This Row],[Classificação]]),0))</f>
        <v>2.8</v>
      </c>
      <c r="E1923" s="50" t="s">
        <v>31</v>
      </c>
      <c r="F1923" s="50"/>
      <c r="G1923" s="54">
        <v>45692</v>
      </c>
      <c r="H1923" s="53">
        <f>DAY(BASE[[#This Row],[Data de Pagamento]])</f>
        <v>4</v>
      </c>
      <c r="I1923" s="53" t="str">
        <f>TEXT(BASE[[#This Row],[Data de Pagamento]],"mmmm")</f>
        <v>fevereiro</v>
      </c>
      <c r="J1923" s="53">
        <f>YEAR(BASE[[#This Row],[Data de Pagamento]])</f>
        <v>2025</v>
      </c>
      <c r="K1923" s="36">
        <v>-1582</v>
      </c>
    </row>
    <row r="1924" spans="1:11">
      <c r="A1924" s="50" t="s">
        <v>8</v>
      </c>
      <c r="B1924" s="37" t="s">
        <v>53</v>
      </c>
      <c r="C1924" s="50" t="s">
        <v>25</v>
      </c>
      <c r="D1924" s="52" t="str" cm="1">
        <f t="array" ref="D1924">INDEX(FONTE_CÓDIGOS[CÓDIGO],MATCH(1,(FONTE_CÓDIGOS[FONTE]=BASE[[#This Row],[Coluna1]])*(FONTE_CÓDIGOS[DESCRIÇÃO]=BASE[[#This Row],[Classificação]]),0))</f>
        <v>2.7</v>
      </c>
      <c r="E1924" s="50" t="s">
        <v>10</v>
      </c>
      <c r="F1924" s="50"/>
      <c r="G1924" s="54">
        <v>45692</v>
      </c>
      <c r="H1924" s="53">
        <f>DAY(BASE[[#This Row],[Data de Pagamento]])</f>
        <v>4</v>
      </c>
      <c r="I1924" s="53" t="str">
        <f>TEXT(BASE[[#This Row],[Data de Pagamento]],"mmmm")</f>
        <v>fevereiro</v>
      </c>
      <c r="J1924" s="53">
        <f>YEAR(BASE[[#This Row],[Data de Pagamento]])</f>
        <v>2025</v>
      </c>
      <c r="K1924" s="36">
        <v>-1583</v>
      </c>
    </row>
    <row r="1925" spans="1:11">
      <c r="A1925" s="50" t="s">
        <v>8</v>
      </c>
      <c r="B1925" s="37" t="s">
        <v>94</v>
      </c>
      <c r="C1925" s="50" t="s">
        <v>25</v>
      </c>
      <c r="D1925" s="52" t="str" cm="1">
        <f t="array" ref="D1925">INDEX(FONTE_CÓDIGOS[CÓDIGO],MATCH(1,(FONTE_CÓDIGOS[FONTE]=BASE[[#This Row],[Coluna1]])*(FONTE_CÓDIGOS[DESCRIÇÃO]=BASE[[#This Row],[Classificação]]),0))</f>
        <v>2.21</v>
      </c>
      <c r="E1925" s="33" t="s">
        <v>10</v>
      </c>
      <c r="F1925" s="50"/>
      <c r="G1925" s="54">
        <v>45692</v>
      </c>
      <c r="H1925" s="53">
        <f>DAY(BASE[[#This Row],[Data de Pagamento]])</f>
        <v>4</v>
      </c>
      <c r="I1925" s="53" t="str">
        <f>TEXT(BASE[[#This Row],[Data de Pagamento]],"mmmm")</f>
        <v>fevereiro</v>
      </c>
      <c r="J1925" s="53">
        <f>YEAR(BASE[[#This Row],[Data de Pagamento]])</f>
        <v>2025</v>
      </c>
      <c r="K1925" s="36">
        <v>-1584</v>
      </c>
    </row>
    <row r="1926" spans="1:11">
      <c r="A1926" s="33" t="s">
        <v>8</v>
      </c>
      <c r="B1926" s="37" t="s">
        <v>15</v>
      </c>
      <c r="C1926" s="33" t="s">
        <v>25</v>
      </c>
      <c r="D1926" s="34" t="str" cm="1">
        <f t="array" ref="D1926">INDEX(FONTE_CÓDIGOS[CÓDIGO],MATCH(1,(FONTE_CÓDIGOS[FONTE]=BASE[[#This Row],[Coluna1]])*(FONTE_CÓDIGOS[DESCRIÇÃO]=BASE[[#This Row],[Classificação]]),0))</f>
        <v>2.1</v>
      </c>
      <c r="E1926" s="33" t="s">
        <v>10</v>
      </c>
      <c r="G1926" s="39">
        <v>45692</v>
      </c>
      <c r="H1926" s="35">
        <f>DAY(BASE[[#This Row],[Data de Pagamento]])</f>
        <v>4</v>
      </c>
      <c r="I1926" s="35" t="str">
        <f>TEXT(BASE[[#This Row],[Data de Pagamento]],"mmmm")</f>
        <v>fevereiro</v>
      </c>
      <c r="J1926" s="35">
        <f>YEAR(BASE[[#This Row],[Data de Pagamento]])</f>
        <v>2025</v>
      </c>
      <c r="K1926" s="36">
        <v>-1585</v>
      </c>
    </row>
    <row r="1927" spans="1:11">
      <c r="A1927" s="33" t="s">
        <v>6</v>
      </c>
      <c r="B1927" s="37" t="s">
        <v>39</v>
      </c>
      <c r="C1927" s="47" t="s">
        <v>25</v>
      </c>
      <c r="D1927" s="34" t="str" cm="1">
        <f t="array" ref="D1927">INDEX(FONTE_CÓDIGOS[CÓDIGO],MATCH(1,(FONTE_CÓDIGOS[FONTE]=BASE[[#This Row],[Coluna1]])*(FONTE_CÓDIGOS[DESCRIÇÃO]=BASE[[#This Row],[Classificação]]),0))</f>
        <v>1.5</v>
      </c>
      <c r="E1927" s="33" t="s">
        <v>10</v>
      </c>
      <c r="G1927" s="54">
        <v>45693</v>
      </c>
      <c r="H1927" s="35">
        <f>DAY(BASE[[#This Row],[Data de Pagamento]])</f>
        <v>5</v>
      </c>
      <c r="I1927" s="35" t="str">
        <f>TEXT(BASE[[#This Row],[Data de Pagamento]],"mmmm")</f>
        <v>fevereiro</v>
      </c>
      <c r="J1927" s="35">
        <f>YEAR(BASE[[#This Row],[Data de Pagamento]])</f>
        <v>2025</v>
      </c>
      <c r="K1927" s="36">
        <v>338</v>
      </c>
    </row>
    <row r="1928" spans="1:11">
      <c r="A1928" s="50" t="s">
        <v>8</v>
      </c>
      <c r="B1928" s="37" t="s">
        <v>94</v>
      </c>
      <c r="C1928" s="50" t="s">
        <v>25</v>
      </c>
      <c r="D1928" s="52" t="str" cm="1">
        <f t="array" ref="D1928">INDEX(FONTE_CÓDIGOS[CÓDIGO],MATCH(1,(FONTE_CÓDIGOS[FONTE]=BASE[[#This Row],[Coluna1]])*(FONTE_CÓDIGOS[DESCRIÇÃO]=BASE[[#This Row],[Classificação]]),0))</f>
        <v>2.21</v>
      </c>
      <c r="E1928" s="33" t="s">
        <v>10</v>
      </c>
      <c r="F1928" s="50"/>
      <c r="G1928" s="54">
        <v>45693</v>
      </c>
      <c r="H1928" s="53">
        <f>DAY(BASE[[#This Row],[Data de Pagamento]])</f>
        <v>5</v>
      </c>
      <c r="I1928" s="53" t="str">
        <f>TEXT(BASE[[#This Row],[Data de Pagamento]],"mmmm")</f>
        <v>fevereiro</v>
      </c>
      <c r="J1928" s="53">
        <f>YEAR(BASE[[#This Row],[Data de Pagamento]])</f>
        <v>2025</v>
      </c>
      <c r="K1928" s="36">
        <v>-1586</v>
      </c>
    </row>
    <row r="1929" spans="1:11">
      <c r="A1929" s="37" t="s">
        <v>8</v>
      </c>
      <c r="B1929" s="37" t="s">
        <v>29</v>
      </c>
      <c r="C1929" s="47" t="s">
        <v>25</v>
      </c>
      <c r="D1929" s="38" t="str" cm="1">
        <f t="array" ref="D1929">INDEX(FONTE_CÓDIGOS[CÓDIGO],MATCH(1,(FONTE_CÓDIGOS[FONTE]=BASE[[#This Row],[Coluna1]])*(FONTE_CÓDIGOS[DESCRIÇÃO]=BASE[[#This Row],[Classificação]]),0))</f>
        <v>2.3</v>
      </c>
      <c r="E1929" s="33" t="s">
        <v>10</v>
      </c>
      <c r="G1929" s="54">
        <v>45693</v>
      </c>
      <c r="H1929" s="35">
        <f>DAY(BASE[[#This Row],[Data de Pagamento]])</f>
        <v>5</v>
      </c>
      <c r="I1929" s="35" t="str">
        <f>TEXT(BASE[[#This Row],[Data de Pagamento]],"mmmm")</f>
        <v>fevereiro</v>
      </c>
      <c r="J1929" s="35">
        <f>YEAR(BASE[[#This Row],[Data de Pagamento]])</f>
        <v>2025</v>
      </c>
      <c r="K1929" s="36">
        <v>-1587</v>
      </c>
    </row>
    <row r="1930" spans="1:11">
      <c r="A1930" s="33" t="s">
        <v>8</v>
      </c>
      <c r="B1930" s="37" t="s">
        <v>98</v>
      </c>
      <c r="C1930" s="33" t="s">
        <v>25</v>
      </c>
      <c r="D1930" s="34" t="str" cm="1">
        <f t="array" ref="D1930">INDEX(FONTE_CÓDIGOS[CÓDIGO],MATCH(1,(FONTE_CÓDIGOS[FONTE]=BASE[[#This Row],[Coluna1]])*(FONTE_CÓDIGOS[DESCRIÇÃO]=BASE[[#This Row],[Classificação]]),0))</f>
        <v>2.23</v>
      </c>
      <c r="E1930" s="33" t="s">
        <v>10</v>
      </c>
      <c r="G1930" s="39">
        <v>45695</v>
      </c>
      <c r="H1930" s="35">
        <f>DAY(BASE[[#This Row],[Data de Pagamento]])</f>
        <v>7</v>
      </c>
      <c r="I1930" s="35" t="str">
        <f>TEXT(BASE[[#This Row],[Data de Pagamento]],"mmmm")</f>
        <v>fevereiro</v>
      </c>
      <c r="J1930" s="35">
        <f>YEAR(BASE[[#This Row],[Data de Pagamento]])</f>
        <v>2025</v>
      </c>
      <c r="K1930" s="36">
        <v>-1588</v>
      </c>
    </row>
    <row r="1931" spans="1:11">
      <c r="A1931" s="50" t="s">
        <v>6</v>
      </c>
      <c r="B1931" s="37" t="s">
        <v>27</v>
      </c>
      <c r="C1931" s="47" t="s">
        <v>25</v>
      </c>
      <c r="D1931" s="52" t="str" cm="1">
        <f t="array" ref="D1931">INDEX(FONTE_CÓDIGOS[CÓDIGO],MATCH(1,(FONTE_CÓDIGOS[FONTE]=BASE[[#This Row],[Coluna1]])*(FONTE_CÓDIGOS[DESCRIÇÃO]=BASE[[#This Row],[Classificação]]),0))</f>
        <v>1.3</v>
      </c>
      <c r="E1931" s="33" t="s">
        <v>43</v>
      </c>
      <c r="G1931" s="54">
        <v>45698</v>
      </c>
      <c r="H1931" s="35">
        <f>DAY(BASE[[#This Row],[Data de Pagamento]])</f>
        <v>10</v>
      </c>
      <c r="I1931" s="35" t="str">
        <f>TEXT(BASE[[#This Row],[Data de Pagamento]],"mmmm")</f>
        <v>fevereiro</v>
      </c>
      <c r="J1931" s="35">
        <f>YEAR(BASE[[#This Row],[Data de Pagamento]])</f>
        <v>2025</v>
      </c>
      <c r="K1931" s="36">
        <v>339</v>
      </c>
    </row>
    <row r="1932" spans="1:11">
      <c r="A1932" s="37" t="s">
        <v>8</v>
      </c>
      <c r="B1932" s="37" t="s">
        <v>84</v>
      </c>
      <c r="C1932" s="33" t="s">
        <v>25</v>
      </c>
      <c r="D1932" s="38" t="str" cm="1">
        <f t="array" ref="D1932">INDEX(FONTE_CÓDIGOS[CÓDIGO],MATCH(1,(FONTE_CÓDIGOS[FONTE]=BASE[[#This Row],[Coluna1]])*(FONTE_CÓDIGOS[DESCRIÇÃO]=BASE[[#This Row],[Classificação]]),0))</f>
        <v>2.16</v>
      </c>
      <c r="E1932" s="33" t="s">
        <v>10</v>
      </c>
      <c r="G1932" s="39">
        <v>45698</v>
      </c>
      <c r="H1932" s="35">
        <f>DAY(BASE[[#This Row],[Data de Pagamento]])</f>
        <v>10</v>
      </c>
      <c r="I1932" s="35" t="str">
        <f>TEXT(BASE[[#This Row],[Data de Pagamento]],"mmmm")</f>
        <v>fevereiro</v>
      </c>
      <c r="J1932" s="35">
        <f>YEAR(BASE[[#This Row],[Data de Pagamento]])</f>
        <v>2025</v>
      </c>
      <c r="K1932" s="36">
        <v>-1589</v>
      </c>
    </row>
    <row r="1933" spans="1:11">
      <c r="A1933" s="37" t="s">
        <v>8</v>
      </c>
      <c r="B1933" s="37" t="s">
        <v>84</v>
      </c>
      <c r="C1933" s="33" t="s">
        <v>25</v>
      </c>
      <c r="D1933" s="38" t="str" cm="1">
        <f t="array" ref="D1933">INDEX(FONTE_CÓDIGOS[CÓDIGO],MATCH(1,(FONTE_CÓDIGOS[FONTE]=BASE[[#This Row],[Coluna1]])*(FONTE_CÓDIGOS[DESCRIÇÃO]=BASE[[#This Row],[Classificação]]),0))</f>
        <v>2.16</v>
      </c>
      <c r="E1933" s="33" t="s">
        <v>10</v>
      </c>
      <c r="G1933" s="39">
        <v>45698</v>
      </c>
      <c r="H1933" s="35">
        <f>DAY(BASE[[#This Row],[Data de Pagamento]])</f>
        <v>10</v>
      </c>
      <c r="I1933" s="35" t="str">
        <f>TEXT(BASE[[#This Row],[Data de Pagamento]],"mmmm")</f>
        <v>fevereiro</v>
      </c>
      <c r="J1933" s="35">
        <f>YEAR(BASE[[#This Row],[Data de Pagamento]])</f>
        <v>2025</v>
      </c>
      <c r="K1933" s="36">
        <v>-1590</v>
      </c>
    </row>
    <row r="1934" spans="1:11">
      <c r="A1934" s="37" t="s">
        <v>8</v>
      </c>
      <c r="B1934" s="37" t="s">
        <v>84</v>
      </c>
      <c r="C1934" s="33" t="s">
        <v>25</v>
      </c>
      <c r="D1934" s="38" t="str" cm="1">
        <f t="array" ref="D1934">INDEX(FONTE_CÓDIGOS[CÓDIGO],MATCH(1,(FONTE_CÓDIGOS[FONTE]=BASE[[#This Row],[Coluna1]])*(FONTE_CÓDIGOS[DESCRIÇÃO]=BASE[[#This Row],[Classificação]]),0))</f>
        <v>2.16</v>
      </c>
      <c r="E1934" s="33" t="s">
        <v>10</v>
      </c>
      <c r="G1934" s="39">
        <v>45698</v>
      </c>
      <c r="H1934" s="35">
        <f>DAY(BASE[[#This Row],[Data de Pagamento]])</f>
        <v>10</v>
      </c>
      <c r="I1934" s="35" t="str">
        <f>TEXT(BASE[[#This Row],[Data de Pagamento]],"mmmm")</f>
        <v>fevereiro</v>
      </c>
      <c r="J1934" s="35">
        <f>YEAR(BASE[[#This Row],[Data de Pagamento]])</f>
        <v>2025</v>
      </c>
      <c r="K1934" s="36">
        <v>-1591</v>
      </c>
    </row>
    <row r="1935" spans="1:11">
      <c r="A1935" s="50" t="s">
        <v>8</v>
      </c>
      <c r="B1935" s="37" t="s">
        <v>90</v>
      </c>
      <c r="C1935" s="50" t="s">
        <v>25</v>
      </c>
      <c r="D1935" s="52" t="str" cm="1">
        <f t="array" ref="D1935">INDEX(FONTE_CÓDIGOS[CÓDIGO],MATCH(1,(FONTE_CÓDIGOS[FONTE]=BASE[[#This Row],[Coluna1]])*(FONTE_CÓDIGOS[DESCRIÇÃO]=BASE[[#This Row],[Classificação]]),0))</f>
        <v>2.19</v>
      </c>
      <c r="E1935" s="50" t="s">
        <v>10</v>
      </c>
      <c r="F1935" s="50"/>
      <c r="G1935" s="39">
        <v>45698</v>
      </c>
      <c r="H1935" s="53">
        <f>DAY(BASE[[#This Row],[Data de Pagamento]])</f>
        <v>10</v>
      </c>
      <c r="I1935" s="53" t="str">
        <f>TEXT(BASE[[#This Row],[Data de Pagamento]],"mmmm")</f>
        <v>fevereiro</v>
      </c>
      <c r="J1935" s="53">
        <f>YEAR(BASE[[#This Row],[Data de Pagamento]])</f>
        <v>2025</v>
      </c>
      <c r="K1935" s="36">
        <v>-1592</v>
      </c>
    </row>
    <row r="1936" spans="1:11">
      <c r="A1936" s="37" t="s">
        <v>8</v>
      </c>
      <c r="B1936" s="37" t="s">
        <v>92</v>
      </c>
      <c r="C1936" s="47" t="s">
        <v>25</v>
      </c>
      <c r="D1936" s="38" t="str" cm="1">
        <f t="array" ref="D1936">INDEX(FONTE_CÓDIGOS[CÓDIGO],MATCH(1,(FONTE_CÓDIGOS[FONTE]=BASE[[#This Row],[Coluna1]])*(FONTE_CÓDIGOS[DESCRIÇÃO]=BASE[[#This Row],[Classificação]]),0))</f>
        <v>2.20</v>
      </c>
      <c r="E1936" s="33" t="s">
        <v>31</v>
      </c>
      <c r="G1936" s="39">
        <v>45698</v>
      </c>
      <c r="H1936" s="35">
        <f>DAY(BASE[[#This Row],[Data de Pagamento]])</f>
        <v>10</v>
      </c>
      <c r="I1936" s="35" t="str">
        <f>TEXT(BASE[[#This Row],[Data de Pagamento]],"mmmm")</f>
        <v>fevereiro</v>
      </c>
      <c r="J1936" s="35">
        <f>YEAR(BASE[[#This Row],[Data de Pagamento]])</f>
        <v>2025</v>
      </c>
      <c r="K1936" s="36">
        <v>-1593</v>
      </c>
    </row>
    <row r="1937" spans="1:11">
      <c r="A1937" s="37" t="s">
        <v>8</v>
      </c>
      <c r="B1937" s="37" t="s">
        <v>92</v>
      </c>
      <c r="C1937" s="47" t="s">
        <v>25</v>
      </c>
      <c r="D1937" s="38" t="str" cm="1">
        <f t="array" ref="D1937">INDEX(FONTE_CÓDIGOS[CÓDIGO],MATCH(1,(FONTE_CÓDIGOS[FONTE]=BASE[[#This Row],[Coluna1]])*(FONTE_CÓDIGOS[DESCRIÇÃO]=BASE[[#This Row],[Classificação]]),0))</f>
        <v>2.20</v>
      </c>
      <c r="E1937" s="33" t="s">
        <v>17</v>
      </c>
      <c r="G1937" s="39">
        <v>45698</v>
      </c>
      <c r="H1937" s="35">
        <f>DAY(BASE[[#This Row],[Data de Pagamento]])</f>
        <v>10</v>
      </c>
      <c r="I1937" s="35" t="str">
        <f>TEXT(BASE[[#This Row],[Data de Pagamento]],"mmmm")</f>
        <v>fevereiro</v>
      </c>
      <c r="J1937" s="35">
        <f>YEAR(BASE[[#This Row],[Data de Pagamento]])</f>
        <v>2025</v>
      </c>
      <c r="K1937" s="36">
        <v>-1594</v>
      </c>
    </row>
    <row r="1938" spans="1:11">
      <c r="A1938" s="37" t="s">
        <v>8</v>
      </c>
      <c r="B1938" s="37" t="s">
        <v>92</v>
      </c>
      <c r="C1938" s="47" t="s">
        <v>25</v>
      </c>
      <c r="D1938" s="38" t="str" cm="1">
        <f t="array" ref="D1938">INDEX(FONTE_CÓDIGOS[CÓDIGO],MATCH(1,(FONTE_CÓDIGOS[FONTE]=BASE[[#This Row],[Coluna1]])*(FONTE_CÓDIGOS[DESCRIÇÃO]=BASE[[#This Row],[Classificação]]),0))</f>
        <v>2.20</v>
      </c>
      <c r="E1938" s="33" t="s">
        <v>24</v>
      </c>
      <c r="G1938" s="39">
        <v>45698</v>
      </c>
      <c r="H1938" s="35">
        <f>DAY(BASE[[#This Row],[Data de Pagamento]])</f>
        <v>10</v>
      </c>
      <c r="I1938" s="35" t="str">
        <f>TEXT(BASE[[#This Row],[Data de Pagamento]],"mmmm")</f>
        <v>fevereiro</v>
      </c>
      <c r="J1938" s="35">
        <f>YEAR(BASE[[#This Row],[Data de Pagamento]])</f>
        <v>2025</v>
      </c>
      <c r="K1938" s="36">
        <v>-1595</v>
      </c>
    </row>
    <row r="1939" spans="1:11">
      <c r="A1939" s="37" t="s">
        <v>8</v>
      </c>
      <c r="B1939" s="37" t="s">
        <v>47</v>
      </c>
      <c r="C1939" s="47" t="s">
        <v>25</v>
      </c>
      <c r="D1939" s="38" t="str" cm="1">
        <f t="array" ref="D1939">INDEX(FONTE_CÓDIGOS[CÓDIGO],MATCH(1,(FONTE_CÓDIGOS[FONTE]=BASE[[#This Row],[Coluna1]])*(FONTE_CÓDIGOS[DESCRIÇÃO]=BASE[[#This Row],[Classificação]]),0))</f>
        <v>2.6</v>
      </c>
      <c r="E1939" s="33" t="s">
        <v>10</v>
      </c>
      <c r="G1939" s="39">
        <v>45698</v>
      </c>
      <c r="H1939" s="35">
        <f>DAY(BASE[[#This Row],[Data de Pagamento]])</f>
        <v>10</v>
      </c>
      <c r="I1939" s="35" t="str">
        <f>TEXT(BASE[[#This Row],[Data de Pagamento]],"mmmm")</f>
        <v>fevereiro</v>
      </c>
      <c r="J1939" s="35">
        <f>YEAR(BASE[[#This Row],[Data de Pagamento]])</f>
        <v>2025</v>
      </c>
      <c r="K1939" s="36">
        <v>-1596</v>
      </c>
    </row>
    <row r="1940" spans="1:11">
      <c r="A1940" s="50" t="s">
        <v>8</v>
      </c>
      <c r="B1940" s="37" t="s">
        <v>63</v>
      </c>
      <c r="C1940" s="50" t="s">
        <v>25</v>
      </c>
      <c r="D1940" s="52" t="str" cm="1">
        <f t="array" ref="D1940">INDEX(FONTE_CÓDIGOS[CÓDIGO],MATCH(1,(FONTE_CÓDIGOS[FONTE]=BASE[[#This Row],[Coluna1]])*(FONTE_CÓDIGOS[DESCRIÇÃO]=BASE[[#This Row],[Classificação]]),0))</f>
        <v>2.9</v>
      </c>
      <c r="E1940" s="50" t="s">
        <v>10</v>
      </c>
      <c r="F1940" s="50"/>
      <c r="G1940" s="39">
        <v>45698</v>
      </c>
      <c r="H1940" s="53">
        <f>DAY(BASE[[#This Row],[Data de Pagamento]])</f>
        <v>10</v>
      </c>
      <c r="I1940" s="53" t="str">
        <f>TEXT(BASE[[#This Row],[Data de Pagamento]],"mmmm")</f>
        <v>fevereiro</v>
      </c>
      <c r="J1940" s="53">
        <f>YEAR(BASE[[#This Row],[Data de Pagamento]])</f>
        <v>2025</v>
      </c>
      <c r="K1940" s="36">
        <v>-1597</v>
      </c>
    </row>
    <row r="1941" spans="1:11">
      <c r="A1941" s="55" t="s">
        <v>8</v>
      </c>
      <c r="B1941" s="55" t="s">
        <v>84</v>
      </c>
      <c r="C1941" s="47" t="s">
        <v>25</v>
      </c>
      <c r="D1941" s="56" t="str" cm="1">
        <f t="array" ref="D1941">INDEX(FONTE_CÓDIGOS[CÓDIGO],MATCH(1,(FONTE_CÓDIGOS[FONTE]=BASE[[#This Row],[Coluna1]])*(FONTE_CÓDIGOS[DESCRIÇÃO]=BASE[[#This Row],[Classificação]]),0))</f>
        <v>2.16</v>
      </c>
      <c r="E1941" s="50" t="s">
        <v>10</v>
      </c>
      <c r="F1941" s="50"/>
      <c r="G1941" s="39">
        <v>45698</v>
      </c>
      <c r="H1941" s="53">
        <f>DAY(BASE[[#This Row],[Data de Pagamento]])</f>
        <v>10</v>
      </c>
      <c r="I1941" s="53" t="str">
        <f>TEXT(BASE[[#This Row],[Data de Pagamento]],"mmmm")</f>
        <v>fevereiro</v>
      </c>
      <c r="J1941" s="53">
        <f>YEAR(BASE[[#This Row],[Data de Pagamento]])</f>
        <v>2025</v>
      </c>
      <c r="K1941" s="36">
        <v>-1598</v>
      </c>
    </row>
    <row r="1942" spans="1:11">
      <c r="A1942" s="33" t="s">
        <v>8</v>
      </c>
      <c r="B1942" s="37" t="s">
        <v>98</v>
      </c>
      <c r="C1942" s="33" t="s">
        <v>25</v>
      </c>
      <c r="D1942" s="34" t="str" cm="1">
        <f t="array" ref="D1942">INDEX(FONTE_CÓDIGOS[CÓDIGO],MATCH(1,(FONTE_CÓDIGOS[FONTE]=BASE[[#This Row],[Coluna1]])*(FONTE_CÓDIGOS[DESCRIÇÃO]=BASE[[#This Row],[Classificação]]),0))</f>
        <v>2.23</v>
      </c>
      <c r="E1942" s="33" t="s">
        <v>31</v>
      </c>
      <c r="G1942" s="39">
        <v>45698</v>
      </c>
      <c r="H1942" s="35">
        <f>DAY(BASE[[#This Row],[Data de Pagamento]])</f>
        <v>10</v>
      </c>
      <c r="I1942" s="35" t="str">
        <f>TEXT(BASE[[#This Row],[Data de Pagamento]],"mmmm")</f>
        <v>fevereiro</v>
      </c>
      <c r="J1942" s="35">
        <f>YEAR(BASE[[#This Row],[Data de Pagamento]])</f>
        <v>2025</v>
      </c>
      <c r="K1942" s="36">
        <v>-1599</v>
      </c>
    </row>
    <row r="1943" spans="1:11">
      <c r="A1943" s="33" t="s">
        <v>8</v>
      </c>
      <c r="B1943" s="37" t="s">
        <v>86</v>
      </c>
      <c r="C1943" s="33" t="s">
        <v>25</v>
      </c>
      <c r="D1943" s="34" t="str" cm="1">
        <f t="array" ref="D1943">INDEX(FONTE_CÓDIGOS[CÓDIGO],MATCH(1,(FONTE_CÓDIGOS[FONTE]=BASE[[#This Row],[Coluna1]])*(FONTE_CÓDIGOS[DESCRIÇÃO]=BASE[[#This Row],[Classificação]]),0))</f>
        <v>2.17</v>
      </c>
      <c r="E1943" s="33" t="s">
        <v>17</v>
      </c>
      <c r="G1943" s="39">
        <v>45698</v>
      </c>
      <c r="H1943" s="35">
        <f>DAY(BASE[[#This Row],[Data de Pagamento]])</f>
        <v>10</v>
      </c>
      <c r="I1943" s="35" t="str">
        <f>TEXT(BASE[[#This Row],[Data de Pagamento]],"mmmm")</f>
        <v>fevereiro</v>
      </c>
      <c r="J1943" s="35">
        <f>YEAR(BASE[[#This Row],[Data de Pagamento]])</f>
        <v>2025</v>
      </c>
      <c r="K1943" s="36">
        <v>-1600</v>
      </c>
    </row>
    <row r="1944" spans="1:11">
      <c r="A1944" s="33" t="s">
        <v>6</v>
      </c>
      <c r="B1944" s="37" t="s">
        <v>39</v>
      </c>
      <c r="C1944" s="47" t="s">
        <v>25</v>
      </c>
      <c r="D1944" s="34" t="str" cm="1">
        <f t="array" ref="D1944">INDEX(FONTE_CÓDIGOS[CÓDIGO],MATCH(1,(FONTE_CÓDIGOS[FONTE]=BASE[[#This Row],[Coluna1]])*(FONTE_CÓDIGOS[DESCRIÇÃO]=BASE[[#This Row],[Classificação]]),0))</f>
        <v>1.5</v>
      </c>
      <c r="E1944" s="33" t="s">
        <v>10</v>
      </c>
      <c r="G1944" s="54">
        <v>45700</v>
      </c>
      <c r="H1944" s="35">
        <f>DAY(BASE[[#This Row],[Data de Pagamento]])</f>
        <v>12</v>
      </c>
      <c r="I1944" s="35" t="str">
        <f>TEXT(BASE[[#This Row],[Data de Pagamento]],"mmmm")</f>
        <v>fevereiro</v>
      </c>
      <c r="J1944" s="35">
        <f>YEAR(BASE[[#This Row],[Data de Pagamento]])</f>
        <v>2025</v>
      </c>
      <c r="K1944" s="36">
        <v>340</v>
      </c>
    </row>
    <row r="1945" spans="1:11">
      <c r="A1945" s="50" t="s">
        <v>8</v>
      </c>
      <c r="B1945" s="37" t="s">
        <v>68</v>
      </c>
      <c r="C1945" s="47" t="s">
        <v>25</v>
      </c>
      <c r="D1945" s="52" t="str" cm="1">
        <f t="array" ref="D1945">INDEX(FONTE_CÓDIGOS[CÓDIGO],MATCH(1,(FONTE_CÓDIGOS[FONTE]=BASE[[#This Row],[Coluna1]])*(FONTE_CÓDIGOS[DESCRIÇÃO]=BASE[[#This Row],[Classificação]]),0))</f>
        <v>2.10</v>
      </c>
      <c r="E1945" s="50" t="s">
        <v>10</v>
      </c>
      <c r="F1945" s="50"/>
      <c r="G1945" s="54">
        <v>45700</v>
      </c>
      <c r="H1945" s="53">
        <f>DAY(BASE[[#This Row],[Data de Pagamento]])</f>
        <v>12</v>
      </c>
      <c r="I1945" s="53" t="str">
        <f>TEXT(BASE[[#This Row],[Data de Pagamento]],"mmmm")</f>
        <v>fevereiro</v>
      </c>
      <c r="J1945" s="53">
        <f>YEAR(BASE[[#This Row],[Data de Pagamento]])</f>
        <v>2025</v>
      </c>
      <c r="K1945" s="36">
        <v>-1601</v>
      </c>
    </row>
    <row r="1946" spans="1:11">
      <c r="A1946" s="33" t="s">
        <v>6</v>
      </c>
      <c r="B1946" s="37" t="s">
        <v>39</v>
      </c>
      <c r="C1946" s="47" t="s">
        <v>25</v>
      </c>
      <c r="D1946" s="34" t="str" cm="1">
        <f t="array" ref="D1946">INDEX(FONTE_CÓDIGOS[CÓDIGO],MATCH(1,(FONTE_CÓDIGOS[FONTE]=BASE[[#This Row],[Coluna1]])*(FONTE_CÓDIGOS[DESCRIÇÃO]=BASE[[#This Row],[Classificação]]),0))</f>
        <v>1.5</v>
      </c>
      <c r="E1946" s="33" t="s">
        <v>10</v>
      </c>
      <c r="G1946" s="54">
        <v>45702</v>
      </c>
      <c r="H1946" s="35">
        <f>DAY(BASE[[#This Row],[Data de Pagamento]])</f>
        <v>14</v>
      </c>
      <c r="I1946" s="35" t="str">
        <f>TEXT(BASE[[#This Row],[Data de Pagamento]],"mmmm")</f>
        <v>fevereiro</v>
      </c>
      <c r="J1946" s="35">
        <f>YEAR(BASE[[#This Row],[Data de Pagamento]])</f>
        <v>2025</v>
      </c>
      <c r="K1946" s="36">
        <v>341</v>
      </c>
    </row>
    <row r="1947" spans="1:11">
      <c r="A1947" s="50" t="s">
        <v>8</v>
      </c>
      <c r="B1947" s="37" t="s">
        <v>78</v>
      </c>
      <c r="C1947" s="50" t="s">
        <v>25</v>
      </c>
      <c r="D1947" s="52" t="str" cm="1">
        <f t="array" ref="D1947">INDEX(FONTE_CÓDIGOS[CÓDIGO],MATCH(1,(FONTE_CÓDIGOS[FONTE]=BASE[[#This Row],[Coluna1]])*(FONTE_CÓDIGOS[DESCRIÇÃO]=BASE[[#This Row],[Classificação]]),0))</f>
        <v>2.13</v>
      </c>
      <c r="E1947" s="50" t="s">
        <v>24</v>
      </c>
      <c r="F1947" s="50"/>
      <c r="G1947" s="54">
        <v>45702</v>
      </c>
      <c r="H1947" s="53">
        <f>DAY(BASE[[#This Row],[Data de Pagamento]])</f>
        <v>14</v>
      </c>
      <c r="I1947" s="53" t="str">
        <f>TEXT(BASE[[#This Row],[Data de Pagamento]],"mmmm")</f>
        <v>fevereiro</v>
      </c>
      <c r="J1947" s="53">
        <f>YEAR(BASE[[#This Row],[Data de Pagamento]])</f>
        <v>2025</v>
      </c>
      <c r="K1947" s="36">
        <v>-1602</v>
      </c>
    </row>
    <row r="1948" spans="1:11">
      <c r="A1948" s="50" t="s">
        <v>8</v>
      </c>
      <c r="B1948" s="37" t="s">
        <v>88</v>
      </c>
      <c r="C1948" s="47" t="s">
        <v>25</v>
      </c>
      <c r="D1948" s="52" t="str" cm="1">
        <f t="array" ref="D1948">INDEX(FONTE_CÓDIGOS[CÓDIGO],MATCH(1,(FONTE_CÓDIGOS[FONTE]=BASE[[#This Row],[Coluna1]])*(FONTE_CÓDIGOS[DESCRIÇÃO]=BASE[[#This Row],[Classificação]]),0))</f>
        <v>2.18</v>
      </c>
      <c r="E1948" s="50" t="s">
        <v>10</v>
      </c>
      <c r="F1948" s="50"/>
      <c r="G1948" s="54">
        <v>45702</v>
      </c>
      <c r="H1948" s="53">
        <f>DAY(BASE[[#This Row],[Data de Pagamento]])</f>
        <v>14</v>
      </c>
      <c r="I1948" s="53" t="str">
        <f>TEXT(BASE[[#This Row],[Data de Pagamento]],"mmmm")</f>
        <v>fevereiro</v>
      </c>
      <c r="J1948" s="53">
        <f>YEAR(BASE[[#This Row],[Data de Pagamento]])</f>
        <v>2025</v>
      </c>
      <c r="K1948" s="36">
        <v>-1603</v>
      </c>
    </row>
    <row r="1949" spans="1:11">
      <c r="A1949" s="50" t="s">
        <v>6</v>
      </c>
      <c r="B1949" s="37" t="s">
        <v>33</v>
      </c>
      <c r="C1949" s="50" t="s">
        <v>25</v>
      </c>
      <c r="D1949" s="52" t="str" cm="1">
        <f t="array" ref="D1949">INDEX(FONTE_CÓDIGOS[CÓDIGO],MATCH(1,(FONTE_CÓDIGOS[FONTE]=BASE[[#This Row],[Coluna1]])*(FONTE_CÓDIGOS[DESCRIÇÃO]=BASE[[#This Row],[Classificação]]),0))</f>
        <v>1.4</v>
      </c>
      <c r="E1949" s="50" t="s">
        <v>10</v>
      </c>
      <c r="F1949" s="50"/>
      <c r="G1949" s="54">
        <v>45705</v>
      </c>
      <c r="H1949" s="53">
        <f>DAY(BASE[[#This Row],[Data de Pagamento]])</f>
        <v>17</v>
      </c>
      <c r="I1949" s="53" t="str">
        <f>TEXT(BASE[[#This Row],[Data de Pagamento]],"mmmm")</f>
        <v>fevereiro</v>
      </c>
      <c r="J1949" s="53">
        <f>YEAR(BASE[[#This Row],[Data de Pagamento]])</f>
        <v>2025</v>
      </c>
      <c r="K1949" s="36">
        <v>342</v>
      </c>
    </row>
    <row r="1950" spans="1:11">
      <c r="A1950" s="50" t="s">
        <v>6</v>
      </c>
      <c r="B1950" s="37" t="s">
        <v>33</v>
      </c>
      <c r="C1950" s="50" t="s">
        <v>25</v>
      </c>
      <c r="D1950" s="52" t="str" cm="1">
        <f t="array" ref="D1950">INDEX(FONTE_CÓDIGOS[CÓDIGO],MATCH(1,(FONTE_CÓDIGOS[FONTE]=BASE[[#This Row],[Coluna1]])*(FONTE_CÓDIGOS[DESCRIÇÃO]=BASE[[#This Row],[Classificação]]),0))</f>
        <v>1.4</v>
      </c>
      <c r="E1950" s="50" t="s">
        <v>10</v>
      </c>
      <c r="F1950" s="50"/>
      <c r="G1950" s="54">
        <v>45705</v>
      </c>
      <c r="H1950" s="53">
        <f>DAY(BASE[[#This Row],[Data de Pagamento]])</f>
        <v>17</v>
      </c>
      <c r="I1950" s="53" t="str">
        <f>TEXT(BASE[[#This Row],[Data de Pagamento]],"mmmm")</f>
        <v>fevereiro</v>
      </c>
      <c r="J1950" s="53">
        <f>YEAR(BASE[[#This Row],[Data de Pagamento]])</f>
        <v>2025</v>
      </c>
      <c r="K1950" s="36">
        <v>343</v>
      </c>
    </row>
    <row r="1951" spans="1:11">
      <c r="A1951" s="33" t="s">
        <v>6</v>
      </c>
      <c r="B1951" s="37" t="s">
        <v>39</v>
      </c>
      <c r="C1951" s="47" t="s">
        <v>25</v>
      </c>
      <c r="D1951" s="34" t="str" cm="1">
        <f t="array" ref="D1951">INDEX(FONTE_CÓDIGOS[CÓDIGO],MATCH(1,(FONTE_CÓDIGOS[FONTE]=BASE[[#This Row],[Coluna1]])*(FONTE_CÓDIGOS[DESCRIÇÃO]=BASE[[#This Row],[Classificação]]),0))</f>
        <v>1.5</v>
      </c>
      <c r="E1951" s="33" t="s">
        <v>10</v>
      </c>
      <c r="G1951" s="54">
        <v>45705</v>
      </c>
      <c r="H1951" s="35">
        <f>DAY(BASE[[#This Row],[Data de Pagamento]])</f>
        <v>17</v>
      </c>
      <c r="I1951" s="35" t="str">
        <f>TEXT(BASE[[#This Row],[Data de Pagamento]],"mmmm")</f>
        <v>fevereiro</v>
      </c>
      <c r="J1951" s="35">
        <f>YEAR(BASE[[#This Row],[Data de Pagamento]])</f>
        <v>2025</v>
      </c>
      <c r="K1951" s="36">
        <v>344</v>
      </c>
    </row>
    <row r="1952" spans="1:11">
      <c r="A1952" s="37" t="s">
        <v>8</v>
      </c>
      <c r="B1952" s="37" t="s">
        <v>47</v>
      </c>
      <c r="C1952" s="47" t="s">
        <v>25</v>
      </c>
      <c r="D1952" s="38" t="str" cm="1">
        <f t="array" ref="D1952">INDEX(FONTE_CÓDIGOS[CÓDIGO],MATCH(1,(FONTE_CÓDIGOS[FONTE]=BASE[[#This Row],[Coluna1]])*(FONTE_CÓDIGOS[DESCRIÇÃO]=BASE[[#This Row],[Classificação]]),0))</f>
        <v>2.6</v>
      </c>
      <c r="E1952" s="33" t="s">
        <v>10</v>
      </c>
      <c r="G1952" s="39">
        <v>45705</v>
      </c>
      <c r="H1952" s="35">
        <f>DAY(BASE[[#This Row],[Data de Pagamento]])</f>
        <v>17</v>
      </c>
      <c r="I1952" s="35" t="str">
        <f>TEXT(BASE[[#This Row],[Data de Pagamento]],"mmmm")</f>
        <v>fevereiro</v>
      </c>
      <c r="J1952" s="35">
        <f>YEAR(BASE[[#This Row],[Data de Pagamento]])</f>
        <v>2025</v>
      </c>
      <c r="K1952" s="36">
        <v>-1604</v>
      </c>
    </row>
    <row r="1953" spans="1:11">
      <c r="A1953" s="50" t="s">
        <v>8</v>
      </c>
      <c r="B1953" s="37" t="s">
        <v>94</v>
      </c>
      <c r="C1953" s="50" t="s">
        <v>25</v>
      </c>
      <c r="D1953" s="52" t="str" cm="1">
        <f t="array" ref="D1953">INDEX(FONTE_CÓDIGOS[CÓDIGO],MATCH(1,(FONTE_CÓDIGOS[FONTE]=BASE[[#This Row],[Coluna1]])*(FONTE_CÓDIGOS[DESCRIÇÃO]=BASE[[#This Row],[Classificação]]),0))</f>
        <v>2.21</v>
      </c>
      <c r="E1953" s="50" t="s">
        <v>10</v>
      </c>
      <c r="F1953" s="50"/>
      <c r="G1953" s="54">
        <v>45705</v>
      </c>
      <c r="H1953" s="53">
        <f>DAY(BASE[[#This Row],[Data de Pagamento]])</f>
        <v>17</v>
      </c>
      <c r="I1953" s="53" t="str">
        <f>TEXT(BASE[[#This Row],[Data de Pagamento]],"mmmm")</f>
        <v>fevereiro</v>
      </c>
      <c r="J1953" s="53">
        <f>YEAR(BASE[[#This Row],[Data de Pagamento]])</f>
        <v>2025</v>
      </c>
      <c r="K1953" s="36">
        <v>-1605</v>
      </c>
    </row>
    <row r="1954" spans="1:11">
      <c r="A1954" s="50" t="s">
        <v>8</v>
      </c>
      <c r="B1954" s="37" t="s">
        <v>78</v>
      </c>
      <c r="C1954" s="50" t="s">
        <v>25</v>
      </c>
      <c r="D1954" s="52" t="str" cm="1">
        <f t="array" ref="D1954">INDEX(FONTE_CÓDIGOS[CÓDIGO],MATCH(1,(FONTE_CÓDIGOS[FONTE]=BASE[[#This Row],[Coluna1]])*(FONTE_CÓDIGOS[DESCRIÇÃO]=BASE[[#This Row],[Classificação]]),0))</f>
        <v>2.13</v>
      </c>
      <c r="E1954" s="50" t="s">
        <v>10</v>
      </c>
      <c r="F1954" s="50"/>
      <c r="G1954" s="54">
        <v>45705</v>
      </c>
      <c r="H1954" s="53">
        <f>DAY(BASE[[#This Row],[Data de Pagamento]])</f>
        <v>17</v>
      </c>
      <c r="I1954" s="53" t="str">
        <f>TEXT(BASE[[#This Row],[Data de Pagamento]],"mmmm")</f>
        <v>fevereiro</v>
      </c>
      <c r="J1954" s="53">
        <f>YEAR(BASE[[#This Row],[Data de Pagamento]])</f>
        <v>2025</v>
      </c>
      <c r="K1954" s="36">
        <v>-1606</v>
      </c>
    </row>
    <row r="1955" spans="1:11">
      <c r="A1955" s="50" t="s">
        <v>8</v>
      </c>
      <c r="B1955" s="37" t="s">
        <v>94</v>
      </c>
      <c r="C1955" s="50" t="s">
        <v>25</v>
      </c>
      <c r="D1955" s="52" t="str" cm="1">
        <f t="array" ref="D1955">INDEX(FONTE_CÓDIGOS[CÓDIGO],MATCH(1,(FONTE_CÓDIGOS[FONTE]=BASE[[#This Row],[Coluna1]])*(FONTE_CÓDIGOS[DESCRIÇÃO]=BASE[[#This Row],[Classificação]]),0))</f>
        <v>2.21</v>
      </c>
      <c r="E1955" s="50" t="s">
        <v>10</v>
      </c>
      <c r="F1955" s="50"/>
      <c r="G1955" s="54">
        <v>45705</v>
      </c>
      <c r="H1955" s="53">
        <f>DAY(BASE[[#This Row],[Data de Pagamento]])</f>
        <v>17</v>
      </c>
      <c r="I1955" s="53" t="str">
        <f>TEXT(BASE[[#This Row],[Data de Pagamento]],"mmmm")</f>
        <v>fevereiro</v>
      </c>
      <c r="J1955" s="53">
        <f>YEAR(BASE[[#This Row],[Data de Pagamento]])</f>
        <v>2025</v>
      </c>
      <c r="K1955" s="36">
        <v>-1607</v>
      </c>
    </row>
    <row r="1956" spans="1:11">
      <c r="A1956" s="33" t="s">
        <v>6</v>
      </c>
      <c r="B1956" s="37" t="s">
        <v>39</v>
      </c>
      <c r="C1956" s="47" t="s">
        <v>25</v>
      </c>
      <c r="D1956" s="34" t="str" cm="1">
        <f t="array" ref="D1956">INDEX(FONTE_CÓDIGOS[CÓDIGO],MATCH(1,(FONTE_CÓDIGOS[FONTE]=BASE[[#This Row],[Coluna1]])*(FONTE_CÓDIGOS[DESCRIÇÃO]=BASE[[#This Row],[Classificação]]),0))</f>
        <v>1.5</v>
      </c>
      <c r="E1956" s="33" t="s">
        <v>10</v>
      </c>
      <c r="G1956" s="54">
        <v>45707</v>
      </c>
      <c r="H1956" s="35">
        <f>DAY(BASE[[#This Row],[Data de Pagamento]])</f>
        <v>19</v>
      </c>
      <c r="I1956" s="35" t="str">
        <f>TEXT(BASE[[#This Row],[Data de Pagamento]],"mmmm")</f>
        <v>fevereiro</v>
      </c>
      <c r="J1956" s="35">
        <f>YEAR(BASE[[#This Row],[Data de Pagamento]])</f>
        <v>2025</v>
      </c>
      <c r="K1956" s="36">
        <v>345</v>
      </c>
    </row>
    <row r="1957" spans="1:11">
      <c r="A1957" s="50" t="s">
        <v>8</v>
      </c>
      <c r="B1957" s="37" t="s">
        <v>78</v>
      </c>
      <c r="C1957" s="50" t="s">
        <v>25</v>
      </c>
      <c r="D1957" s="52" t="str" cm="1">
        <f t="array" ref="D1957">INDEX(FONTE_CÓDIGOS[CÓDIGO],MATCH(1,(FONTE_CÓDIGOS[FONTE]=BASE[[#This Row],[Coluna1]])*(FONTE_CÓDIGOS[DESCRIÇÃO]=BASE[[#This Row],[Classificação]]),0))</f>
        <v>2.13</v>
      </c>
      <c r="E1957" s="50" t="s">
        <v>10</v>
      </c>
      <c r="F1957" s="50"/>
      <c r="G1957" s="54">
        <v>45707</v>
      </c>
      <c r="H1957" s="53">
        <f>DAY(BASE[[#This Row],[Data de Pagamento]])</f>
        <v>19</v>
      </c>
      <c r="I1957" s="53" t="str">
        <f>TEXT(BASE[[#This Row],[Data de Pagamento]],"mmmm")</f>
        <v>fevereiro</v>
      </c>
      <c r="J1957" s="53">
        <f>YEAR(BASE[[#This Row],[Data de Pagamento]])</f>
        <v>2025</v>
      </c>
      <c r="K1957" s="36">
        <v>-1608</v>
      </c>
    </row>
    <row r="1958" spans="1:11">
      <c r="A1958" s="50" t="s">
        <v>8</v>
      </c>
      <c r="B1958" s="37" t="s">
        <v>82</v>
      </c>
      <c r="C1958" s="50" t="s">
        <v>25</v>
      </c>
      <c r="D1958" s="52" t="str" cm="1">
        <f t="array" ref="D1958">INDEX(FONTE_CÓDIGOS[CÓDIGO],MATCH(1,(FONTE_CÓDIGOS[FONTE]=BASE[[#This Row],[Coluna1]])*(FONTE_CÓDIGOS[DESCRIÇÃO]=BASE[[#This Row],[Classificação]]),0))</f>
        <v>2.15</v>
      </c>
      <c r="E1958" s="50" t="s">
        <v>10</v>
      </c>
      <c r="F1958" s="50"/>
      <c r="G1958" s="54">
        <v>45707</v>
      </c>
      <c r="H1958" s="53">
        <f>DAY(BASE[[#This Row],[Data de Pagamento]])</f>
        <v>19</v>
      </c>
      <c r="I1958" s="53" t="str">
        <f>TEXT(BASE[[#This Row],[Data de Pagamento]],"mmmm")</f>
        <v>fevereiro</v>
      </c>
      <c r="J1958" s="53">
        <f>YEAR(BASE[[#This Row],[Data de Pagamento]])</f>
        <v>2025</v>
      </c>
      <c r="K1958" s="36">
        <v>-1609</v>
      </c>
    </row>
    <row r="1959" spans="1:11">
      <c r="A1959" s="50" t="s">
        <v>6</v>
      </c>
      <c r="B1959" s="37" t="s">
        <v>33</v>
      </c>
      <c r="C1959" s="50" t="s">
        <v>25</v>
      </c>
      <c r="D1959" s="52" t="str" cm="1">
        <f t="array" ref="D1959">INDEX(FONTE_CÓDIGOS[CÓDIGO],MATCH(1,(FONTE_CÓDIGOS[FONTE]=BASE[[#This Row],[Coluna1]])*(FONTE_CÓDIGOS[DESCRIÇÃO]=BASE[[#This Row],[Classificação]]),0))</f>
        <v>1.4</v>
      </c>
      <c r="E1959" s="50" t="s">
        <v>10</v>
      </c>
      <c r="F1959" s="50"/>
      <c r="G1959" s="54">
        <v>45708</v>
      </c>
      <c r="H1959" s="53">
        <f>DAY(BASE[[#This Row],[Data de Pagamento]])</f>
        <v>20</v>
      </c>
      <c r="I1959" s="53" t="str">
        <f>TEXT(BASE[[#This Row],[Data de Pagamento]],"mmmm")</f>
        <v>fevereiro</v>
      </c>
      <c r="J1959" s="53">
        <f>YEAR(BASE[[#This Row],[Data de Pagamento]])</f>
        <v>2025</v>
      </c>
      <c r="K1959" s="36">
        <v>346</v>
      </c>
    </row>
    <row r="1960" spans="1:11">
      <c r="A1960" s="50" t="s">
        <v>8</v>
      </c>
      <c r="B1960" s="37" t="s">
        <v>78</v>
      </c>
      <c r="C1960" s="50" t="s">
        <v>25</v>
      </c>
      <c r="D1960" s="52" t="str" cm="1">
        <f t="array" ref="D1960">INDEX(FONTE_CÓDIGOS[CÓDIGO],MATCH(1,(FONTE_CÓDIGOS[FONTE]=BASE[[#This Row],[Coluna1]])*(FONTE_CÓDIGOS[DESCRIÇÃO]=BASE[[#This Row],[Classificação]]),0))</f>
        <v>2.13</v>
      </c>
      <c r="E1960" s="50" t="s">
        <v>10</v>
      </c>
      <c r="F1960" s="50"/>
      <c r="G1960" s="54">
        <v>45708</v>
      </c>
      <c r="H1960" s="53">
        <f>DAY(BASE[[#This Row],[Data de Pagamento]])</f>
        <v>20</v>
      </c>
      <c r="I1960" s="53" t="str">
        <f>TEXT(BASE[[#This Row],[Data de Pagamento]],"mmmm")</f>
        <v>fevereiro</v>
      </c>
      <c r="J1960" s="53">
        <f>YEAR(BASE[[#This Row],[Data de Pagamento]])</f>
        <v>2025</v>
      </c>
      <c r="K1960" s="36">
        <v>-1610</v>
      </c>
    </row>
    <row r="1961" spans="1:11">
      <c r="A1961" s="50" t="s">
        <v>8</v>
      </c>
      <c r="B1961" s="37" t="s">
        <v>22</v>
      </c>
      <c r="C1961" s="50" t="s">
        <v>25</v>
      </c>
      <c r="D1961" s="52" t="str" cm="1">
        <f t="array" ref="D1961">INDEX(FONTE_CÓDIGOS[CÓDIGO],MATCH(1,(FONTE_CÓDIGOS[FONTE]=BASE[[#This Row],[Coluna1]])*(FONTE_CÓDIGOS[DESCRIÇÃO]=BASE[[#This Row],[Classificação]]),0))</f>
        <v>2.2</v>
      </c>
      <c r="E1961" s="50" t="s">
        <v>10</v>
      </c>
      <c r="F1961" s="50"/>
      <c r="G1961" s="54">
        <v>45708</v>
      </c>
      <c r="H1961" s="53">
        <f>DAY(BASE[[#This Row],[Data de Pagamento]])</f>
        <v>20</v>
      </c>
      <c r="I1961" s="53" t="str">
        <f>TEXT(BASE[[#This Row],[Data de Pagamento]],"mmmm")</f>
        <v>fevereiro</v>
      </c>
      <c r="J1961" s="53">
        <f>YEAR(BASE[[#This Row],[Data de Pagamento]])</f>
        <v>2025</v>
      </c>
      <c r="K1961" s="36">
        <v>-1611</v>
      </c>
    </row>
    <row r="1962" spans="1:11">
      <c r="A1962" s="33" t="s">
        <v>6</v>
      </c>
      <c r="B1962" s="37" t="s">
        <v>39</v>
      </c>
      <c r="C1962" s="47" t="s">
        <v>25</v>
      </c>
      <c r="D1962" s="34" t="str" cm="1">
        <f t="array" ref="D1962">INDEX(FONTE_CÓDIGOS[CÓDIGO],MATCH(1,(FONTE_CÓDIGOS[FONTE]=BASE[[#This Row],[Coluna1]])*(FONTE_CÓDIGOS[DESCRIÇÃO]=BASE[[#This Row],[Classificação]]),0))</f>
        <v>1.5</v>
      </c>
      <c r="E1962" s="33" t="s">
        <v>10</v>
      </c>
      <c r="G1962" s="54">
        <v>45709</v>
      </c>
      <c r="H1962" s="35">
        <f>DAY(BASE[[#This Row],[Data de Pagamento]])</f>
        <v>21</v>
      </c>
      <c r="I1962" s="35" t="str">
        <f>TEXT(BASE[[#This Row],[Data de Pagamento]],"mmmm")</f>
        <v>fevereiro</v>
      </c>
      <c r="J1962" s="35">
        <f>YEAR(BASE[[#This Row],[Data de Pagamento]])</f>
        <v>2025</v>
      </c>
      <c r="K1962" s="36">
        <v>347</v>
      </c>
    </row>
    <row r="1963" spans="1:11">
      <c r="A1963" s="50" t="s">
        <v>8</v>
      </c>
      <c r="B1963" s="37" t="s">
        <v>78</v>
      </c>
      <c r="C1963" s="50" t="s">
        <v>25</v>
      </c>
      <c r="D1963" s="52" t="str" cm="1">
        <f t="array" ref="D1963">INDEX(FONTE_CÓDIGOS[CÓDIGO],MATCH(1,(FONTE_CÓDIGOS[FONTE]=BASE[[#This Row],[Coluna1]])*(FONTE_CÓDIGOS[DESCRIÇÃO]=BASE[[#This Row],[Classificação]]),0))</f>
        <v>2.13</v>
      </c>
      <c r="E1963" s="50" t="s">
        <v>10</v>
      </c>
      <c r="F1963" s="50"/>
      <c r="G1963" s="54">
        <v>45709</v>
      </c>
      <c r="H1963" s="53">
        <f>DAY(BASE[[#This Row],[Data de Pagamento]])</f>
        <v>21</v>
      </c>
      <c r="I1963" s="53" t="str">
        <f>TEXT(BASE[[#This Row],[Data de Pagamento]],"mmmm")</f>
        <v>fevereiro</v>
      </c>
      <c r="J1963" s="53">
        <f>YEAR(BASE[[#This Row],[Data de Pagamento]])</f>
        <v>2025</v>
      </c>
      <c r="K1963" s="36">
        <v>-1612</v>
      </c>
    </row>
    <row r="1964" spans="1:11">
      <c r="A1964" s="50" t="s">
        <v>6</v>
      </c>
      <c r="B1964" s="37" t="s">
        <v>51</v>
      </c>
      <c r="C1964" s="50" t="s">
        <v>25</v>
      </c>
      <c r="D1964" s="52" t="str" cm="1">
        <f t="array" ref="D1964">INDEX(FONTE_CÓDIGOS[CÓDIGO],MATCH(1,(FONTE_CÓDIGOS[FONTE]=BASE[[#This Row],[Coluna1]])*(FONTE_CÓDIGOS[DESCRIÇÃO]=BASE[[#This Row],[Classificação]]),0))</f>
        <v>1.7</v>
      </c>
      <c r="E1964" s="50" t="s">
        <v>10</v>
      </c>
      <c r="F1964" s="50"/>
      <c r="G1964" s="54">
        <v>45712</v>
      </c>
      <c r="H1964" s="53">
        <f>DAY(BASE[[#This Row],[Data de Pagamento]])</f>
        <v>24</v>
      </c>
      <c r="I1964" s="53" t="str">
        <f>TEXT(BASE[[#This Row],[Data de Pagamento]],"mmmm")</f>
        <v>fevereiro</v>
      </c>
      <c r="J1964" s="53">
        <f>YEAR(BASE[[#This Row],[Data de Pagamento]])</f>
        <v>2025</v>
      </c>
      <c r="K1964" s="36">
        <v>348</v>
      </c>
    </row>
    <row r="1965" spans="1:11">
      <c r="A1965" s="50" t="s">
        <v>6</v>
      </c>
      <c r="B1965" s="37" t="s">
        <v>51</v>
      </c>
      <c r="C1965" s="50" t="s">
        <v>25</v>
      </c>
      <c r="D1965" s="52" t="str" cm="1">
        <f t="array" ref="D1965">INDEX(FONTE_CÓDIGOS[CÓDIGO],MATCH(1,(FONTE_CÓDIGOS[FONTE]=BASE[[#This Row],[Coluna1]])*(FONTE_CÓDIGOS[DESCRIÇÃO]=BASE[[#This Row],[Classificação]]),0))</f>
        <v>1.7</v>
      </c>
      <c r="E1965" s="50" t="s">
        <v>10</v>
      </c>
      <c r="F1965" s="50"/>
      <c r="G1965" s="54">
        <v>45712</v>
      </c>
      <c r="H1965" s="53">
        <f>DAY(BASE[[#This Row],[Data de Pagamento]])</f>
        <v>24</v>
      </c>
      <c r="I1965" s="53" t="str">
        <f>TEXT(BASE[[#This Row],[Data de Pagamento]],"mmmm")</f>
        <v>fevereiro</v>
      </c>
      <c r="J1965" s="53">
        <f>YEAR(BASE[[#This Row],[Data de Pagamento]])</f>
        <v>2025</v>
      </c>
      <c r="K1965" s="36">
        <v>349</v>
      </c>
    </row>
    <row r="1966" spans="1:11">
      <c r="A1966" s="50" t="s">
        <v>8</v>
      </c>
      <c r="B1966" s="37" t="s">
        <v>78</v>
      </c>
      <c r="C1966" s="50" t="s">
        <v>25</v>
      </c>
      <c r="D1966" s="52" t="str" cm="1">
        <f t="array" ref="D1966">INDEX(FONTE_CÓDIGOS[CÓDIGO],MATCH(1,(FONTE_CÓDIGOS[FONTE]=BASE[[#This Row],[Coluna1]])*(FONTE_CÓDIGOS[DESCRIÇÃO]=BASE[[#This Row],[Classificação]]),0))</f>
        <v>2.13</v>
      </c>
      <c r="E1966" s="50" t="s">
        <v>10</v>
      </c>
      <c r="F1966" s="50"/>
      <c r="G1966" s="54">
        <v>45712</v>
      </c>
      <c r="H1966" s="53">
        <f>DAY(BASE[[#This Row],[Data de Pagamento]])</f>
        <v>24</v>
      </c>
      <c r="I1966" s="53" t="str">
        <f>TEXT(BASE[[#This Row],[Data de Pagamento]],"mmmm")</f>
        <v>fevereiro</v>
      </c>
      <c r="J1966" s="53">
        <f>YEAR(BASE[[#This Row],[Data de Pagamento]])</f>
        <v>2025</v>
      </c>
      <c r="K1966" s="36">
        <v>-1613</v>
      </c>
    </row>
    <row r="1967" spans="1:11">
      <c r="A1967" s="50" t="s">
        <v>8</v>
      </c>
      <c r="B1967" s="37" t="s">
        <v>68</v>
      </c>
      <c r="C1967" s="50" t="s">
        <v>25</v>
      </c>
      <c r="D1967" s="52" t="str" cm="1">
        <f t="array" ref="D1967">INDEX(FONTE_CÓDIGOS[CÓDIGO],MATCH(1,(FONTE_CÓDIGOS[FONTE]=BASE[[#This Row],[Coluna1]])*(FONTE_CÓDIGOS[DESCRIÇÃO]=BASE[[#This Row],[Classificação]]),0))</f>
        <v>2.10</v>
      </c>
      <c r="E1967" s="50" t="s">
        <v>10</v>
      </c>
      <c r="F1967" s="50"/>
      <c r="G1967" s="54">
        <v>45712</v>
      </c>
      <c r="H1967" s="53">
        <f>DAY(BASE[[#This Row],[Data de Pagamento]])</f>
        <v>24</v>
      </c>
      <c r="I1967" s="53" t="str">
        <f>TEXT(BASE[[#This Row],[Data de Pagamento]],"mmmm")</f>
        <v>fevereiro</v>
      </c>
      <c r="J1967" s="53">
        <f>YEAR(BASE[[#This Row],[Data de Pagamento]])</f>
        <v>2025</v>
      </c>
      <c r="K1967" s="36">
        <v>-1614</v>
      </c>
    </row>
    <row r="1968" spans="1:11">
      <c r="A1968" s="50" t="s">
        <v>6</v>
      </c>
      <c r="B1968" s="37" t="s">
        <v>51</v>
      </c>
      <c r="C1968" s="50" t="s">
        <v>25</v>
      </c>
      <c r="D1968" s="52" t="str" cm="1">
        <f t="array" ref="D1968">INDEX(FONTE_CÓDIGOS[CÓDIGO],MATCH(1,(FONTE_CÓDIGOS[FONTE]=BASE[[#This Row],[Coluna1]])*(FONTE_CÓDIGOS[DESCRIÇÃO]=BASE[[#This Row],[Classificação]]),0))</f>
        <v>1.7</v>
      </c>
      <c r="E1968" s="50" t="s">
        <v>10</v>
      </c>
      <c r="F1968" s="50"/>
      <c r="G1968" s="54">
        <v>45713</v>
      </c>
      <c r="H1968" s="53">
        <f>DAY(BASE[[#This Row],[Data de Pagamento]])</f>
        <v>25</v>
      </c>
      <c r="I1968" s="53" t="str">
        <f>TEXT(BASE[[#This Row],[Data de Pagamento]],"mmmm")</f>
        <v>fevereiro</v>
      </c>
      <c r="J1968" s="53">
        <f>YEAR(BASE[[#This Row],[Data de Pagamento]])</f>
        <v>2025</v>
      </c>
      <c r="K1968" s="36">
        <v>350</v>
      </c>
    </row>
    <row r="1969" spans="1:11">
      <c r="A1969" s="33" t="s">
        <v>6</v>
      </c>
      <c r="B1969" s="37" t="s">
        <v>39</v>
      </c>
      <c r="C1969" s="47" t="s">
        <v>25</v>
      </c>
      <c r="D1969" s="34" t="str" cm="1">
        <f t="array" ref="D1969">INDEX(FONTE_CÓDIGOS[CÓDIGO],MATCH(1,(FONTE_CÓDIGOS[FONTE]=BASE[[#This Row],[Coluna1]])*(FONTE_CÓDIGOS[DESCRIÇÃO]=BASE[[#This Row],[Classificação]]),0))</f>
        <v>1.5</v>
      </c>
      <c r="E1969" s="33" t="s">
        <v>10</v>
      </c>
      <c r="G1969" s="54">
        <v>45714</v>
      </c>
      <c r="H1969" s="35">
        <f>DAY(BASE[[#This Row],[Data de Pagamento]])</f>
        <v>26</v>
      </c>
      <c r="I1969" s="35" t="str">
        <f>TEXT(BASE[[#This Row],[Data de Pagamento]],"mmmm")</f>
        <v>fevereiro</v>
      </c>
      <c r="J1969" s="35">
        <f>YEAR(BASE[[#This Row],[Data de Pagamento]])</f>
        <v>2025</v>
      </c>
      <c r="K1969" s="36">
        <v>351</v>
      </c>
    </row>
    <row r="1970" spans="1:11">
      <c r="A1970" s="50" t="s">
        <v>8</v>
      </c>
      <c r="B1970" s="37" t="s">
        <v>22</v>
      </c>
      <c r="C1970" s="50" t="s">
        <v>25</v>
      </c>
      <c r="D1970" s="52" t="str" cm="1">
        <f t="array" ref="D1970">INDEX(FONTE_CÓDIGOS[CÓDIGO],MATCH(1,(FONTE_CÓDIGOS[FONTE]=BASE[[#This Row],[Coluna1]])*(FONTE_CÓDIGOS[DESCRIÇÃO]=BASE[[#This Row],[Classificação]]),0))</f>
        <v>2.2</v>
      </c>
      <c r="E1970" s="50" t="s">
        <v>10</v>
      </c>
      <c r="F1970" s="50"/>
      <c r="G1970" s="54">
        <v>45714</v>
      </c>
      <c r="H1970" s="53">
        <f>DAY(BASE[[#This Row],[Data de Pagamento]])</f>
        <v>26</v>
      </c>
      <c r="I1970" s="53" t="str">
        <f>TEXT(BASE[[#This Row],[Data de Pagamento]],"mmmm")</f>
        <v>fevereiro</v>
      </c>
      <c r="J1970" s="53">
        <f>YEAR(BASE[[#This Row],[Data de Pagamento]])</f>
        <v>2025</v>
      </c>
      <c r="K1970" s="36">
        <v>-1615</v>
      </c>
    </row>
    <row r="1971" spans="1:11">
      <c r="A1971" s="50" t="s">
        <v>8</v>
      </c>
      <c r="B1971" s="37" t="s">
        <v>98</v>
      </c>
      <c r="C1971" s="50" t="s">
        <v>25</v>
      </c>
      <c r="D1971" s="52" t="str" cm="1">
        <f t="array" ref="D1971">INDEX(FONTE_CÓDIGOS[CÓDIGO],MATCH(1,(FONTE_CÓDIGOS[FONTE]=BASE[[#This Row],[Coluna1]])*(FONTE_CÓDIGOS[DESCRIÇÃO]=BASE[[#This Row],[Classificação]]),0))</f>
        <v>2.23</v>
      </c>
      <c r="E1971" s="50" t="s">
        <v>10</v>
      </c>
      <c r="F1971" s="50"/>
      <c r="G1971" s="54">
        <v>45714</v>
      </c>
      <c r="H1971" s="53">
        <f>DAY(BASE[[#This Row],[Data de Pagamento]])</f>
        <v>26</v>
      </c>
      <c r="I1971" s="53" t="str">
        <f>TEXT(BASE[[#This Row],[Data de Pagamento]],"mmmm")</f>
        <v>fevereiro</v>
      </c>
      <c r="J1971" s="53">
        <f>YEAR(BASE[[#This Row],[Data de Pagamento]])</f>
        <v>2025</v>
      </c>
      <c r="K1971" s="36">
        <v>-1616</v>
      </c>
    </row>
    <row r="1972" spans="1:11">
      <c r="A1972" s="50" t="s">
        <v>6</v>
      </c>
      <c r="B1972" s="37" t="s">
        <v>27</v>
      </c>
      <c r="C1972" s="47" t="s">
        <v>25</v>
      </c>
      <c r="D1972" s="52" t="str" cm="1">
        <f t="array" ref="D1972">INDEX(FONTE_CÓDIGOS[CÓDIGO],MATCH(1,(FONTE_CÓDIGOS[FONTE]=BASE[[#This Row],[Coluna1]])*(FONTE_CÓDIGOS[DESCRIÇÃO]=BASE[[#This Row],[Classificação]]),0))</f>
        <v>1.3</v>
      </c>
      <c r="E1972" s="33" t="s">
        <v>43</v>
      </c>
      <c r="G1972" s="54">
        <v>45716</v>
      </c>
      <c r="H1972" s="35">
        <f>DAY(BASE[[#This Row],[Data de Pagamento]])</f>
        <v>28</v>
      </c>
      <c r="I1972" s="35" t="str">
        <f>TEXT(BASE[[#This Row],[Data de Pagamento]],"mmmm")</f>
        <v>fevereiro</v>
      </c>
      <c r="J1972" s="35">
        <f>YEAR(BASE[[#This Row],[Data de Pagamento]])</f>
        <v>2025</v>
      </c>
      <c r="K1972" s="36">
        <v>352</v>
      </c>
    </row>
    <row r="1973" spans="1:11">
      <c r="A1973" s="50" t="s">
        <v>8</v>
      </c>
      <c r="B1973" s="37" t="s">
        <v>76</v>
      </c>
      <c r="C1973" s="50" t="s">
        <v>25</v>
      </c>
      <c r="D1973" s="52" t="str" cm="1">
        <f t="array" ref="D1973">INDEX(FONTE_CÓDIGOS[CÓDIGO],MATCH(1,(FONTE_CÓDIGOS[FONTE]=BASE[[#This Row],[Coluna1]])*(FONTE_CÓDIGOS[DESCRIÇÃO]=BASE[[#This Row],[Classificação]]),0))</f>
        <v>2.12</v>
      </c>
      <c r="E1973" s="50" t="s">
        <v>10</v>
      </c>
      <c r="F1973" s="50"/>
      <c r="G1973" s="54">
        <v>45716</v>
      </c>
      <c r="H1973" s="53">
        <f>DAY(BASE[[#This Row],[Data de Pagamento]])</f>
        <v>28</v>
      </c>
      <c r="I1973" s="53" t="str">
        <f>TEXT(BASE[[#This Row],[Data de Pagamento]],"mmmm")</f>
        <v>fevereiro</v>
      </c>
      <c r="J1973" s="53">
        <f>YEAR(BASE[[#This Row],[Data de Pagamento]])</f>
        <v>2025</v>
      </c>
      <c r="K1973" s="36">
        <v>-1617</v>
      </c>
    </row>
    <row r="1974" spans="1:11">
      <c r="A1974" s="50" t="s">
        <v>8</v>
      </c>
      <c r="B1974" s="37" t="s">
        <v>76</v>
      </c>
      <c r="C1974" s="50" t="s">
        <v>25</v>
      </c>
      <c r="D1974" s="52" t="str" cm="1">
        <f t="array" ref="D1974">INDEX(FONTE_CÓDIGOS[CÓDIGO],MATCH(1,(FONTE_CÓDIGOS[FONTE]=BASE[[#This Row],[Coluna1]])*(FONTE_CÓDIGOS[DESCRIÇÃO]=BASE[[#This Row],[Classificação]]),0))</f>
        <v>2.12</v>
      </c>
      <c r="E1974" s="50" t="s">
        <v>10</v>
      </c>
      <c r="F1974" s="50"/>
      <c r="G1974" s="54">
        <v>45716</v>
      </c>
      <c r="H1974" s="53">
        <f>DAY(BASE[[#This Row],[Data de Pagamento]])</f>
        <v>28</v>
      </c>
      <c r="I1974" s="53" t="str">
        <f>TEXT(BASE[[#This Row],[Data de Pagamento]],"mmmm")</f>
        <v>fevereiro</v>
      </c>
      <c r="J1974" s="53">
        <f>YEAR(BASE[[#This Row],[Data de Pagamento]])</f>
        <v>2025</v>
      </c>
      <c r="K1974" s="36">
        <v>-1618</v>
      </c>
    </row>
    <row r="1975" spans="1:11">
      <c r="A1975" s="50" t="s">
        <v>8</v>
      </c>
      <c r="B1975" s="37" t="s">
        <v>29</v>
      </c>
      <c r="C1975" s="50" t="s">
        <v>25</v>
      </c>
      <c r="D1975" s="52" t="str" cm="1">
        <f t="array" ref="D1975">INDEX(FONTE_CÓDIGOS[CÓDIGO],MATCH(1,(FONTE_CÓDIGOS[FONTE]=BASE[[#This Row],[Coluna1]])*(FONTE_CÓDIGOS[DESCRIÇÃO]=BASE[[#This Row],[Classificação]]),0))</f>
        <v>2.3</v>
      </c>
      <c r="E1975" s="50" t="s">
        <v>10</v>
      </c>
      <c r="F1975" s="50"/>
      <c r="G1975" s="54">
        <v>45716</v>
      </c>
      <c r="H1975" s="53">
        <f>DAY(BASE[[#This Row],[Data de Pagamento]])</f>
        <v>28</v>
      </c>
      <c r="I1975" s="53" t="str">
        <f>TEXT(BASE[[#This Row],[Data de Pagamento]],"mmmm")</f>
        <v>fevereiro</v>
      </c>
      <c r="J1975" s="53">
        <f>YEAR(BASE[[#This Row],[Data de Pagamento]])</f>
        <v>2025</v>
      </c>
      <c r="K1975" s="36">
        <v>-1619</v>
      </c>
    </row>
    <row r="1976" spans="1:11">
      <c r="A1976" s="50" t="s">
        <v>8</v>
      </c>
      <c r="B1976" s="37" t="s">
        <v>76</v>
      </c>
      <c r="C1976" s="50" t="s">
        <v>25</v>
      </c>
      <c r="D1976" s="52" t="str" cm="1">
        <f t="array" ref="D1976">INDEX(FONTE_CÓDIGOS[CÓDIGO],MATCH(1,(FONTE_CÓDIGOS[FONTE]=BASE[[#This Row],[Coluna1]])*(FONTE_CÓDIGOS[DESCRIÇÃO]=BASE[[#This Row],[Classificação]]),0))</f>
        <v>2.12</v>
      </c>
      <c r="E1976" s="50" t="s">
        <v>10</v>
      </c>
      <c r="F1976" s="50"/>
      <c r="G1976" s="54">
        <v>45716</v>
      </c>
      <c r="H1976" s="53">
        <f>DAY(BASE[[#This Row],[Data de Pagamento]])</f>
        <v>28</v>
      </c>
      <c r="I1976" s="53" t="str">
        <f>TEXT(BASE[[#This Row],[Data de Pagamento]],"mmmm")</f>
        <v>fevereiro</v>
      </c>
      <c r="J1976" s="53">
        <f>YEAR(BASE[[#This Row],[Data de Pagamento]])</f>
        <v>2025</v>
      </c>
      <c r="K1976" s="36">
        <v>-1620</v>
      </c>
    </row>
    <row r="1977" spans="1:11">
      <c r="A1977" s="50" t="s">
        <v>8</v>
      </c>
      <c r="B1977" s="37" t="s">
        <v>80</v>
      </c>
      <c r="C1977" s="50" t="s">
        <v>25</v>
      </c>
      <c r="D1977" s="52" t="str" cm="1">
        <f t="array" ref="D1977">INDEX(FONTE_CÓDIGOS[CÓDIGO],MATCH(1,(FONTE_CÓDIGOS[FONTE]=BASE[[#This Row],[Coluna1]])*(FONTE_CÓDIGOS[DESCRIÇÃO]=BASE[[#This Row],[Classificação]]),0))</f>
        <v>2.14</v>
      </c>
      <c r="E1977" s="50" t="s">
        <v>10</v>
      </c>
      <c r="F1977" s="50"/>
      <c r="G1977" s="54">
        <v>45716</v>
      </c>
      <c r="H1977" s="53">
        <f>DAY(BASE[[#This Row],[Data de Pagamento]])</f>
        <v>28</v>
      </c>
      <c r="I1977" s="53" t="str">
        <f>TEXT(BASE[[#This Row],[Data de Pagamento]],"mmmm")</f>
        <v>fevereiro</v>
      </c>
      <c r="J1977" s="53">
        <f>YEAR(BASE[[#This Row],[Data de Pagamento]])</f>
        <v>2025</v>
      </c>
      <c r="K1977" s="36">
        <v>-1621</v>
      </c>
    </row>
    <row r="1978" spans="1:11">
      <c r="A1978" s="37" t="s">
        <v>8</v>
      </c>
      <c r="B1978" s="37" t="s">
        <v>73</v>
      </c>
      <c r="C1978" s="47" t="s">
        <v>25</v>
      </c>
      <c r="D1978" s="41" t="str" cm="1">
        <f t="array" ref="D1978">INDEX(FONTE_CÓDIGOS[CÓDIGO],MATCH(1,(FONTE_CÓDIGOS[FONTE]=BASE[[#This Row],[Coluna1]])*(FONTE_CÓDIGOS[DESCRIÇÃO]=BASE[[#This Row],[Classificação]]),0))</f>
        <v>2.11</v>
      </c>
      <c r="E1978" s="33" t="s">
        <v>31</v>
      </c>
      <c r="G1978" s="39">
        <v>45717</v>
      </c>
      <c r="H1978" s="35">
        <f>DAY(BASE[[#This Row],[Data de Pagamento]])</f>
        <v>1</v>
      </c>
      <c r="I1978" s="35" t="str">
        <f>TEXT(BASE[[#This Row],[Data de Pagamento]],"mmmm")</f>
        <v>março</v>
      </c>
      <c r="J1978" s="35">
        <f>YEAR(BASE[[#This Row],[Data de Pagamento]])</f>
        <v>2025</v>
      </c>
      <c r="K1978" s="36">
        <v>-1622</v>
      </c>
    </row>
    <row r="1979" spans="1:11">
      <c r="A1979" s="37" t="s">
        <v>8</v>
      </c>
      <c r="B1979" s="37" t="s">
        <v>73</v>
      </c>
      <c r="C1979" s="47" t="s">
        <v>25</v>
      </c>
      <c r="D1979" s="38" t="str" cm="1">
        <f t="array" ref="D1979">INDEX(FONTE_CÓDIGOS[CÓDIGO],MATCH(1,(FONTE_CÓDIGOS[FONTE]=BASE[[#This Row],[Coluna1]])*(FONTE_CÓDIGOS[DESCRIÇÃO]=BASE[[#This Row],[Classificação]]),0))</f>
        <v>2.11</v>
      </c>
      <c r="E1979" s="33" t="s">
        <v>31</v>
      </c>
      <c r="G1979" s="39">
        <v>45717</v>
      </c>
      <c r="H1979" s="35">
        <f>DAY(BASE[[#This Row],[Data de Pagamento]])</f>
        <v>1</v>
      </c>
      <c r="I1979" s="35" t="str">
        <f>TEXT(BASE[[#This Row],[Data de Pagamento]],"mmmm")</f>
        <v>março</v>
      </c>
      <c r="J1979" s="35">
        <f>YEAR(BASE[[#This Row],[Data de Pagamento]])</f>
        <v>2025</v>
      </c>
      <c r="K1979" s="36">
        <v>-1623</v>
      </c>
    </row>
    <row r="1980" spans="1:11">
      <c r="A1980" s="37" t="s">
        <v>8</v>
      </c>
      <c r="B1980" s="37" t="s">
        <v>73</v>
      </c>
      <c r="C1980" s="47" t="s">
        <v>25</v>
      </c>
      <c r="D1980" s="41" t="str" cm="1">
        <f t="array" ref="D1980">INDEX(FONTE_CÓDIGOS[CÓDIGO],MATCH(1,(FONTE_CÓDIGOS[FONTE]=BASE[[#This Row],[Coluna1]])*(FONTE_CÓDIGOS[DESCRIÇÃO]=BASE[[#This Row],[Classificação]]),0))</f>
        <v>2.11</v>
      </c>
      <c r="E1980" s="33" t="s">
        <v>37</v>
      </c>
      <c r="G1980" s="39">
        <v>45717</v>
      </c>
      <c r="H1980" s="35">
        <f>DAY(BASE[[#This Row],[Data de Pagamento]])</f>
        <v>1</v>
      </c>
      <c r="I1980" s="35" t="str">
        <f>TEXT(BASE[[#This Row],[Data de Pagamento]],"mmmm")</f>
        <v>março</v>
      </c>
      <c r="J1980" s="35">
        <f>YEAR(BASE[[#This Row],[Data de Pagamento]])</f>
        <v>2025</v>
      </c>
      <c r="K1980" s="36">
        <v>-1624</v>
      </c>
    </row>
    <row r="1981" spans="1:11">
      <c r="A1981" s="37" t="s">
        <v>8</v>
      </c>
      <c r="B1981" s="37" t="s">
        <v>73</v>
      </c>
      <c r="C1981" s="47" t="s">
        <v>25</v>
      </c>
      <c r="D1981" s="38" t="str" cm="1">
        <f t="array" ref="D1981">INDEX(FONTE_CÓDIGOS[CÓDIGO],MATCH(1,(FONTE_CÓDIGOS[FONTE]=BASE[[#This Row],[Coluna1]])*(FONTE_CÓDIGOS[DESCRIÇÃO]=BASE[[#This Row],[Classificação]]),0))</f>
        <v>2.11</v>
      </c>
      <c r="E1981" s="33" t="s">
        <v>37</v>
      </c>
      <c r="G1981" s="39">
        <v>45717</v>
      </c>
      <c r="H1981" s="35">
        <f>DAY(BASE[[#This Row],[Data de Pagamento]])</f>
        <v>1</v>
      </c>
      <c r="I1981" s="35" t="str">
        <f>TEXT(BASE[[#This Row],[Data de Pagamento]],"mmmm")</f>
        <v>março</v>
      </c>
      <c r="J1981" s="35">
        <f>YEAR(BASE[[#This Row],[Data de Pagamento]])</f>
        <v>2025</v>
      </c>
      <c r="K1981" s="36">
        <v>-1625</v>
      </c>
    </row>
    <row r="1982" spans="1:11">
      <c r="A1982" s="33" t="s">
        <v>6</v>
      </c>
      <c r="B1982" s="37" t="s">
        <v>39</v>
      </c>
      <c r="C1982" s="47" t="s">
        <v>25</v>
      </c>
      <c r="D1982" s="34" t="str" cm="1">
        <f t="array" ref="D1982">INDEX(FONTE_CÓDIGOS[CÓDIGO],MATCH(1,(FONTE_CÓDIGOS[FONTE]=BASE[[#This Row],[Coluna1]])*(FONTE_CÓDIGOS[DESCRIÇÃO]=BASE[[#This Row],[Classificação]]),0))</f>
        <v>1.5</v>
      </c>
      <c r="E1982" s="33" t="s">
        <v>10</v>
      </c>
      <c r="G1982" s="54">
        <v>45721</v>
      </c>
      <c r="H1982" s="35">
        <f>DAY(BASE[[#This Row],[Data de Pagamento]])</f>
        <v>5</v>
      </c>
      <c r="I1982" s="35" t="str">
        <f>TEXT(BASE[[#This Row],[Data de Pagamento]],"mmmm")</f>
        <v>março</v>
      </c>
      <c r="J1982" s="35">
        <f>YEAR(BASE[[#This Row],[Data de Pagamento]])</f>
        <v>2025</v>
      </c>
      <c r="K1982" s="36">
        <v>353</v>
      </c>
    </row>
    <row r="1983" spans="1:11">
      <c r="A1983" s="50" t="s">
        <v>8</v>
      </c>
      <c r="B1983" s="37" t="s">
        <v>94</v>
      </c>
      <c r="C1983" s="50" t="s">
        <v>25</v>
      </c>
      <c r="D1983" s="52" t="str" cm="1">
        <f t="array" ref="D1983">INDEX(FONTE_CÓDIGOS[CÓDIGO],MATCH(1,(FONTE_CÓDIGOS[FONTE]=BASE[[#This Row],[Coluna1]])*(FONTE_CÓDIGOS[DESCRIÇÃO]=BASE[[#This Row],[Classificação]]),0))</f>
        <v>2.21</v>
      </c>
      <c r="E1983" s="33" t="s">
        <v>10</v>
      </c>
      <c r="F1983" s="50"/>
      <c r="G1983" s="54">
        <v>45721</v>
      </c>
      <c r="H1983" s="53">
        <f>DAY(BASE[[#This Row],[Data de Pagamento]])</f>
        <v>5</v>
      </c>
      <c r="I1983" s="53" t="str">
        <f>TEXT(BASE[[#This Row],[Data de Pagamento]],"mmmm")</f>
        <v>março</v>
      </c>
      <c r="J1983" s="53">
        <f>YEAR(BASE[[#This Row],[Data de Pagamento]])</f>
        <v>2025</v>
      </c>
      <c r="K1983" s="36">
        <v>-1626</v>
      </c>
    </row>
    <row r="1984" spans="1:11">
      <c r="A1984" s="50" t="s">
        <v>8</v>
      </c>
      <c r="B1984" s="37" t="s">
        <v>94</v>
      </c>
      <c r="C1984" s="50" t="s">
        <v>25</v>
      </c>
      <c r="D1984" s="52" t="str" cm="1">
        <f t="array" ref="D1984">INDEX(FONTE_CÓDIGOS[CÓDIGO],MATCH(1,(FONTE_CÓDIGOS[FONTE]=BASE[[#This Row],[Coluna1]])*(FONTE_CÓDIGOS[DESCRIÇÃO]=BASE[[#This Row],[Classificação]]),0))</f>
        <v>2.21</v>
      </c>
      <c r="E1984" s="50" t="s">
        <v>10</v>
      </c>
      <c r="F1984" s="50"/>
      <c r="G1984" s="54">
        <v>45722</v>
      </c>
      <c r="H1984" s="53">
        <f>DAY(BASE[[#This Row],[Data de Pagamento]])</f>
        <v>6</v>
      </c>
      <c r="I1984" s="53" t="str">
        <f>TEXT(BASE[[#This Row],[Data de Pagamento]],"mmmm")</f>
        <v>março</v>
      </c>
      <c r="J1984" s="53">
        <f>YEAR(BASE[[#This Row],[Data de Pagamento]])</f>
        <v>2025</v>
      </c>
      <c r="K1984" s="36">
        <v>-1627</v>
      </c>
    </row>
    <row r="1985" spans="1:11">
      <c r="A1985" s="33" t="s">
        <v>6</v>
      </c>
      <c r="B1985" s="37" t="s">
        <v>39</v>
      </c>
      <c r="C1985" s="47" t="s">
        <v>25</v>
      </c>
      <c r="D1985" s="34" t="str" cm="1">
        <f t="array" ref="D1985">INDEX(FONTE_CÓDIGOS[CÓDIGO],MATCH(1,(FONTE_CÓDIGOS[FONTE]=BASE[[#This Row],[Coluna1]])*(FONTE_CÓDIGOS[DESCRIÇÃO]=BASE[[#This Row],[Classificação]]),0))</f>
        <v>1.5</v>
      </c>
      <c r="E1985" s="33" t="s">
        <v>10</v>
      </c>
      <c r="G1985" s="54">
        <v>45723</v>
      </c>
      <c r="H1985" s="35">
        <f>DAY(BASE[[#This Row],[Data de Pagamento]])</f>
        <v>7</v>
      </c>
      <c r="I1985" s="35" t="str">
        <f>TEXT(BASE[[#This Row],[Data de Pagamento]],"mmmm")</f>
        <v>março</v>
      </c>
      <c r="J1985" s="35">
        <f>YEAR(BASE[[#This Row],[Data de Pagamento]])</f>
        <v>2025</v>
      </c>
      <c r="K1985" s="36">
        <v>354</v>
      </c>
    </row>
    <row r="1986" spans="1:11">
      <c r="A1986" s="55" t="s">
        <v>8</v>
      </c>
      <c r="B1986" s="55" t="s">
        <v>84</v>
      </c>
      <c r="C1986" s="47" t="s">
        <v>25</v>
      </c>
      <c r="D1986" s="56" t="str" cm="1">
        <f t="array" ref="D1986">INDEX(FONTE_CÓDIGOS[CÓDIGO],MATCH(1,(FONTE_CÓDIGOS[FONTE]=BASE[[#This Row],[Coluna1]])*(FONTE_CÓDIGOS[DESCRIÇÃO]=BASE[[#This Row],[Classificação]]),0))</f>
        <v>2.16</v>
      </c>
      <c r="E1986" s="50" t="s">
        <v>10</v>
      </c>
      <c r="F1986" s="50"/>
      <c r="G1986" s="39">
        <v>45723</v>
      </c>
      <c r="H1986" s="53">
        <f>DAY(BASE[[#This Row],[Data de Pagamento]])</f>
        <v>7</v>
      </c>
      <c r="I1986" s="53" t="str">
        <f>TEXT(BASE[[#This Row],[Data de Pagamento]],"mmmm")</f>
        <v>março</v>
      </c>
      <c r="J1986" s="53">
        <f>YEAR(BASE[[#This Row],[Data de Pagamento]])</f>
        <v>2025</v>
      </c>
      <c r="K1986" s="36">
        <v>-1628</v>
      </c>
    </row>
    <row r="1987" spans="1:11">
      <c r="A1987" s="50" t="s">
        <v>6</v>
      </c>
      <c r="B1987" s="37" t="s">
        <v>27</v>
      </c>
      <c r="C1987" s="47" t="s">
        <v>25</v>
      </c>
      <c r="D1987" s="52" t="str" cm="1">
        <f t="array" ref="D1987">INDEX(FONTE_CÓDIGOS[CÓDIGO],MATCH(1,(FONTE_CÓDIGOS[FONTE]=BASE[[#This Row],[Coluna1]])*(FONTE_CÓDIGOS[DESCRIÇÃO]=BASE[[#This Row],[Classificação]]),0))</f>
        <v>1.3</v>
      </c>
      <c r="E1987" s="33" t="s">
        <v>43</v>
      </c>
      <c r="G1987" s="54">
        <v>45726</v>
      </c>
      <c r="H1987" s="35">
        <f>DAY(BASE[[#This Row],[Data de Pagamento]])</f>
        <v>10</v>
      </c>
      <c r="I1987" s="35" t="str">
        <f>TEXT(BASE[[#This Row],[Data de Pagamento]],"mmmm")</f>
        <v>março</v>
      </c>
      <c r="J1987" s="35">
        <f>YEAR(BASE[[#This Row],[Data de Pagamento]])</f>
        <v>2025</v>
      </c>
      <c r="K1987" s="36">
        <v>355</v>
      </c>
    </row>
    <row r="1988" spans="1:11">
      <c r="A1988" s="37" t="s">
        <v>8</v>
      </c>
      <c r="B1988" s="37" t="s">
        <v>92</v>
      </c>
      <c r="C1988" s="47" t="s">
        <v>25</v>
      </c>
      <c r="D1988" s="38" t="str" cm="1">
        <f t="array" ref="D1988">INDEX(FONTE_CÓDIGOS[CÓDIGO],MATCH(1,(FONTE_CÓDIGOS[FONTE]=BASE[[#This Row],[Coluna1]])*(FONTE_CÓDIGOS[DESCRIÇÃO]=BASE[[#This Row],[Classificação]]),0))</f>
        <v>2.20</v>
      </c>
      <c r="E1988" s="33" t="s">
        <v>17</v>
      </c>
      <c r="G1988" s="39">
        <v>45726</v>
      </c>
      <c r="H1988" s="35">
        <f>DAY(BASE[[#This Row],[Data de Pagamento]])</f>
        <v>10</v>
      </c>
      <c r="I1988" s="35" t="str">
        <f>TEXT(BASE[[#This Row],[Data de Pagamento]],"mmmm")</f>
        <v>março</v>
      </c>
      <c r="J1988" s="35">
        <f>YEAR(BASE[[#This Row],[Data de Pagamento]])</f>
        <v>2025</v>
      </c>
      <c r="K1988" s="36">
        <v>-1629</v>
      </c>
    </row>
    <row r="1989" spans="1:11">
      <c r="A1989" s="37" t="s">
        <v>8</v>
      </c>
      <c r="B1989" s="37" t="s">
        <v>92</v>
      </c>
      <c r="C1989" s="47" t="s">
        <v>25</v>
      </c>
      <c r="D1989" s="38" t="str" cm="1">
        <f t="array" ref="D1989">INDEX(FONTE_CÓDIGOS[CÓDIGO],MATCH(1,(FONTE_CÓDIGOS[FONTE]=BASE[[#This Row],[Coluna1]])*(FONTE_CÓDIGOS[DESCRIÇÃO]=BASE[[#This Row],[Classificação]]),0))</f>
        <v>2.20</v>
      </c>
      <c r="E1989" s="33" t="s">
        <v>24</v>
      </c>
      <c r="G1989" s="39">
        <v>45726</v>
      </c>
      <c r="H1989" s="35">
        <f>DAY(BASE[[#This Row],[Data de Pagamento]])</f>
        <v>10</v>
      </c>
      <c r="I1989" s="35" t="str">
        <f>TEXT(BASE[[#This Row],[Data de Pagamento]],"mmmm")</f>
        <v>março</v>
      </c>
      <c r="J1989" s="35">
        <f>YEAR(BASE[[#This Row],[Data de Pagamento]])</f>
        <v>2025</v>
      </c>
      <c r="K1989" s="36">
        <v>-1630</v>
      </c>
    </row>
    <row r="1990" spans="1:11">
      <c r="A1990" s="37" t="s">
        <v>8</v>
      </c>
      <c r="B1990" s="37" t="s">
        <v>92</v>
      </c>
      <c r="C1990" s="47" t="s">
        <v>25</v>
      </c>
      <c r="D1990" s="38" t="str" cm="1">
        <f t="array" ref="D1990">INDEX(FONTE_CÓDIGOS[CÓDIGO],MATCH(1,(FONTE_CÓDIGOS[FONTE]=BASE[[#This Row],[Coluna1]])*(FONTE_CÓDIGOS[DESCRIÇÃO]=BASE[[#This Row],[Classificação]]),0))</f>
        <v>2.20</v>
      </c>
      <c r="E1990" s="33" t="s">
        <v>31</v>
      </c>
      <c r="G1990" s="39">
        <v>45726</v>
      </c>
      <c r="H1990" s="35">
        <f>DAY(BASE[[#This Row],[Data de Pagamento]])</f>
        <v>10</v>
      </c>
      <c r="I1990" s="35" t="str">
        <f>TEXT(BASE[[#This Row],[Data de Pagamento]],"mmmm")</f>
        <v>março</v>
      </c>
      <c r="J1990" s="35">
        <f>YEAR(BASE[[#This Row],[Data de Pagamento]])</f>
        <v>2025</v>
      </c>
      <c r="K1990" s="36">
        <v>-1631</v>
      </c>
    </row>
    <row r="1991" spans="1:11">
      <c r="A1991" s="37" t="s">
        <v>8</v>
      </c>
      <c r="B1991" s="37" t="s">
        <v>92</v>
      </c>
      <c r="C1991" s="47" t="s">
        <v>25</v>
      </c>
      <c r="D1991" s="38" t="str" cm="1">
        <f t="array" ref="D1991">INDEX(FONTE_CÓDIGOS[CÓDIGO],MATCH(1,(FONTE_CÓDIGOS[FONTE]=BASE[[#This Row],[Coluna1]])*(FONTE_CÓDIGOS[DESCRIÇÃO]=BASE[[#This Row],[Classificação]]),0))</f>
        <v>2.20</v>
      </c>
      <c r="E1991" s="33" t="s">
        <v>37</v>
      </c>
      <c r="G1991" s="39">
        <v>45726</v>
      </c>
      <c r="H1991" s="35">
        <f>DAY(BASE[[#This Row],[Data de Pagamento]])</f>
        <v>10</v>
      </c>
      <c r="I1991" s="35" t="str">
        <f>TEXT(BASE[[#This Row],[Data de Pagamento]],"mmmm")</f>
        <v>março</v>
      </c>
      <c r="J1991" s="35">
        <f>YEAR(BASE[[#This Row],[Data de Pagamento]])</f>
        <v>2025</v>
      </c>
      <c r="K1991" s="36">
        <v>-1632</v>
      </c>
    </row>
    <row r="1992" spans="1:11">
      <c r="A1992" s="37" t="s">
        <v>8</v>
      </c>
      <c r="B1992" s="37" t="s">
        <v>78</v>
      </c>
      <c r="C1992" s="50" t="s">
        <v>25</v>
      </c>
      <c r="D1992" s="52" t="str" cm="1">
        <f t="array" ref="D1992">INDEX(FONTE_CÓDIGOS[CÓDIGO],MATCH(1,(FONTE_CÓDIGOS[FONTE]=BASE[[#This Row],[Coluna1]])*(FONTE_CÓDIGOS[DESCRIÇÃO]=BASE[[#This Row],[Classificação]]),0))</f>
        <v>2.13</v>
      </c>
      <c r="E1992" s="50" t="s">
        <v>24</v>
      </c>
      <c r="F1992" s="50"/>
      <c r="G1992" s="54">
        <v>45726</v>
      </c>
      <c r="H1992" s="53">
        <f>DAY(BASE[[#This Row],[Data de Pagamento]])</f>
        <v>10</v>
      </c>
      <c r="I1992" s="53" t="str">
        <f>TEXT(BASE[[#This Row],[Data de Pagamento]],"mmmm")</f>
        <v>março</v>
      </c>
      <c r="J1992" s="53">
        <f>YEAR(BASE[[#This Row],[Data de Pagamento]])</f>
        <v>2025</v>
      </c>
      <c r="K1992" s="36">
        <v>-1633</v>
      </c>
    </row>
    <row r="1993" spans="1:11">
      <c r="A1993" s="50" t="s">
        <v>8</v>
      </c>
      <c r="B1993" s="37" t="s">
        <v>94</v>
      </c>
      <c r="C1993" s="50" t="s">
        <v>25</v>
      </c>
      <c r="D1993" s="52" t="str" cm="1">
        <f t="array" ref="D1993">INDEX(FONTE_CÓDIGOS[CÓDIGO],MATCH(1,(FONTE_CÓDIGOS[FONTE]=BASE[[#This Row],[Coluna1]])*(FONTE_CÓDIGOS[DESCRIÇÃO]=BASE[[#This Row],[Classificação]]),0))</f>
        <v>2.21</v>
      </c>
      <c r="E1993" s="50" t="s">
        <v>24</v>
      </c>
      <c r="F1993" s="50"/>
      <c r="G1993" s="54">
        <v>45726</v>
      </c>
      <c r="H1993" s="53">
        <f>DAY(BASE[[#This Row],[Data de Pagamento]])</f>
        <v>10</v>
      </c>
      <c r="I1993" s="53" t="str">
        <f>TEXT(BASE[[#This Row],[Data de Pagamento]],"mmmm")</f>
        <v>março</v>
      </c>
      <c r="J1993" s="53">
        <f>YEAR(BASE[[#This Row],[Data de Pagamento]])</f>
        <v>2025</v>
      </c>
      <c r="K1993" s="36">
        <v>-1634</v>
      </c>
    </row>
    <row r="1994" spans="1:11">
      <c r="A1994" s="50" t="s">
        <v>8</v>
      </c>
      <c r="B1994" s="37" t="s">
        <v>98</v>
      </c>
      <c r="C1994" s="50" t="s">
        <v>25</v>
      </c>
      <c r="D1994" s="52" t="str" cm="1">
        <f t="array" ref="D1994">INDEX(FONTE_CÓDIGOS[CÓDIGO],MATCH(1,(FONTE_CÓDIGOS[FONTE]=BASE[[#This Row],[Coluna1]])*(FONTE_CÓDIGOS[DESCRIÇÃO]=BASE[[#This Row],[Classificação]]),0))</f>
        <v>2.23</v>
      </c>
      <c r="E1994" s="50" t="s">
        <v>10</v>
      </c>
      <c r="F1994" s="50"/>
      <c r="G1994" s="54">
        <v>45726</v>
      </c>
      <c r="H1994" s="53">
        <f>DAY(BASE[[#This Row],[Data de Pagamento]])</f>
        <v>10</v>
      </c>
      <c r="I1994" s="53" t="str">
        <f>TEXT(BASE[[#This Row],[Data de Pagamento]],"mmmm")</f>
        <v>março</v>
      </c>
      <c r="J1994" s="53">
        <f>YEAR(BASE[[#This Row],[Data de Pagamento]])</f>
        <v>2025</v>
      </c>
      <c r="K1994" s="36">
        <v>-1635</v>
      </c>
    </row>
    <row r="1995" spans="1:11">
      <c r="A1995" s="37" t="s">
        <v>8</v>
      </c>
      <c r="B1995" s="37" t="s">
        <v>47</v>
      </c>
      <c r="C1995" s="47" t="s">
        <v>25</v>
      </c>
      <c r="D1995" s="38" t="str" cm="1">
        <f t="array" ref="D1995">INDEX(FONTE_CÓDIGOS[CÓDIGO],MATCH(1,(FONTE_CÓDIGOS[FONTE]=BASE[[#This Row],[Coluna1]])*(FONTE_CÓDIGOS[DESCRIÇÃO]=BASE[[#This Row],[Classificação]]),0))</f>
        <v>2.6</v>
      </c>
      <c r="E1995" s="33" t="s">
        <v>10</v>
      </c>
      <c r="G1995" s="39">
        <v>45726</v>
      </c>
      <c r="H1995" s="35">
        <f>DAY(BASE[[#This Row],[Data de Pagamento]])</f>
        <v>10</v>
      </c>
      <c r="I1995" s="35" t="str">
        <f>TEXT(BASE[[#This Row],[Data de Pagamento]],"mmmm")</f>
        <v>março</v>
      </c>
      <c r="J1995" s="35">
        <f>YEAR(BASE[[#This Row],[Data de Pagamento]])</f>
        <v>2025</v>
      </c>
      <c r="K1995" s="36">
        <v>-1636</v>
      </c>
    </row>
    <row r="1996" spans="1:11">
      <c r="A1996" s="50" t="s">
        <v>6</v>
      </c>
      <c r="B1996" s="37" t="s">
        <v>71</v>
      </c>
      <c r="C1996" s="50" t="s">
        <v>25</v>
      </c>
      <c r="D1996" s="52" t="str" cm="1">
        <f t="array" ref="D1996">INDEX(FONTE_CÓDIGOS[CÓDIGO],MATCH(1,(FONTE_CÓDIGOS[FONTE]=BASE[[#This Row],[Coluna1]])*(FONTE_CÓDIGOS[DESCRIÇÃO]=BASE[[#This Row],[Classificação]]),0))</f>
        <v>1.11</v>
      </c>
      <c r="E1996" s="50" t="s">
        <v>24</v>
      </c>
      <c r="F1996" s="50"/>
      <c r="G1996" s="54">
        <v>45727</v>
      </c>
      <c r="H1996" s="53">
        <f>DAY(BASE[[#This Row],[Data de Pagamento]])</f>
        <v>11</v>
      </c>
      <c r="I1996" s="53" t="str">
        <f>TEXT(BASE[[#This Row],[Data de Pagamento]],"mmmm")</f>
        <v>março</v>
      </c>
      <c r="J1996" s="53">
        <f>YEAR(BASE[[#This Row],[Data de Pagamento]])</f>
        <v>2025</v>
      </c>
      <c r="K1996" s="36">
        <v>356</v>
      </c>
    </row>
    <row r="1997" spans="1:11">
      <c r="A1997" s="50" t="s">
        <v>6</v>
      </c>
      <c r="B1997" s="37" t="s">
        <v>27</v>
      </c>
      <c r="C1997" s="47" t="s">
        <v>25</v>
      </c>
      <c r="D1997" s="52" t="str" cm="1">
        <f t="array" ref="D1997">INDEX(FONTE_CÓDIGOS[CÓDIGO],MATCH(1,(FONTE_CÓDIGOS[FONTE]=BASE[[#This Row],[Coluna1]])*(FONTE_CÓDIGOS[DESCRIÇÃO]=BASE[[#This Row],[Classificação]]),0))</f>
        <v>1.3</v>
      </c>
      <c r="E1997" s="33" t="s">
        <v>43</v>
      </c>
      <c r="G1997" s="54">
        <v>45727</v>
      </c>
      <c r="H1997" s="35">
        <f>DAY(BASE[[#This Row],[Data de Pagamento]])</f>
        <v>11</v>
      </c>
      <c r="I1997" s="35" t="str">
        <f>TEXT(BASE[[#This Row],[Data de Pagamento]],"mmmm")</f>
        <v>março</v>
      </c>
      <c r="J1997" s="35">
        <f>YEAR(BASE[[#This Row],[Data de Pagamento]])</f>
        <v>2025</v>
      </c>
      <c r="K1997" s="36">
        <v>357</v>
      </c>
    </row>
    <row r="1998" spans="1:11">
      <c r="A1998" s="37" t="s">
        <v>8</v>
      </c>
      <c r="B1998" s="37" t="s">
        <v>98</v>
      </c>
      <c r="C1998" s="50" t="s">
        <v>25</v>
      </c>
      <c r="D1998" s="52" t="str" cm="1">
        <f t="array" ref="D1998">INDEX(FONTE_CÓDIGOS[CÓDIGO],MATCH(1,(FONTE_CÓDIGOS[FONTE]=BASE[[#This Row],[Coluna1]])*(FONTE_CÓDIGOS[DESCRIÇÃO]=BASE[[#This Row],[Classificação]]),0))</f>
        <v>2.23</v>
      </c>
      <c r="E1998" s="50" t="s">
        <v>24</v>
      </c>
      <c r="F1998" s="50"/>
      <c r="G1998" s="54">
        <v>45727</v>
      </c>
      <c r="H1998" s="53">
        <f>DAY(BASE[[#This Row],[Data de Pagamento]])</f>
        <v>11</v>
      </c>
      <c r="I1998" s="53" t="str">
        <f>TEXT(BASE[[#This Row],[Data de Pagamento]],"mmmm")</f>
        <v>março</v>
      </c>
      <c r="J1998" s="53">
        <f>YEAR(BASE[[#This Row],[Data de Pagamento]])</f>
        <v>2025</v>
      </c>
      <c r="K1998" s="36">
        <v>-1637</v>
      </c>
    </row>
    <row r="1999" spans="1:11">
      <c r="A1999" s="33" t="s">
        <v>6</v>
      </c>
      <c r="B1999" s="37" t="s">
        <v>39</v>
      </c>
      <c r="C1999" s="47" t="s">
        <v>25</v>
      </c>
      <c r="D1999" s="34" t="str" cm="1">
        <f t="array" ref="D1999">INDEX(FONTE_CÓDIGOS[CÓDIGO],MATCH(1,(FONTE_CÓDIGOS[FONTE]=BASE[[#This Row],[Coluna1]])*(FONTE_CÓDIGOS[DESCRIÇÃO]=BASE[[#This Row],[Classificação]]),0))</f>
        <v>1.5</v>
      </c>
      <c r="E1999" s="33" t="s">
        <v>10</v>
      </c>
      <c r="G1999" s="54">
        <v>45728</v>
      </c>
      <c r="H1999" s="35">
        <f>DAY(BASE[[#This Row],[Data de Pagamento]])</f>
        <v>12</v>
      </c>
      <c r="I1999" s="35" t="str">
        <f>TEXT(BASE[[#This Row],[Data de Pagamento]],"mmmm")</f>
        <v>março</v>
      </c>
      <c r="J1999" s="35">
        <f>YEAR(BASE[[#This Row],[Data de Pagamento]])</f>
        <v>2025</v>
      </c>
      <c r="K1999" s="36">
        <v>358</v>
      </c>
    </row>
    <row r="2000" spans="1:11">
      <c r="A2000" s="50" t="s">
        <v>8</v>
      </c>
      <c r="B2000" s="37" t="s">
        <v>78</v>
      </c>
      <c r="C2000" s="50" t="s">
        <v>25</v>
      </c>
      <c r="D2000" s="52" t="str" cm="1">
        <f t="array" ref="D2000">INDEX(FONTE_CÓDIGOS[CÓDIGO],MATCH(1,(FONTE_CÓDIGOS[FONTE]=BASE[[#This Row],[Coluna1]])*(FONTE_CÓDIGOS[DESCRIÇÃO]=BASE[[#This Row],[Classificação]]),0))</f>
        <v>2.13</v>
      </c>
      <c r="E2000" s="50" t="s">
        <v>10</v>
      </c>
      <c r="F2000" s="50"/>
      <c r="G2000" s="54">
        <v>45728</v>
      </c>
      <c r="H2000" s="53">
        <f>DAY(BASE[[#This Row],[Data de Pagamento]])</f>
        <v>12</v>
      </c>
      <c r="I2000" s="53" t="str">
        <f>TEXT(BASE[[#This Row],[Data de Pagamento]],"mmmm")</f>
        <v>março</v>
      </c>
      <c r="J2000" s="53">
        <f>YEAR(BASE[[#This Row],[Data de Pagamento]])</f>
        <v>2025</v>
      </c>
      <c r="K2000" s="36">
        <v>-1638</v>
      </c>
    </row>
    <row r="2001" spans="1:11">
      <c r="A2001" s="50" t="s">
        <v>8</v>
      </c>
      <c r="B2001" s="37" t="s">
        <v>98</v>
      </c>
      <c r="C2001" s="50" t="s">
        <v>25</v>
      </c>
      <c r="D2001" s="52" t="str" cm="1">
        <f t="array" ref="D2001">INDEX(FONTE_CÓDIGOS[CÓDIGO],MATCH(1,(FONTE_CÓDIGOS[FONTE]=BASE[[#This Row],[Coluna1]])*(FONTE_CÓDIGOS[DESCRIÇÃO]=BASE[[#This Row],[Classificação]]),0))</f>
        <v>2.23</v>
      </c>
      <c r="E2001" s="50" t="s">
        <v>24</v>
      </c>
      <c r="F2001" s="50"/>
      <c r="G2001" s="54">
        <v>45728</v>
      </c>
      <c r="H2001" s="53">
        <f>DAY(BASE[[#This Row],[Data de Pagamento]])</f>
        <v>12</v>
      </c>
      <c r="I2001" s="53" t="str">
        <f>TEXT(BASE[[#This Row],[Data de Pagamento]],"mmmm")</f>
        <v>março</v>
      </c>
      <c r="J2001" s="53">
        <f>YEAR(BASE[[#This Row],[Data de Pagamento]])</f>
        <v>2025</v>
      </c>
      <c r="K2001" s="36">
        <v>-1639</v>
      </c>
    </row>
    <row r="2002" spans="1:11">
      <c r="A2002" s="50" t="s">
        <v>8</v>
      </c>
      <c r="B2002" s="37" t="s">
        <v>53</v>
      </c>
      <c r="C2002" s="50" t="s">
        <v>25</v>
      </c>
      <c r="D2002" s="52" t="str" cm="1">
        <f t="array" ref="D2002">INDEX(FONTE_CÓDIGOS[CÓDIGO],MATCH(1,(FONTE_CÓDIGOS[FONTE]=BASE[[#This Row],[Coluna1]])*(FONTE_CÓDIGOS[DESCRIÇÃO]=BASE[[#This Row],[Classificação]]),0))</f>
        <v>2.7</v>
      </c>
      <c r="E2002" s="50" t="s">
        <v>10</v>
      </c>
      <c r="F2002" s="50"/>
      <c r="G2002" s="54">
        <v>45728</v>
      </c>
      <c r="H2002" s="53">
        <f>DAY(BASE[[#This Row],[Data de Pagamento]])</f>
        <v>12</v>
      </c>
      <c r="I2002" s="53" t="str">
        <f>TEXT(BASE[[#This Row],[Data de Pagamento]],"mmmm")</f>
        <v>março</v>
      </c>
      <c r="J2002" s="53">
        <f>YEAR(BASE[[#This Row],[Data de Pagamento]])</f>
        <v>2025</v>
      </c>
      <c r="K2002" s="36">
        <v>-1640</v>
      </c>
    </row>
    <row r="2003" spans="1:11">
      <c r="A2003" s="33" t="s">
        <v>6</v>
      </c>
      <c r="B2003" s="37" t="s">
        <v>39</v>
      </c>
      <c r="C2003" s="47" t="s">
        <v>25</v>
      </c>
      <c r="D2003" s="34" t="str" cm="1">
        <f t="array" ref="D2003">INDEX(FONTE_CÓDIGOS[CÓDIGO],MATCH(1,(FONTE_CÓDIGOS[FONTE]=BASE[[#This Row],[Coluna1]])*(FONTE_CÓDIGOS[DESCRIÇÃO]=BASE[[#This Row],[Classificação]]),0))</f>
        <v>1.5</v>
      </c>
      <c r="E2003" s="33" t="s">
        <v>10</v>
      </c>
      <c r="G2003" s="54">
        <v>45730</v>
      </c>
      <c r="H2003" s="35">
        <f>DAY(BASE[[#This Row],[Data de Pagamento]])</f>
        <v>14</v>
      </c>
      <c r="I2003" s="35" t="str">
        <f>TEXT(BASE[[#This Row],[Data de Pagamento]],"mmmm")</f>
        <v>março</v>
      </c>
      <c r="J2003" s="35">
        <f>YEAR(BASE[[#This Row],[Data de Pagamento]])</f>
        <v>2025</v>
      </c>
      <c r="K2003" s="36">
        <v>359</v>
      </c>
    </row>
    <row r="2004" spans="1:11">
      <c r="A2004" s="50" t="s">
        <v>8</v>
      </c>
      <c r="B2004" s="37" t="s">
        <v>98</v>
      </c>
      <c r="C2004" s="50" t="s">
        <v>25</v>
      </c>
      <c r="D2004" s="52" t="str" cm="1">
        <f t="array" ref="D2004">INDEX(FONTE_CÓDIGOS[CÓDIGO],MATCH(1,(FONTE_CÓDIGOS[FONTE]=BASE[[#This Row],[Coluna1]])*(FONTE_CÓDIGOS[DESCRIÇÃO]=BASE[[#This Row],[Classificação]]),0))</f>
        <v>2.23</v>
      </c>
      <c r="E2004" s="50" t="s">
        <v>10</v>
      </c>
      <c r="F2004" s="50"/>
      <c r="G2004" s="54">
        <v>45730</v>
      </c>
      <c r="H2004" s="53">
        <f>DAY(BASE[[#This Row],[Data de Pagamento]])</f>
        <v>14</v>
      </c>
      <c r="I2004" s="53" t="str">
        <f>TEXT(BASE[[#This Row],[Data de Pagamento]],"mmmm")</f>
        <v>março</v>
      </c>
      <c r="J2004" s="53">
        <f>YEAR(BASE[[#This Row],[Data de Pagamento]])</f>
        <v>2025</v>
      </c>
      <c r="K2004" s="36">
        <v>-1641</v>
      </c>
    </row>
    <row r="2005" spans="1:11">
      <c r="A2005" s="50" t="s">
        <v>8</v>
      </c>
      <c r="B2005" s="37" t="s">
        <v>76</v>
      </c>
      <c r="C2005" s="50" t="s">
        <v>25</v>
      </c>
      <c r="D2005" s="52" t="str" cm="1">
        <f t="array" ref="D2005">INDEX(FONTE_CÓDIGOS[CÓDIGO],MATCH(1,(FONTE_CÓDIGOS[FONTE]=BASE[[#This Row],[Coluna1]])*(FONTE_CÓDIGOS[DESCRIÇÃO]=BASE[[#This Row],[Classificação]]),0))</f>
        <v>2.12</v>
      </c>
      <c r="E2005" s="50" t="s">
        <v>10</v>
      </c>
      <c r="F2005" s="50"/>
      <c r="G2005" s="54">
        <v>45730</v>
      </c>
      <c r="H2005" s="53">
        <f>DAY(BASE[[#This Row],[Data de Pagamento]])</f>
        <v>14</v>
      </c>
      <c r="I2005" s="53" t="str">
        <f>TEXT(BASE[[#This Row],[Data de Pagamento]],"mmmm")</f>
        <v>março</v>
      </c>
      <c r="J2005" s="53">
        <f>YEAR(BASE[[#This Row],[Data de Pagamento]])</f>
        <v>2025</v>
      </c>
      <c r="K2005" s="36">
        <v>-1642</v>
      </c>
    </row>
    <row r="2006" spans="1:11">
      <c r="A2006" s="50" t="s">
        <v>8</v>
      </c>
      <c r="B2006" s="37" t="s">
        <v>76</v>
      </c>
      <c r="C2006" s="50" t="s">
        <v>25</v>
      </c>
      <c r="D2006" s="52" t="str" cm="1">
        <f t="array" ref="D2006">INDEX(FONTE_CÓDIGOS[CÓDIGO],MATCH(1,(FONTE_CÓDIGOS[FONTE]=BASE[[#This Row],[Coluna1]])*(FONTE_CÓDIGOS[DESCRIÇÃO]=BASE[[#This Row],[Classificação]]),0))</f>
        <v>2.12</v>
      </c>
      <c r="E2006" s="50" t="s">
        <v>10</v>
      </c>
      <c r="F2006" s="50"/>
      <c r="G2006" s="54">
        <v>45730</v>
      </c>
      <c r="H2006" s="53">
        <f>DAY(BASE[[#This Row],[Data de Pagamento]])</f>
        <v>14</v>
      </c>
      <c r="I2006" s="53" t="str">
        <f>TEXT(BASE[[#This Row],[Data de Pagamento]],"mmmm")</f>
        <v>março</v>
      </c>
      <c r="J2006" s="53">
        <f>YEAR(BASE[[#This Row],[Data de Pagamento]])</f>
        <v>2025</v>
      </c>
      <c r="K2006" s="36">
        <v>-1643</v>
      </c>
    </row>
    <row r="2007" spans="1:11">
      <c r="A2007" s="50" t="s">
        <v>8</v>
      </c>
      <c r="B2007" s="37" t="s">
        <v>76</v>
      </c>
      <c r="C2007" s="50" t="s">
        <v>25</v>
      </c>
      <c r="D2007" s="52" t="str" cm="1">
        <f t="array" ref="D2007">INDEX(FONTE_CÓDIGOS[CÓDIGO],MATCH(1,(FONTE_CÓDIGOS[FONTE]=BASE[[#This Row],[Coluna1]])*(FONTE_CÓDIGOS[DESCRIÇÃO]=BASE[[#This Row],[Classificação]]),0))</f>
        <v>2.12</v>
      </c>
      <c r="E2007" s="50" t="s">
        <v>10</v>
      </c>
      <c r="F2007" s="50"/>
      <c r="G2007" s="54">
        <v>45730</v>
      </c>
      <c r="H2007" s="53">
        <f>DAY(BASE[[#This Row],[Data de Pagamento]])</f>
        <v>14</v>
      </c>
      <c r="I2007" s="53" t="str">
        <f>TEXT(BASE[[#This Row],[Data de Pagamento]],"mmmm")</f>
        <v>março</v>
      </c>
      <c r="J2007" s="53">
        <f>YEAR(BASE[[#This Row],[Data de Pagamento]])</f>
        <v>2025</v>
      </c>
      <c r="K2007" s="36">
        <v>-1644</v>
      </c>
    </row>
    <row r="2008" spans="1:11">
      <c r="A2008" s="50" t="s">
        <v>8</v>
      </c>
      <c r="B2008" s="37" t="s">
        <v>73</v>
      </c>
      <c r="C2008" s="50" t="s">
        <v>25</v>
      </c>
      <c r="D2008" s="52" t="str" cm="1">
        <f t="array" ref="D2008">INDEX(FONTE_CÓDIGOS[CÓDIGO],MATCH(1,(FONTE_CÓDIGOS[FONTE]=BASE[[#This Row],[Coluna1]])*(FONTE_CÓDIGOS[DESCRIÇÃO]=BASE[[#This Row],[Classificação]]),0))</f>
        <v>2.11</v>
      </c>
      <c r="E2008" s="50" t="s">
        <v>37</v>
      </c>
      <c r="F2008" s="50"/>
      <c r="G2008" s="54">
        <v>45733</v>
      </c>
      <c r="H2008" s="53">
        <f>DAY(BASE[[#This Row],[Data de Pagamento]])</f>
        <v>17</v>
      </c>
      <c r="I2008" s="53" t="str">
        <f>TEXT(BASE[[#This Row],[Data de Pagamento]],"mmmm")</f>
        <v>março</v>
      </c>
      <c r="J2008" s="53">
        <f>YEAR(BASE[[#This Row],[Data de Pagamento]])</f>
        <v>2025</v>
      </c>
      <c r="K2008" s="36">
        <v>-1645</v>
      </c>
    </row>
    <row r="2009" spans="1:11">
      <c r="A2009" s="37" t="s">
        <v>8</v>
      </c>
      <c r="B2009" s="37" t="s">
        <v>78</v>
      </c>
      <c r="C2009" s="50" t="s">
        <v>25</v>
      </c>
      <c r="D2009" s="52" t="str" cm="1">
        <f t="array" ref="D2009">INDEX(FONTE_CÓDIGOS[CÓDIGO],MATCH(1,(FONTE_CÓDIGOS[FONTE]=BASE[[#This Row],[Coluna1]])*(FONTE_CÓDIGOS[DESCRIÇÃO]=BASE[[#This Row],[Classificação]]),0))</f>
        <v>2.13</v>
      </c>
      <c r="E2009" s="50" t="s">
        <v>24</v>
      </c>
      <c r="F2009" s="50"/>
      <c r="G2009" s="54">
        <v>45733</v>
      </c>
      <c r="H2009" s="53">
        <f>DAY(BASE[[#This Row],[Data de Pagamento]])</f>
        <v>17</v>
      </c>
      <c r="I2009" s="53" t="str">
        <f>TEXT(BASE[[#This Row],[Data de Pagamento]],"mmmm")</f>
        <v>março</v>
      </c>
      <c r="J2009" s="53">
        <f>YEAR(BASE[[#This Row],[Data de Pagamento]])</f>
        <v>2025</v>
      </c>
      <c r="K2009" s="36">
        <v>-1646</v>
      </c>
    </row>
    <row r="2010" spans="1:11">
      <c r="A2010" s="50" t="s">
        <v>8</v>
      </c>
      <c r="B2010" s="37" t="s">
        <v>86</v>
      </c>
      <c r="C2010" s="50" t="s">
        <v>25</v>
      </c>
      <c r="D2010" s="52" t="str" cm="1">
        <f t="array" ref="D2010">INDEX(FONTE_CÓDIGOS[CÓDIGO],MATCH(1,(FONTE_CÓDIGOS[FONTE]=BASE[[#This Row],[Coluna1]])*(FONTE_CÓDIGOS[DESCRIÇÃO]=BASE[[#This Row],[Classificação]]),0))</f>
        <v>2.17</v>
      </c>
      <c r="E2010" s="50" t="s">
        <v>17</v>
      </c>
      <c r="F2010" s="50"/>
      <c r="G2010" s="54">
        <v>45733</v>
      </c>
      <c r="H2010" s="53">
        <f>DAY(BASE[[#This Row],[Data de Pagamento]])</f>
        <v>17</v>
      </c>
      <c r="I2010" s="53" t="str">
        <f>TEXT(BASE[[#This Row],[Data de Pagamento]],"mmmm")</f>
        <v>março</v>
      </c>
      <c r="J2010" s="53">
        <f>YEAR(BASE[[#This Row],[Data de Pagamento]])</f>
        <v>2025</v>
      </c>
      <c r="K2010" s="36">
        <v>-1647</v>
      </c>
    </row>
    <row r="2011" spans="1:11">
      <c r="A2011" s="37" t="s">
        <v>8</v>
      </c>
      <c r="B2011" s="37" t="s">
        <v>47</v>
      </c>
      <c r="C2011" s="47" t="s">
        <v>25</v>
      </c>
      <c r="D2011" s="38" t="str" cm="1">
        <f t="array" ref="D2011">INDEX(FONTE_CÓDIGOS[CÓDIGO],MATCH(1,(FONTE_CÓDIGOS[FONTE]=BASE[[#This Row],[Coluna1]])*(FONTE_CÓDIGOS[DESCRIÇÃO]=BASE[[#This Row],[Classificação]]),0))</f>
        <v>2.6</v>
      </c>
      <c r="E2011" s="33" t="s">
        <v>10</v>
      </c>
      <c r="G2011" s="39">
        <v>45733</v>
      </c>
      <c r="H2011" s="35">
        <f>DAY(BASE[[#This Row],[Data de Pagamento]])</f>
        <v>17</v>
      </c>
      <c r="I2011" s="35" t="str">
        <f>TEXT(BASE[[#This Row],[Data de Pagamento]],"mmmm")</f>
        <v>março</v>
      </c>
      <c r="J2011" s="35">
        <f>YEAR(BASE[[#This Row],[Data de Pagamento]])</f>
        <v>2025</v>
      </c>
      <c r="K2011" s="36">
        <v>-1648</v>
      </c>
    </row>
    <row r="2012" spans="1:11">
      <c r="A2012" s="50" t="s">
        <v>8</v>
      </c>
      <c r="B2012" s="37" t="s">
        <v>76</v>
      </c>
      <c r="C2012" s="50" t="s">
        <v>25</v>
      </c>
      <c r="D2012" s="52" t="str" cm="1">
        <f t="array" ref="D2012">INDEX(FONTE_CÓDIGOS[CÓDIGO],MATCH(1,(FONTE_CÓDIGOS[FONTE]=BASE[[#This Row],[Coluna1]])*(FONTE_CÓDIGOS[DESCRIÇÃO]=BASE[[#This Row],[Classificação]]),0))</f>
        <v>2.12</v>
      </c>
      <c r="E2012" s="50" t="s">
        <v>10</v>
      </c>
      <c r="F2012" s="50"/>
      <c r="G2012" s="54">
        <v>45733</v>
      </c>
      <c r="H2012" s="53">
        <f>DAY(BASE[[#This Row],[Data de Pagamento]])</f>
        <v>17</v>
      </c>
      <c r="I2012" s="53" t="str">
        <f>TEXT(BASE[[#This Row],[Data de Pagamento]],"mmmm")</f>
        <v>março</v>
      </c>
      <c r="J2012" s="53">
        <f>YEAR(BASE[[#This Row],[Data de Pagamento]])</f>
        <v>2025</v>
      </c>
      <c r="K2012" s="36">
        <v>-1649</v>
      </c>
    </row>
    <row r="2013" spans="1:11">
      <c r="A2013" s="50" t="s">
        <v>8</v>
      </c>
      <c r="B2013" s="37" t="s">
        <v>68</v>
      </c>
      <c r="C2013" s="50" t="s">
        <v>25</v>
      </c>
      <c r="D2013" s="52" t="str" cm="1">
        <f t="array" ref="D2013">INDEX(FONTE_CÓDIGOS[CÓDIGO],MATCH(1,(FONTE_CÓDIGOS[FONTE]=BASE[[#This Row],[Coluna1]])*(FONTE_CÓDIGOS[DESCRIÇÃO]=BASE[[#This Row],[Classificação]]),0))</f>
        <v>2.10</v>
      </c>
      <c r="E2013" s="50" t="s">
        <v>10</v>
      </c>
      <c r="F2013" s="50"/>
      <c r="G2013" s="54">
        <v>45740</v>
      </c>
      <c r="H2013" s="53">
        <f>DAY(BASE[[#This Row],[Data de Pagamento]])</f>
        <v>24</v>
      </c>
      <c r="I2013" s="53" t="str">
        <f>TEXT(BASE[[#This Row],[Data de Pagamento]],"mmmm")</f>
        <v>março</v>
      </c>
      <c r="J2013" s="53">
        <f>YEAR(BASE[[#This Row],[Data de Pagamento]])</f>
        <v>2025</v>
      </c>
      <c r="K2013" s="36">
        <v>-1650</v>
      </c>
    </row>
    <row r="2014" spans="1:11">
      <c r="A2014" s="37" t="s">
        <v>8</v>
      </c>
      <c r="B2014" s="37" t="s">
        <v>73</v>
      </c>
      <c r="C2014" s="47" t="s">
        <v>25</v>
      </c>
      <c r="D2014" s="41" t="str" cm="1">
        <f t="array" ref="D2014">INDEX(FONTE_CÓDIGOS[CÓDIGO],MATCH(1,(FONTE_CÓDIGOS[FONTE]=BASE[[#This Row],[Coluna1]])*(FONTE_CÓDIGOS[DESCRIÇÃO]=BASE[[#This Row],[Classificação]]),0))</f>
        <v>2.11</v>
      </c>
      <c r="E2014" s="33" t="s">
        <v>31</v>
      </c>
      <c r="G2014" s="39">
        <v>45748</v>
      </c>
      <c r="H2014" s="35">
        <f>DAY(BASE[[#This Row],[Data de Pagamento]])</f>
        <v>1</v>
      </c>
      <c r="I2014" s="35" t="str">
        <f>TEXT(BASE[[#This Row],[Data de Pagamento]],"mmmm")</f>
        <v>abril</v>
      </c>
      <c r="J2014" s="35">
        <f>YEAR(BASE[[#This Row],[Data de Pagamento]])</f>
        <v>2025</v>
      </c>
      <c r="K2014" s="36">
        <v>-1651</v>
      </c>
    </row>
    <row r="2015" spans="1:11">
      <c r="A2015" s="37" t="s">
        <v>8</v>
      </c>
      <c r="B2015" s="37" t="s">
        <v>73</v>
      </c>
      <c r="C2015" s="47" t="s">
        <v>25</v>
      </c>
      <c r="D2015" s="38" t="str" cm="1">
        <f t="array" ref="D2015">INDEX(FONTE_CÓDIGOS[CÓDIGO],MATCH(1,(FONTE_CÓDIGOS[FONTE]=BASE[[#This Row],[Coluna1]])*(FONTE_CÓDIGOS[DESCRIÇÃO]=BASE[[#This Row],[Classificação]]),0))</f>
        <v>2.11</v>
      </c>
      <c r="E2015" s="33" t="s">
        <v>31</v>
      </c>
      <c r="G2015" s="39">
        <v>45748</v>
      </c>
      <c r="H2015" s="35">
        <f>DAY(BASE[[#This Row],[Data de Pagamento]])</f>
        <v>1</v>
      </c>
      <c r="I2015" s="35" t="str">
        <f>TEXT(BASE[[#This Row],[Data de Pagamento]],"mmmm")</f>
        <v>abril</v>
      </c>
      <c r="J2015" s="35">
        <f>YEAR(BASE[[#This Row],[Data de Pagamento]])</f>
        <v>2025</v>
      </c>
      <c r="K2015" s="36">
        <v>-1652</v>
      </c>
    </row>
    <row r="2016" spans="1:11">
      <c r="A2016" s="37" t="s">
        <v>8</v>
      </c>
      <c r="B2016" s="37" t="s">
        <v>73</v>
      </c>
      <c r="C2016" s="47" t="s">
        <v>25</v>
      </c>
      <c r="D2016" s="41" t="str" cm="1">
        <f t="array" ref="D2016">INDEX(FONTE_CÓDIGOS[CÓDIGO],MATCH(1,(FONTE_CÓDIGOS[FONTE]=BASE[[#This Row],[Coluna1]])*(FONTE_CÓDIGOS[DESCRIÇÃO]=BASE[[#This Row],[Classificação]]),0))</f>
        <v>2.11</v>
      </c>
      <c r="E2016" s="33" t="s">
        <v>37</v>
      </c>
      <c r="G2016" s="39">
        <v>45748</v>
      </c>
      <c r="H2016" s="35">
        <f>DAY(BASE[[#This Row],[Data de Pagamento]])</f>
        <v>1</v>
      </c>
      <c r="I2016" s="35" t="str">
        <f>TEXT(BASE[[#This Row],[Data de Pagamento]],"mmmm")</f>
        <v>abril</v>
      </c>
      <c r="J2016" s="35">
        <f>YEAR(BASE[[#This Row],[Data de Pagamento]])</f>
        <v>2025</v>
      </c>
      <c r="K2016" s="36">
        <v>-1653</v>
      </c>
    </row>
    <row r="2017" spans="1:11">
      <c r="A2017" s="37" t="s">
        <v>8</v>
      </c>
      <c r="B2017" s="37" t="s">
        <v>73</v>
      </c>
      <c r="C2017" s="47" t="s">
        <v>25</v>
      </c>
      <c r="D2017" s="38" t="str" cm="1">
        <f t="array" ref="D2017">INDEX(FONTE_CÓDIGOS[CÓDIGO],MATCH(1,(FONTE_CÓDIGOS[FONTE]=BASE[[#This Row],[Coluna1]])*(FONTE_CÓDIGOS[DESCRIÇÃO]=BASE[[#This Row],[Classificação]]),0))</f>
        <v>2.11</v>
      </c>
      <c r="E2017" s="33" t="s">
        <v>37</v>
      </c>
      <c r="G2017" s="39">
        <v>45748</v>
      </c>
      <c r="H2017" s="35">
        <f>DAY(BASE[[#This Row],[Data de Pagamento]])</f>
        <v>1</v>
      </c>
      <c r="I2017" s="35" t="str">
        <f>TEXT(BASE[[#This Row],[Data de Pagamento]],"mmmm")</f>
        <v>abril</v>
      </c>
      <c r="J2017" s="35">
        <f>YEAR(BASE[[#This Row],[Data de Pagamento]])</f>
        <v>2025</v>
      </c>
      <c r="K2017" s="36">
        <v>-1654</v>
      </c>
    </row>
    <row r="2018" spans="1:11">
      <c r="A2018" s="37" t="s">
        <v>8</v>
      </c>
      <c r="B2018" s="37" t="s">
        <v>73</v>
      </c>
      <c r="C2018" s="47" t="s">
        <v>25</v>
      </c>
      <c r="D2018" s="41" t="str" cm="1">
        <f t="array" ref="D2018">INDEX(FONTE_CÓDIGOS[CÓDIGO],MATCH(1,(FONTE_CÓDIGOS[FONTE]=BASE[[#This Row],[Coluna1]])*(FONTE_CÓDIGOS[DESCRIÇÃO]=BASE[[#This Row],[Classificação]]),0))</f>
        <v>2.11</v>
      </c>
      <c r="E2018" s="33" t="s">
        <v>31</v>
      </c>
      <c r="G2018" s="39">
        <v>45778</v>
      </c>
      <c r="H2018" s="35">
        <f>DAY(BASE[[#This Row],[Data de Pagamento]])</f>
        <v>1</v>
      </c>
      <c r="I2018" s="35" t="str">
        <f>TEXT(BASE[[#This Row],[Data de Pagamento]],"mmmm")</f>
        <v>maio</v>
      </c>
      <c r="J2018" s="35">
        <f>YEAR(BASE[[#This Row],[Data de Pagamento]])</f>
        <v>2025</v>
      </c>
      <c r="K2018" s="36">
        <v>-1655</v>
      </c>
    </row>
    <row r="2019" spans="1:11">
      <c r="A2019" s="37" t="s">
        <v>8</v>
      </c>
      <c r="B2019" s="37" t="s">
        <v>73</v>
      </c>
      <c r="C2019" s="47" t="s">
        <v>25</v>
      </c>
      <c r="D2019" s="38" t="str" cm="1">
        <f t="array" ref="D2019">INDEX(FONTE_CÓDIGOS[CÓDIGO],MATCH(1,(FONTE_CÓDIGOS[FONTE]=BASE[[#This Row],[Coluna1]])*(FONTE_CÓDIGOS[DESCRIÇÃO]=BASE[[#This Row],[Classificação]]),0))</f>
        <v>2.11</v>
      </c>
      <c r="E2019" s="33" t="s">
        <v>31</v>
      </c>
      <c r="G2019" s="39">
        <v>45778</v>
      </c>
      <c r="H2019" s="35">
        <f>DAY(BASE[[#This Row],[Data de Pagamento]])</f>
        <v>1</v>
      </c>
      <c r="I2019" s="35" t="str">
        <f>TEXT(BASE[[#This Row],[Data de Pagamento]],"mmmm")</f>
        <v>maio</v>
      </c>
      <c r="J2019" s="35">
        <f>YEAR(BASE[[#This Row],[Data de Pagamento]])</f>
        <v>2025</v>
      </c>
      <c r="K2019" s="36">
        <v>-1656</v>
      </c>
    </row>
    <row r="2020" spans="1:11">
      <c r="A2020" s="37" t="s">
        <v>8</v>
      </c>
      <c r="B2020" s="37" t="s">
        <v>73</v>
      </c>
      <c r="C2020" s="47" t="s">
        <v>25</v>
      </c>
      <c r="D2020" s="41" t="str" cm="1">
        <f t="array" ref="D2020">INDEX(FONTE_CÓDIGOS[CÓDIGO],MATCH(1,(FONTE_CÓDIGOS[FONTE]=BASE[[#This Row],[Coluna1]])*(FONTE_CÓDIGOS[DESCRIÇÃO]=BASE[[#This Row],[Classificação]]),0))</f>
        <v>2.11</v>
      </c>
      <c r="E2020" s="33" t="s">
        <v>37</v>
      </c>
      <c r="G2020" s="39">
        <v>45778</v>
      </c>
      <c r="H2020" s="35">
        <f>DAY(BASE[[#This Row],[Data de Pagamento]])</f>
        <v>1</v>
      </c>
      <c r="I2020" s="35" t="str">
        <f>TEXT(BASE[[#This Row],[Data de Pagamento]],"mmmm")</f>
        <v>maio</v>
      </c>
      <c r="J2020" s="35">
        <f>YEAR(BASE[[#This Row],[Data de Pagamento]])</f>
        <v>2025</v>
      </c>
      <c r="K2020" s="36">
        <v>-1657</v>
      </c>
    </row>
    <row r="2021" spans="1:11">
      <c r="A2021" s="37" t="s">
        <v>8</v>
      </c>
      <c r="B2021" s="37" t="s">
        <v>73</v>
      </c>
      <c r="C2021" s="47" t="s">
        <v>25</v>
      </c>
      <c r="D2021" s="38" t="str" cm="1">
        <f t="array" ref="D2021">INDEX(FONTE_CÓDIGOS[CÓDIGO],MATCH(1,(FONTE_CÓDIGOS[FONTE]=BASE[[#This Row],[Coluna1]])*(FONTE_CÓDIGOS[DESCRIÇÃO]=BASE[[#This Row],[Classificação]]),0))</f>
        <v>2.11</v>
      </c>
      <c r="E2021" s="33" t="s">
        <v>37</v>
      </c>
      <c r="G2021" s="39">
        <v>45778</v>
      </c>
      <c r="H2021" s="35">
        <f>DAY(BASE[[#This Row],[Data de Pagamento]])</f>
        <v>1</v>
      </c>
      <c r="I2021" s="35" t="str">
        <f>TEXT(BASE[[#This Row],[Data de Pagamento]],"mmmm")</f>
        <v>maio</v>
      </c>
      <c r="J2021" s="35">
        <f>YEAR(BASE[[#This Row],[Data de Pagamento]])</f>
        <v>2025</v>
      </c>
      <c r="K2021" s="36">
        <v>-1658</v>
      </c>
    </row>
    <row r="2022" spans="1:11">
      <c r="A2022" s="37" t="s">
        <v>8</v>
      </c>
      <c r="B2022" s="37" t="s">
        <v>73</v>
      </c>
      <c r="C2022" s="47" t="s">
        <v>25</v>
      </c>
      <c r="D2022" s="41" t="str" cm="1">
        <f t="array" ref="D2022">INDEX(FONTE_CÓDIGOS[CÓDIGO],MATCH(1,(FONTE_CÓDIGOS[FONTE]=BASE[[#This Row],[Coluna1]])*(FONTE_CÓDIGOS[DESCRIÇÃO]=BASE[[#This Row],[Classificação]]),0))</f>
        <v>2.11</v>
      </c>
      <c r="E2022" s="33" t="s">
        <v>31</v>
      </c>
      <c r="G2022" s="39">
        <v>45809</v>
      </c>
      <c r="H2022" s="35">
        <f>DAY(BASE[[#This Row],[Data de Pagamento]])</f>
        <v>1</v>
      </c>
      <c r="I2022" s="35" t="str">
        <f>TEXT(BASE[[#This Row],[Data de Pagamento]],"mmmm")</f>
        <v>junho</v>
      </c>
      <c r="J2022" s="35">
        <f>YEAR(BASE[[#This Row],[Data de Pagamento]])</f>
        <v>2025</v>
      </c>
      <c r="K2022" s="36">
        <v>-1659</v>
      </c>
    </row>
    <row r="2023" spans="1:11">
      <c r="A2023" s="37" t="s">
        <v>8</v>
      </c>
      <c r="B2023" s="37" t="s">
        <v>73</v>
      </c>
      <c r="C2023" s="47" t="s">
        <v>25</v>
      </c>
      <c r="D2023" s="38" t="str" cm="1">
        <f t="array" ref="D2023">INDEX(FONTE_CÓDIGOS[CÓDIGO],MATCH(1,(FONTE_CÓDIGOS[FONTE]=BASE[[#This Row],[Coluna1]])*(FONTE_CÓDIGOS[DESCRIÇÃO]=BASE[[#This Row],[Classificação]]),0))</f>
        <v>2.11</v>
      </c>
      <c r="E2023" s="33" t="s">
        <v>31</v>
      </c>
      <c r="G2023" s="39">
        <v>45809</v>
      </c>
      <c r="H2023" s="35">
        <f>DAY(BASE[[#This Row],[Data de Pagamento]])</f>
        <v>1</v>
      </c>
      <c r="I2023" s="35" t="str">
        <f>TEXT(BASE[[#This Row],[Data de Pagamento]],"mmmm")</f>
        <v>junho</v>
      </c>
      <c r="J2023" s="35">
        <f>YEAR(BASE[[#This Row],[Data de Pagamento]])</f>
        <v>2025</v>
      </c>
      <c r="K2023" s="36">
        <v>-1660</v>
      </c>
    </row>
    <row r="2024" spans="1:11">
      <c r="A2024" s="37" t="s">
        <v>8</v>
      </c>
      <c r="B2024" s="37" t="s">
        <v>73</v>
      </c>
      <c r="C2024" s="47" t="s">
        <v>25</v>
      </c>
      <c r="D2024" s="41" t="str" cm="1">
        <f t="array" ref="D2024">INDEX(FONTE_CÓDIGOS[CÓDIGO],MATCH(1,(FONTE_CÓDIGOS[FONTE]=BASE[[#This Row],[Coluna1]])*(FONTE_CÓDIGOS[DESCRIÇÃO]=BASE[[#This Row],[Classificação]]),0))</f>
        <v>2.11</v>
      </c>
      <c r="E2024" s="33" t="s">
        <v>37</v>
      </c>
      <c r="G2024" s="39">
        <v>45809</v>
      </c>
      <c r="H2024" s="35">
        <f>DAY(BASE[[#This Row],[Data de Pagamento]])</f>
        <v>1</v>
      </c>
      <c r="I2024" s="35" t="str">
        <f>TEXT(BASE[[#This Row],[Data de Pagamento]],"mmmm")</f>
        <v>junho</v>
      </c>
      <c r="J2024" s="35">
        <f>YEAR(BASE[[#This Row],[Data de Pagamento]])</f>
        <v>2025</v>
      </c>
      <c r="K2024" s="36">
        <v>-1661</v>
      </c>
    </row>
    <row r="2025" spans="1:11">
      <c r="A2025" s="37" t="s">
        <v>8</v>
      </c>
      <c r="B2025" s="37" t="s">
        <v>73</v>
      </c>
      <c r="C2025" s="47" t="s">
        <v>25</v>
      </c>
      <c r="D2025" s="38" t="str" cm="1">
        <f t="array" ref="D2025">INDEX(FONTE_CÓDIGOS[CÓDIGO],MATCH(1,(FONTE_CÓDIGOS[FONTE]=BASE[[#This Row],[Coluna1]])*(FONTE_CÓDIGOS[DESCRIÇÃO]=BASE[[#This Row],[Classificação]]),0))</f>
        <v>2.11</v>
      </c>
      <c r="E2025" s="33" t="s">
        <v>37</v>
      </c>
      <c r="G2025" s="39">
        <v>45809</v>
      </c>
      <c r="H2025" s="35">
        <f>DAY(BASE[[#This Row],[Data de Pagamento]])</f>
        <v>1</v>
      </c>
      <c r="I2025" s="35" t="str">
        <f>TEXT(BASE[[#This Row],[Data de Pagamento]],"mmmm")</f>
        <v>junho</v>
      </c>
      <c r="J2025" s="35">
        <f>YEAR(BASE[[#This Row],[Data de Pagamento]])</f>
        <v>2025</v>
      </c>
      <c r="K2025" s="36">
        <v>-1662</v>
      </c>
    </row>
    <row r="2026" spans="1:11">
      <c r="A2026" s="37" t="s">
        <v>8</v>
      </c>
      <c r="B2026" s="37" t="s">
        <v>73</v>
      </c>
      <c r="C2026" s="47" t="s">
        <v>25</v>
      </c>
      <c r="D2026" s="41" t="str" cm="1">
        <f t="array" ref="D2026">INDEX(FONTE_CÓDIGOS[CÓDIGO],MATCH(1,(FONTE_CÓDIGOS[FONTE]=BASE[[#This Row],[Coluna1]])*(FONTE_CÓDIGOS[DESCRIÇÃO]=BASE[[#This Row],[Classificação]]),0))</f>
        <v>2.11</v>
      </c>
      <c r="E2026" s="33" t="s">
        <v>31</v>
      </c>
      <c r="G2026" s="39">
        <v>45839</v>
      </c>
      <c r="H2026" s="35">
        <f>DAY(BASE[[#This Row],[Data de Pagamento]])</f>
        <v>1</v>
      </c>
      <c r="I2026" s="35" t="str">
        <f>TEXT(BASE[[#This Row],[Data de Pagamento]],"mmmm")</f>
        <v>julho</v>
      </c>
      <c r="J2026" s="35">
        <f>YEAR(BASE[[#This Row],[Data de Pagamento]])</f>
        <v>2025</v>
      </c>
      <c r="K2026" s="36">
        <v>-1663</v>
      </c>
    </row>
    <row r="2027" spans="1:11">
      <c r="A2027" s="37" t="s">
        <v>8</v>
      </c>
      <c r="B2027" s="37" t="s">
        <v>73</v>
      </c>
      <c r="C2027" s="47" t="s">
        <v>25</v>
      </c>
      <c r="D2027" s="38" t="str" cm="1">
        <f t="array" ref="D2027">INDEX(FONTE_CÓDIGOS[CÓDIGO],MATCH(1,(FONTE_CÓDIGOS[FONTE]=BASE[[#This Row],[Coluna1]])*(FONTE_CÓDIGOS[DESCRIÇÃO]=BASE[[#This Row],[Classificação]]),0))</f>
        <v>2.11</v>
      </c>
      <c r="E2027" s="33" t="s">
        <v>31</v>
      </c>
      <c r="G2027" s="39">
        <v>45839</v>
      </c>
      <c r="H2027" s="35">
        <f>DAY(BASE[[#This Row],[Data de Pagamento]])</f>
        <v>1</v>
      </c>
      <c r="I2027" s="35" t="str">
        <f>TEXT(BASE[[#This Row],[Data de Pagamento]],"mmmm")</f>
        <v>julho</v>
      </c>
      <c r="J2027" s="35">
        <f>YEAR(BASE[[#This Row],[Data de Pagamento]])</f>
        <v>2025</v>
      </c>
      <c r="K2027" s="36">
        <v>-1664</v>
      </c>
    </row>
    <row r="2028" spans="1:11">
      <c r="A2028" s="37" t="s">
        <v>8</v>
      </c>
      <c r="B2028" s="37" t="s">
        <v>73</v>
      </c>
      <c r="C2028" s="47" t="s">
        <v>25</v>
      </c>
      <c r="D2028" s="41" t="str" cm="1">
        <f t="array" ref="D2028">INDEX(FONTE_CÓDIGOS[CÓDIGO],MATCH(1,(FONTE_CÓDIGOS[FONTE]=BASE[[#This Row],[Coluna1]])*(FONTE_CÓDIGOS[DESCRIÇÃO]=BASE[[#This Row],[Classificação]]),0))</f>
        <v>2.11</v>
      </c>
      <c r="E2028" s="33" t="s">
        <v>37</v>
      </c>
      <c r="G2028" s="39">
        <v>45839</v>
      </c>
      <c r="H2028" s="35">
        <f>DAY(BASE[[#This Row],[Data de Pagamento]])</f>
        <v>1</v>
      </c>
      <c r="I2028" s="35" t="str">
        <f>TEXT(BASE[[#This Row],[Data de Pagamento]],"mmmm")</f>
        <v>julho</v>
      </c>
      <c r="J2028" s="35">
        <f>YEAR(BASE[[#This Row],[Data de Pagamento]])</f>
        <v>2025</v>
      </c>
      <c r="K2028" s="36">
        <v>-1665</v>
      </c>
    </row>
    <row r="2029" spans="1:11">
      <c r="A2029" s="37" t="s">
        <v>8</v>
      </c>
      <c r="B2029" s="37" t="s">
        <v>73</v>
      </c>
      <c r="C2029" s="47" t="s">
        <v>25</v>
      </c>
      <c r="D2029" s="38" t="str" cm="1">
        <f t="array" ref="D2029">INDEX(FONTE_CÓDIGOS[CÓDIGO],MATCH(1,(FONTE_CÓDIGOS[FONTE]=BASE[[#This Row],[Coluna1]])*(FONTE_CÓDIGOS[DESCRIÇÃO]=BASE[[#This Row],[Classificação]]),0))</f>
        <v>2.11</v>
      </c>
      <c r="E2029" s="33" t="s">
        <v>37</v>
      </c>
      <c r="G2029" s="39">
        <v>45839</v>
      </c>
      <c r="H2029" s="35">
        <f>DAY(BASE[[#This Row],[Data de Pagamento]])</f>
        <v>1</v>
      </c>
      <c r="I2029" s="35" t="str">
        <f>TEXT(BASE[[#This Row],[Data de Pagamento]],"mmmm")</f>
        <v>julho</v>
      </c>
      <c r="J2029" s="35">
        <f>YEAR(BASE[[#This Row],[Data de Pagamento]])</f>
        <v>2025</v>
      </c>
      <c r="K2029" s="36">
        <v>-1666</v>
      </c>
    </row>
    <row r="2030" spans="1:11">
      <c r="A2030" s="37" t="s">
        <v>8</v>
      </c>
      <c r="B2030" s="37" t="s">
        <v>73</v>
      </c>
      <c r="C2030" s="47" t="s">
        <v>25</v>
      </c>
      <c r="D2030" s="41" t="str" cm="1">
        <f t="array" ref="D2030">INDEX(FONTE_CÓDIGOS[CÓDIGO],MATCH(1,(FONTE_CÓDIGOS[FONTE]=BASE[[#This Row],[Coluna1]])*(FONTE_CÓDIGOS[DESCRIÇÃO]=BASE[[#This Row],[Classificação]]),0))</f>
        <v>2.11</v>
      </c>
      <c r="E2030" s="33" t="s">
        <v>31</v>
      </c>
      <c r="G2030" s="39">
        <v>45870</v>
      </c>
      <c r="H2030" s="35">
        <f>DAY(BASE[[#This Row],[Data de Pagamento]])</f>
        <v>1</v>
      </c>
      <c r="I2030" s="35" t="str">
        <f>TEXT(BASE[[#This Row],[Data de Pagamento]],"mmmm")</f>
        <v>agosto</v>
      </c>
      <c r="J2030" s="35">
        <f>YEAR(BASE[[#This Row],[Data de Pagamento]])</f>
        <v>2025</v>
      </c>
      <c r="K2030" s="36">
        <v>-1667</v>
      </c>
    </row>
    <row r="2031" spans="1:11">
      <c r="A2031" s="37" t="s">
        <v>8</v>
      </c>
      <c r="B2031" s="37" t="s">
        <v>73</v>
      </c>
      <c r="C2031" s="47" t="s">
        <v>25</v>
      </c>
      <c r="D2031" s="38" t="str" cm="1">
        <f t="array" ref="D2031">INDEX(FONTE_CÓDIGOS[CÓDIGO],MATCH(1,(FONTE_CÓDIGOS[FONTE]=BASE[[#This Row],[Coluna1]])*(FONTE_CÓDIGOS[DESCRIÇÃO]=BASE[[#This Row],[Classificação]]),0))</f>
        <v>2.11</v>
      </c>
      <c r="E2031" s="33" t="s">
        <v>31</v>
      </c>
      <c r="G2031" s="39">
        <v>45870</v>
      </c>
      <c r="H2031" s="35">
        <f>DAY(BASE[[#This Row],[Data de Pagamento]])</f>
        <v>1</v>
      </c>
      <c r="I2031" s="35" t="str">
        <f>TEXT(BASE[[#This Row],[Data de Pagamento]],"mmmm")</f>
        <v>agosto</v>
      </c>
      <c r="J2031" s="35">
        <f>YEAR(BASE[[#This Row],[Data de Pagamento]])</f>
        <v>2025</v>
      </c>
      <c r="K2031" s="36">
        <v>-1668</v>
      </c>
    </row>
    <row r="2032" spans="1:11">
      <c r="A2032" s="37" t="s">
        <v>8</v>
      </c>
      <c r="B2032" s="37" t="s">
        <v>73</v>
      </c>
      <c r="C2032" s="47" t="s">
        <v>25</v>
      </c>
      <c r="D2032" s="41" t="str" cm="1">
        <f t="array" ref="D2032">INDEX(FONTE_CÓDIGOS[CÓDIGO],MATCH(1,(FONTE_CÓDIGOS[FONTE]=BASE[[#This Row],[Coluna1]])*(FONTE_CÓDIGOS[DESCRIÇÃO]=BASE[[#This Row],[Classificação]]),0))</f>
        <v>2.11</v>
      </c>
      <c r="E2032" s="33" t="s">
        <v>37</v>
      </c>
      <c r="G2032" s="39">
        <v>45870</v>
      </c>
      <c r="H2032" s="35">
        <f>DAY(BASE[[#This Row],[Data de Pagamento]])</f>
        <v>1</v>
      </c>
      <c r="I2032" s="35" t="str">
        <f>TEXT(BASE[[#This Row],[Data de Pagamento]],"mmmm")</f>
        <v>agosto</v>
      </c>
      <c r="J2032" s="35">
        <f>YEAR(BASE[[#This Row],[Data de Pagamento]])</f>
        <v>2025</v>
      </c>
      <c r="K2032" s="36">
        <v>-1669</v>
      </c>
    </row>
    <row r="2033" spans="1:11">
      <c r="A2033" s="37" t="s">
        <v>8</v>
      </c>
      <c r="B2033" s="37" t="s">
        <v>73</v>
      </c>
      <c r="C2033" s="47" t="s">
        <v>25</v>
      </c>
      <c r="D2033" s="38" t="str" cm="1">
        <f t="array" ref="D2033">INDEX(FONTE_CÓDIGOS[CÓDIGO],MATCH(1,(FONTE_CÓDIGOS[FONTE]=BASE[[#This Row],[Coluna1]])*(FONTE_CÓDIGOS[DESCRIÇÃO]=BASE[[#This Row],[Classificação]]),0))</f>
        <v>2.11</v>
      </c>
      <c r="E2033" s="33" t="s">
        <v>37</v>
      </c>
      <c r="G2033" s="39">
        <v>45870</v>
      </c>
      <c r="H2033" s="35">
        <f>DAY(BASE[[#This Row],[Data de Pagamento]])</f>
        <v>1</v>
      </c>
      <c r="I2033" s="35" t="str">
        <f>TEXT(BASE[[#This Row],[Data de Pagamento]],"mmmm")</f>
        <v>agosto</v>
      </c>
      <c r="J2033" s="35">
        <f>YEAR(BASE[[#This Row],[Data de Pagamento]])</f>
        <v>2025</v>
      </c>
      <c r="K2033" s="36">
        <v>-1670</v>
      </c>
    </row>
    <row r="2034" spans="1:11">
      <c r="A2034" s="37" t="s">
        <v>8</v>
      </c>
      <c r="B2034" s="37" t="s">
        <v>73</v>
      </c>
      <c r="C2034" s="47" t="s">
        <v>25</v>
      </c>
      <c r="D2034" s="41" t="str" cm="1">
        <f t="array" ref="D2034">INDEX(FONTE_CÓDIGOS[CÓDIGO],MATCH(1,(FONTE_CÓDIGOS[FONTE]=BASE[[#This Row],[Coluna1]])*(FONTE_CÓDIGOS[DESCRIÇÃO]=BASE[[#This Row],[Classificação]]),0))</f>
        <v>2.11</v>
      </c>
      <c r="E2034" s="33" t="s">
        <v>31</v>
      </c>
      <c r="G2034" s="39">
        <v>45901</v>
      </c>
      <c r="H2034" s="35">
        <f>DAY(BASE[[#This Row],[Data de Pagamento]])</f>
        <v>1</v>
      </c>
      <c r="I2034" s="35" t="str">
        <f>TEXT(BASE[[#This Row],[Data de Pagamento]],"mmmm")</f>
        <v>setembro</v>
      </c>
      <c r="J2034" s="35">
        <f>YEAR(BASE[[#This Row],[Data de Pagamento]])</f>
        <v>2025</v>
      </c>
      <c r="K2034" s="36">
        <v>-1671</v>
      </c>
    </row>
    <row r="2035" spans="1:11">
      <c r="A2035" s="37" t="s">
        <v>8</v>
      </c>
      <c r="B2035" s="37" t="s">
        <v>73</v>
      </c>
      <c r="C2035" s="47" t="s">
        <v>25</v>
      </c>
      <c r="D2035" s="38" t="str" cm="1">
        <f t="array" ref="D2035">INDEX(FONTE_CÓDIGOS[CÓDIGO],MATCH(1,(FONTE_CÓDIGOS[FONTE]=BASE[[#This Row],[Coluna1]])*(FONTE_CÓDIGOS[DESCRIÇÃO]=BASE[[#This Row],[Classificação]]),0))</f>
        <v>2.11</v>
      </c>
      <c r="E2035" s="33" t="s">
        <v>31</v>
      </c>
      <c r="G2035" s="39">
        <v>45901</v>
      </c>
      <c r="H2035" s="35">
        <f>DAY(BASE[[#This Row],[Data de Pagamento]])</f>
        <v>1</v>
      </c>
      <c r="I2035" s="35" t="str">
        <f>TEXT(BASE[[#This Row],[Data de Pagamento]],"mmmm")</f>
        <v>setembro</v>
      </c>
      <c r="J2035" s="35">
        <f>YEAR(BASE[[#This Row],[Data de Pagamento]])</f>
        <v>2025</v>
      </c>
      <c r="K2035" s="36">
        <v>-1672</v>
      </c>
    </row>
    <row r="2036" spans="1:11">
      <c r="A2036" s="37" t="s">
        <v>8</v>
      </c>
      <c r="B2036" s="37" t="s">
        <v>73</v>
      </c>
      <c r="C2036" s="47" t="s">
        <v>25</v>
      </c>
      <c r="D2036" s="41" t="str" cm="1">
        <f t="array" ref="D2036">INDEX(FONTE_CÓDIGOS[CÓDIGO],MATCH(1,(FONTE_CÓDIGOS[FONTE]=BASE[[#This Row],[Coluna1]])*(FONTE_CÓDIGOS[DESCRIÇÃO]=BASE[[#This Row],[Classificação]]),0))</f>
        <v>2.11</v>
      </c>
      <c r="E2036" s="33" t="s">
        <v>37</v>
      </c>
      <c r="G2036" s="39">
        <v>45901</v>
      </c>
      <c r="H2036" s="35">
        <f>DAY(BASE[[#This Row],[Data de Pagamento]])</f>
        <v>1</v>
      </c>
      <c r="I2036" s="35" t="str">
        <f>TEXT(BASE[[#This Row],[Data de Pagamento]],"mmmm")</f>
        <v>setembro</v>
      </c>
      <c r="J2036" s="35">
        <f>YEAR(BASE[[#This Row],[Data de Pagamento]])</f>
        <v>2025</v>
      </c>
      <c r="K2036" s="36">
        <v>-1673</v>
      </c>
    </row>
    <row r="2037" spans="1:11">
      <c r="A2037" s="37" t="s">
        <v>8</v>
      </c>
      <c r="B2037" s="37" t="s">
        <v>73</v>
      </c>
      <c r="C2037" s="47" t="s">
        <v>25</v>
      </c>
      <c r="D2037" s="38" t="str" cm="1">
        <f t="array" ref="D2037">INDEX(FONTE_CÓDIGOS[CÓDIGO],MATCH(1,(FONTE_CÓDIGOS[FONTE]=BASE[[#This Row],[Coluna1]])*(FONTE_CÓDIGOS[DESCRIÇÃO]=BASE[[#This Row],[Classificação]]),0))</f>
        <v>2.11</v>
      </c>
      <c r="E2037" s="33" t="s">
        <v>37</v>
      </c>
      <c r="G2037" s="39">
        <v>45901</v>
      </c>
      <c r="H2037" s="35">
        <f>DAY(BASE[[#This Row],[Data de Pagamento]])</f>
        <v>1</v>
      </c>
      <c r="I2037" s="35" t="str">
        <f>TEXT(BASE[[#This Row],[Data de Pagamento]],"mmmm")</f>
        <v>setembro</v>
      </c>
      <c r="J2037" s="35">
        <f>YEAR(BASE[[#This Row],[Data de Pagamento]])</f>
        <v>2025</v>
      </c>
      <c r="K2037" s="36">
        <v>-1674</v>
      </c>
    </row>
    <row r="2038" spans="1:11">
      <c r="A2038" s="37" t="s">
        <v>8</v>
      </c>
      <c r="B2038" s="37" t="s">
        <v>73</v>
      </c>
      <c r="C2038" s="47" t="s">
        <v>25</v>
      </c>
      <c r="D2038" s="41" t="str" cm="1">
        <f t="array" ref="D2038">INDEX(FONTE_CÓDIGOS[CÓDIGO],MATCH(1,(FONTE_CÓDIGOS[FONTE]=BASE[[#This Row],[Coluna1]])*(FONTE_CÓDIGOS[DESCRIÇÃO]=BASE[[#This Row],[Classificação]]),0))</f>
        <v>2.11</v>
      </c>
      <c r="E2038" s="33" t="s">
        <v>31</v>
      </c>
      <c r="G2038" s="39">
        <v>45931</v>
      </c>
      <c r="H2038" s="35">
        <f>DAY(BASE[[#This Row],[Data de Pagamento]])</f>
        <v>1</v>
      </c>
      <c r="I2038" s="35" t="str">
        <f>TEXT(BASE[[#This Row],[Data de Pagamento]],"mmmm")</f>
        <v>outubro</v>
      </c>
      <c r="J2038" s="35">
        <f>YEAR(BASE[[#This Row],[Data de Pagamento]])</f>
        <v>2025</v>
      </c>
      <c r="K2038" s="36">
        <v>-1675</v>
      </c>
    </row>
    <row r="2039" spans="1:11">
      <c r="A2039" s="37" t="s">
        <v>8</v>
      </c>
      <c r="B2039" s="37" t="s">
        <v>73</v>
      </c>
      <c r="C2039" s="47" t="s">
        <v>25</v>
      </c>
      <c r="D2039" s="38" t="str" cm="1">
        <f t="array" ref="D2039">INDEX(FONTE_CÓDIGOS[CÓDIGO],MATCH(1,(FONTE_CÓDIGOS[FONTE]=BASE[[#This Row],[Coluna1]])*(FONTE_CÓDIGOS[DESCRIÇÃO]=BASE[[#This Row],[Classificação]]),0))</f>
        <v>2.11</v>
      </c>
      <c r="E2039" s="33" t="s">
        <v>31</v>
      </c>
      <c r="G2039" s="39">
        <v>45931</v>
      </c>
      <c r="H2039" s="35">
        <f>DAY(BASE[[#This Row],[Data de Pagamento]])</f>
        <v>1</v>
      </c>
      <c r="I2039" s="35" t="str">
        <f>TEXT(BASE[[#This Row],[Data de Pagamento]],"mmmm")</f>
        <v>outubro</v>
      </c>
      <c r="J2039" s="35">
        <f>YEAR(BASE[[#This Row],[Data de Pagamento]])</f>
        <v>2025</v>
      </c>
      <c r="K2039" s="36">
        <v>-1676</v>
      </c>
    </row>
    <row r="2040" spans="1:11">
      <c r="A2040" s="37" t="s">
        <v>8</v>
      </c>
      <c r="B2040" s="37" t="s">
        <v>73</v>
      </c>
      <c r="C2040" s="47" t="s">
        <v>25</v>
      </c>
      <c r="D2040" s="41" t="str" cm="1">
        <f t="array" ref="D2040">INDEX(FONTE_CÓDIGOS[CÓDIGO],MATCH(1,(FONTE_CÓDIGOS[FONTE]=BASE[[#This Row],[Coluna1]])*(FONTE_CÓDIGOS[DESCRIÇÃO]=BASE[[#This Row],[Classificação]]),0))</f>
        <v>2.11</v>
      </c>
      <c r="E2040" s="33" t="s">
        <v>37</v>
      </c>
      <c r="G2040" s="39">
        <v>45931</v>
      </c>
      <c r="H2040" s="35">
        <f>DAY(BASE[[#This Row],[Data de Pagamento]])</f>
        <v>1</v>
      </c>
      <c r="I2040" s="35" t="str">
        <f>TEXT(BASE[[#This Row],[Data de Pagamento]],"mmmm")</f>
        <v>outubro</v>
      </c>
      <c r="J2040" s="35">
        <f>YEAR(BASE[[#This Row],[Data de Pagamento]])</f>
        <v>2025</v>
      </c>
      <c r="K2040" s="36">
        <v>-1677</v>
      </c>
    </row>
    <row r="2041" spans="1:11">
      <c r="A2041" s="37" t="s">
        <v>8</v>
      </c>
      <c r="B2041" s="37" t="s">
        <v>73</v>
      </c>
      <c r="C2041" s="47" t="s">
        <v>25</v>
      </c>
      <c r="D2041" s="38" t="str" cm="1">
        <f t="array" ref="D2041">INDEX(FONTE_CÓDIGOS[CÓDIGO],MATCH(1,(FONTE_CÓDIGOS[FONTE]=BASE[[#This Row],[Coluna1]])*(FONTE_CÓDIGOS[DESCRIÇÃO]=BASE[[#This Row],[Classificação]]),0))</f>
        <v>2.11</v>
      </c>
      <c r="E2041" s="33" t="s">
        <v>37</v>
      </c>
      <c r="G2041" s="39">
        <v>45931</v>
      </c>
      <c r="H2041" s="35">
        <f>DAY(BASE[[#This Row],[Data de Pagamento]])</f>
        <v>1</v>
      </c>
      <c r="I2041" s="35" t="str">
        <f>TEXT(BASE[[#This Row],[Data de Pagamento]],"mmmm")</f>
        <v>outubro</v>
      </c>
      <c r="J2041" s="35">
        <f>YEAR(BASE[[#This Row],[Data de Pagamento]])</f>
        <v>2025</v>
      </c>
      <c r="K2041" s="36">
        <v>-1678</v>
      </c>
    </row>
    <row r="2042" spans="1:11">
      <c r="A2042" s="37" t="s">
        <v>8</v>
      </c>
      <c r="B2042" s="37" t="s">
        <v>73</v>
      </c>
      <c r="C2042" s="47" t="s">
        <v>25</v>
      </c>
      <c r="D2042" s="41" t="str" cm="1">
        <f t="array" ref="D2042">INDEX(FONTE_CÓDIGOS[CÓDIGO],MATCH(1,(FONTE_CÓDIGOS[FONTE]=BASE[[#This Row],[Coluna1]])*(FONTE_CÓDIGOS[DESCRIÇÃO]=BASE[[#This Row],[Classificação]]),0))</f>
        <v>2.11</v>
      </c>
      <c r="E2042" s="33" t="s">
        <v>31</v>
      </c>
      <c r="G2042" s="39">
        <v>45962</v>
      </c>
      <c r="H2042" s="35">
        <f>DAY(BASE[[#This Row],[Data de Pagamento]])</f>
        <v>1</v>
      </c>
      <c r="I2042" s="35" t="str">
        <f>TEXT(BASE[[#This Row],[Data de Pagamento]],"mmmm")</f>
        <v>novembro</v>
      </c>
      <c r="J2042" s="35">
        <f>YEAR(BASE[[#This Row],[Data de Pagamento]])</f>
        <v>2025</v>
      </c>
      <c r="K2042" s="36">
        <v>-1679</v>
      </c>
    </row>
    <row r="2043" spans="1:11">
      <c r="A2043" s="37" t="s">
        <v>8</v>
      </c>
      <c r="B2043" s="37" t="s">
        <v>73</v>
      </c>
      <c r="C2043" s="47" t="s">
        <v>25</v>
      </c>
      <c r="D2043" s="38" t="str" cm="1">
        <f t="array" ref="D2043">INDEX(FONTE_CÓDIGOS[CÓDIGO],MATCH(1,(FONTE_CÓDIGOS[FONTE]=BASE[[#This Row],[Coluna1]])*(FONTE_CÓDIGOS[DESCRIÇÃO]=BASE[[#This Row],[Classificação]]),0))</f>
        <v>2.11</v>
      </c>
      <c r="E2043" s="33" t="s">
        <v>31</v>
      </c>
      <c r="G2043" s="39">
        <v>45962</v>
      </c>
      <c r="H2043" s="35">
        <f>DAY(BASE[[#This Row],[Data de Pagamento]])</f>
        <v>1</v>
      </c>
      <c r="I2043" s="35" t="str">
        <f>TEXT(BASE[[#This Row],[Data de Pagamento]],"mmmm")</f>
        <v>novembro</v>
      </c>
      <c r="J2043" s="35">
        <f>YEAR(BASE[[#This Row],[Data de Pagamento]])</f>
        <v>2025</v>
      </c>
      <c r="K2043" s="36">
        <v>-1680</v>
      </c>
    </row>
    <row r="2044" spans="1:11">
      <c r="A2044" s="37" t="s">
        <v>8</v>
      </c>
      <c r="B2044" s="37" t="s">
        <v>73</v>
      </c>
      <c r="C2044" s="47" t="s">
        <v>25</v>
      </c>
      <c r="D2044" s="41" t="str" cm="1">
        <f t="array" ref="D2044">INDEX(FONTE_CÓDIGOS[CÓDIGO],MATCH(1,(FONTE_CÓDIGOS[FONTE]=BASE[[#This Row],[Coluna1]])*(FONTE_CÓDIGOS[DESCRIÇÃO]=BASE[[#This Row],[Classificação]]),0))</f>
        <v>2.11</v>
      </c>
      <c r="E2044" s="33" t="s">
        <v>37</v>
      </c>
      <c r="G2044" s="39">
        <v>45962</v>
      </c>
      <c r="H2044" s="35">
        <f>DAY(BASE[[#This Row],[Data de Pagamento]])</f>
        <v>1</v>
      </c>
      <c r="I2044" s="35" t="str">
        <f>TEXT(BASE[[#This Row],[Data de Pagamento]],"mmmm")</f>
        <v>novembro</v>
      </c>
      <c r="J2044" s="35">
        <f>YEAR(BASE[[#This Row],[Data de Pagamento]])</f>
        <v>2025</v>
      </c>
      <c r="K2044" s="36">
        <v>-1681</v>
      </c>
    </row>
    <row r="2045" spans="1:11">
      <c r="A2045" s="37" t="s">
        <v>8</v>
      </c>
      <c r="B2045" s="37" t="s">
        <v>73</v>
      </c>
      <c r="C2045" s="47" t="s">
        <v>25</v>
      </c>
      <c r="D2045" s="38" t="str" cm="1">
        <f t="array" ref="D2045">INDEX(FONTE_CÓDIGOS[CÓDIGO],MATCH(1,(FONTE_CÓDIGOS[FONTE]=BASE[[#This Row],[Coluna1]])*(FONTE_CÓDIGOS[DESCRIÇÃO]=BASE[[#This Row],[Classificação]]),0))</f>
        <v>2.11</v>
      </c>
      <c r="E2045" s="33" t="s">
        <v>37</v>
      </c>
      <c r="G2045" s="39">
        <v>45962</v>
      </c>
      <c r="H2045" s="35">
        <f>DAY(BASE[[#This Row],[Data de Pagamento]])</f>
        <v>1</v>
      </c>
      <c r="I2045" s="35" t="str">
        <f>TEXT(BASE[[#This Row],[Data de Pagamento]],"mmmm")</f>
        <v>novembro</v>
      </c>
      <c r="J2045" s="35">
        <f>YEAR(BASE[[#This Row],[Data de Pagamento]])</f>
        <v>2025</v>
      </c>
      <c r="K2045" s="36">
        <v>-1682</v>
      </c>
    </row>
    <row r="2046" spans="1:11">
      <c r="A2046" s="37" t="s">
        <v>8</v>
      </c>
      <c r="B2046" s="37" t="s">
        <v>73</v>
      </c>
      <c r="C2046" s="47" t="s">
        <v>25</v>
      </c>
      <c r="D2046" s="41" t="str" cm="1">
        <f t="array" ref="D2046">INDEX(FONTE_CÓDIGOS[CÓDIGO],MATCH(1,(FONTE_CÓDIGOS[FONTE]=BASE[[#This Row],[Coluna1]])*(FONTE_CÓDIGOS[DESCRIÇÃO]=BASE[[#This Row],[Classificação]]),0))</f>
        <v>2.11</v>
      </c>
      <c r="E2046" s="33" t="s">
        <v>31</v>
      </c>
      <c r="G2046" s="39">
        <v>45992</v>
      </c>
      <c r="H2046" s="35">
        <f>DAY(BASE[[#This Row],[Data de Pagamento]])</f>
        <v>1</v>
      </c>
      <c r="I2046" s="35" t="str">
        <f>TEXT(BASE[[#This Row],[Data de Pagamento]],"mmmm")</f>
        <v>dezembro</v>
      </c>
      <c r="J2046" s="35">
        <f>YEAR(BASE[[#This Row],[Data de Pagamento]])</f>
        <v>2025</v>
      </c>
      <c r="K2046" s="36">
        <v>-1683</v>
      </c>
    </row>
    <row r="2047" spans="1:11">
      <c r="A2047" s="37" t="s">
        <v>8</v>
      </c>
      <c r="B2047" s="37" t="s">
        <v>73</v>
      </c>
      <c r="C2047" s="47" t="s">
        <v>25</v>
      </c>
      <c r="D2047" s="38" t="str" cm="1">
        <f t="array" ref="D2047">INDEX(FONTE_CÓDIGOS[CÓDIGO],MATCH(1,(FONTE_CÓDIGOS[FONTE]=BASE[[#This Row],[Coluna1]])*(FONTE_CÓDIGOS[DESCRIÇÃO]=BASE[[#This Row],[Classificação]]),0))</f>
        <v>2.11</v>
      </c>
      <c r="E2047" s="33" t="s">
        <v>31</v>
      </c>
      <c r="G2047" s="39">
        <v>45992</v>
      </c>
      <c r="H2047" s="35">
        <f>DAY(BASE[[#This Row],[Data de Pagamento]])</f>
        <v>1</v>
      </c>
      <c r="I2047" s="35" t="str">
        <f>TEXT(BASE[[#This Row],[Data de Pagamento]],"mmmm")</f>
        <v>dezembro</v>
      </c>
      <c r="J2047" s="35">
        <f>YEAR(BASE[[#This Row],[Data de Pagamento]])</f>
        <v>2025</v>
      </c>
      <c r="K2047" s="36">
        <v>-1684</v>
      </c>
    </row>
    <row r="2048" spans="1:11">
      <c r="A2048" s="37" t="s">
        <v>8</v>
      </c>
      <c r="B2048" s="37" t="s">
        <v>73</v>
      </c>
      <c r="C2048" s="47" t="s">
        <v>25</v>
      </c>
      <c r="D2048" s="41" t="str" cm="1">
        <f t="array" ref="D2048">INDEX(FONTE_CÓDIGOS[CÓDIGO],MATCH(1,(FONTE_CÓDIGOS[FONTE]=BASE[[#This Row],[Coluna1]])*(FONTE_CÓDIGOS[DESCRIÇÃO]=BASE[[#This Row],[Classificação]]),0))</f>
        <v>2.11</v>
      </c>
      <c r="E2048" s="33" t="s">
        <v>37</v>
      </c>
      <c r="G2048" s="39">
        <v>45992</v>
      </c>
      <c r="H2048" s="35">
        <f>DAY(BASE[[#This Row],[Data de Pagamento]])</f>
        <v>1</v>
      </c>
      <c r="I2048" s="35" t="str">
        <f>TEXT(BASE[[#This Row],[Data de Pagamento]],"mmmm")</f>
        <v>dezembro</v>
      </c>
      <c r="J2048" s="35">
        <f>YEAR(BASE[[#This Row],[Data de Pagamento]])</f>
        <v>2025</v>
      </c>
      <c r="K2048" s="36">
        <v>-1685</v>
      </c>
    </row>
    <row r="2049" spans="1:11">
      <c r="A2049" s="37" t="s">
        <v>8</v>
      </c>
      <c r="B2049" s="37" t="s">
        <v>73</v>
      </c>
      <c r="C2049" s="47" t="s">
        <v>25</v>
      </c>
      <c r="D2049" s="38" t="str" cm="1">
        <f t="array" ref="D2049">INDEX(FONTE_CÓDIGOS[CÓDIGO],MATCH(1,(FONTE_CÓDIGOS[FONTE]=BASE[[#This Row],[Coluna1]])*(FONTE_CÓDIGOS[DESCRIÇÃO]=BASE[[#This Row],[Classificação]]),0))</f>
        <v>2.11</v>
      </c>
      <c r="E2049" s="33" t="s">
        <v>37</v>
      </c>
      <c r="G2049" s="39">
        <v>45992</v>
      </c>
      <c r="H2049" s="35">
        <f>DAY(BASE[[#This Row],[Data de Pagamento]])</f>
        <v>1</v>
      </c>
      <c r="I2049" s="35" t="str">
        <f>TEXT(BASE[[#This Row],[Data de Pagamento]],"mmmm")</f>
        <v>dezembro</v>
      </c>
      <c r="J2049" s="35">
        <f>YEAR(BASE[[#This Row],[Data de Pagamento]])</f>
        <v>2025</v>
      </c>
      <c r="K2049" s="36">
        <v>-1686</v>
      </c>
    </row>
    <row r="2050" spans="1:11">
      <c r="A2050" s="37" t="s">
        <v>8</v>
      </c>
      <c r="B2050" s="37" t="s">
        <v>84</v>
      </c>
      <c r="C2050" s="47" t="s">
        <v>25</v>
      </c>
      <c r="D2050" s="38" t="str" cm="1">
        <f t="array" ref="D2050">INDEX(FONTE_CÓDIGOS[CÓDIGO],MATCH(1,(FONTE_CÓDIGOS[FONTE]=BASE[[#This Row],[Coluna1]])*(FONTE_CÓDIGOS[DESCRIÇÃO]=BASE[[#This Row],[Classificação]]),0))</f>
        <v>2.16</v>
      </c>
      <c r="E2050" s="33" t="s">
        <v>10</v>
      </c>
      <c r="G2050" s="39">
        <v>46063</v>
      </c>
      <c r="H2050" s="35">
        <f>DAY(BASE[[#This Row],[Data de Pagamento]])</f>
        <v>10</v>
      </c>
      <c r="I2050" s="35" t="str">
        <f>TEXT(BASE[[#This Row],[Data de Pagamento]],"mmmm")</f>
        <v>fevereiro</v>
      </c>
      <c r="J2050" s="35">
        <f>YEAR(BASE[[#This Row],[Data de Pagamento]])</f>
        <v>2026</v>
      </c>
      <c r="K2050" s="36">
        <v>-1687</v>
      </c>
    </row>
    <row r="2051" spans="1:11">
      <c r="A2051" s="37" t="s">
        <v>8</v>
      </c>
      <c r="B2051" s="37" t="s">
        <v>84</v>
      </c>
      <c r="C2051" s="47" t="s">
        <v>25</v>
      </c>
      <c r="D2051" s="38" t="str" cm="1">
        <f t="array" ref="D2051">INDEX(FONTE_CÓDIGOS[CÓDIGO],MATCH(1,(FONTE_CÓDIGOS[FONTE]=BASE[[#This Row],[Coluna1]])*(FONTE_CÓDIGOS[DESCRIÇÃO]=BASE[[#This Row],[Classificação]]),0))</f>
        <v>2.16</v>
      </c>
      <c r="E2051" s="33" t="s">
        <v>10</v>
      </c>
      <c r="G2051" s="39">
        <v>46063</v>
      </c>
      <c r="H2051" s="35">
        <f>DAY(BASE[[#This Row],[Data de Pagamento]])</f>
        <v>10</v>
      </c>
      <c r="I2051" s="35" t="str">
        <f>TEXT(BASE[[#This Row],[Data de Pagamento]],"mmmm")</f>
        <v>fevereiro</v>
      </c>
      <c r="J2051" s="35">
        <f>YEAR(BASE[[#This Row],[Data de Pagamento]])</f>
        <v>2026</v>
      </c>
      <c r="K2051" s="36">
        <v>-1688</v>
      </c>
    </row>
    <row r="2052" spans="1:11">
      <c r="A2052" s="37" t="s">
        <v>8</v>
      </c>
      <c r="B2052" s="37" t="s">
        <v>84</v>
      </c>
      <c r="C2052" s="47" t="s">
        <v>25</v>
      </c>
      <c r="D2052" s="38" t="str" cm="1">
        <f t="array" ref="D2052">INDEX(FONTE_CÓDIGOS[CÓDIGO],MATCH(1,(FONTE_CÓDIGOS[FONTE]=BASE[[#This Row],[Coluna1]])*(FONTE_CÓDIGOS[DESCRIÇÃO]=BASE[[#This Row],[Classificação]]),0))</f>
        <v>2.16</v>
      </c>
      <c r="E2052" s="33" t="s">
        <v>10</v>
      </c>
      <c r="G2052" s="39">
        <v>46063</v>
      </c>
      <c r="H2052" s="35">
        <f>DAY(BASE[[#This Row],[Data de Pagamento]])</f>
        <v>10</v>
      </c>
      <c r="I2052" s="35" t="str">
        <f>TEXT(BASE[[#This Row],[Data de Pagamento]],"mmmm")</f>
        <v>fevereiro</v>
      </c>
      <c r="J2052" s="35">
        <f>YEAR(BASE[[#This Row],[Data de Pagamento]])</f>
        <v>2026</v>
      </c>
      <c r="K2052" s="36">
        <v>-1689</v>
      </c>
    </row>
    <row r="2053" spans="1:11">
      <c r="A2053" s="50"/>
      <c r="B2053" s="37"/>
      <c r="C2053" s="50"/>
      <c r="D2053" s="52" t="e" cm="1">
        <f t="array" ref="D2053">INDEX(FONTE_CÓDIGOS[CÓDIGO],MATCH(1,(FONTE_CÓDIGOS[FONTE]=BASE[[#This Row],[Coluna1]])*(FONTE_CÓDIGOS[DESCRIÇÃO]=BASE[[#This Row],[Classificação]]),0))</f>
        <v>#N/A</v>
      </c>
      <c r="E2053" s="50"/>
      <c r="F2053" s="50"/>
      <c r="G2053" s="54"/>
      <c r="H2053" s="53">
        <f>DAY(BASE[[#This Row],[Data de Pagamento]])</f>
        <v>0</v>
      </c>
      <c r="I2053" s="53" t="str">
        <f>TEXT(BASE[[#This Row],[Data de Pagamento]],"mmmm")</f>
        <v>janeiro</v>
      </c>
      <c r="J2053" s="53">
        <f>YEAR(BASE[[#This Row],[Data de Pagamento]])</f>
        <v>1900</v>
      </c>
      <c r="K2053" s="51"/>
    </row>
    <row r="2054" spans="1:11">
      <c r="A2054" s="50"/>
      <c r="B2054" s="37"/>
      <c r="C2054" s="50"/>
      <c r="D2054" s="52" t="e" cm="1">
        <f t="array" ref="D2054">INDEX(FONTE_CÓDIGOS[CÓDIGO],MATCH(1,(FONTE_CÓDIGOS[FONTE]=BASE[[#This Row],[Coluna1]])*(FONTE_CÓDIGOS[DESCRIÇÃO]=BASE[[#This Row],[Classificação]]),0))</f>
        <v>#N/A</v>
      </c>
      <c r="E2054" s="50"/>
      <c r="F2054" s="50"/>
      <c r="G2054" s="54"/>
      <c r="H2054" s="53">
        <f>DAY(BASE[[#This Row],[Data de Pagamento]])</f>
        <v>0</v>
      </c>
      <c r="I2054" s="53" t="str">
        <f>TEXT(BASE[[#This Row],[Data de Pagamento]],"mmmm")</f>
        <v>janeiro</v>
      </c>
      <c r="J2054" s="53">
        <f>YEAR(BASE[[#This Row],[Data de Pagamento]])</f>
        <v>1900</v>
      </c>
      <c r="K2054" s="51"/>
    </row>
    <row r="2055" spans="1:11">
      <c r="A2055" s="50"/>
      <c r="B2055" s="37"/>
      <c r="C2055" s="50"/>
      <c r="D2055" s="52" t="e" cm="1">
        <f t="array" ref="D2055">INDEX(FONTE_CÓDIGOS[CÓDIGO],MATCH(1,(FONTE_CÓDIGOS[FONTE]=BASE[[#This Row],[Coluna1]])*(FONTE_CÓDIGOS[DESCRIÇÃO]=BASE[[#This Row],[Classificação]]),0))</f>
        <v>#N/A</v>
      </c>
      <c r="E2055" s="50"/>
      <c r="F2055" s="50"/>
      <c r="G2055" s="54"/>
      <c r="H2055" s="53">
        <f>DAY(BASE[[#This Row],[Data de Pagamento]])</f>
        <v>0</v>
      </c>
      <c r="I2055" s="53" t="str">
        <f>TEXT(BASE[[#This Row],[Data de Pagamento]],"mmmm")</f>
        <v>janeiro</v>
      </c>
      <c r="J2055" s="53">
        <f>YEAR(BASE[[#This Row],[Data de Pagamento]])</f>
        <v>1900</v>
      </c>
      <c r="K2055" s="51"/>
    </row>
    <row r="2056" spans="1:11">
      <c r="A2056" s="50"/>
      <c r="B2056" s="37"/>
      <c r="C2056" s="50"/>
      <c r="D2056" s="52" t="e" cm="1">
        <f t="array" ref="D2056">INDEX(FONTE_CÓDIGOS[CÓDIGO],MATCH(1,(FONTE_CÓDIGOS[FONTE]=BASE[[#This Row],[Coluna1]])*(FONTE_CÓDIGOS[DESCRIÇÃO]=BASE[[#This Row],[Classificação]]),0))</f>
        <v>#N/A</v>
      </c>
      <c r="E2056" s="50"/>
      <c r="F2056" s="50"/>
      <c r="G2056" s="54"/>
      <c r="H2056" s="53">
        <f>DAY(BASE[[#This Row],[Data de Pagamento]])</f>
        <v>0</v>
      </c>
      <c r="I2056" s="53" t="str">
        <f>TEXT(BASE[[#This Row],[Data de Pagamento]],"mmmm")</f>
        <v>janeiro</v>
      </c>
      <c r="J2056" s="53">
        <f>YEAR(BASE[[#This Row],[Data de Pagamento]])</f>
        <v>1900</v>
      </c>
      <c r="K2056" s="51"/>
    </row>
    <row r="2057" spans="1:11">
      <c r="A2057" s="50"/>
      <c r="B2057" s="37"/>
      <c r="C2057" s="50"/>
      <c r="D2057" s="52" t="e" cm="1">
        <f t="array" ref="D2057">INDEX(FONTE_CÓDIGOS[CÓDIGO],MATCH(1,(FONTE_CÓDIGOS[FONTE]=BASE[[#This Row],[Coluna1]])*(FONTE_CÓDIGOS[DESCRIÇÃO]=BASE[[#This Row],[Classificação]]),0))</f>
        <v>#N/A</v>
      </c>
      <c r="E2057" s="50"/>
      <c r="F2057" s="50"/>
      <c r="G2057" s="54"/>
      <c r="H2057" s="53">
        <f>DAY(BASE[[#This Row],[Data de Pagamento]])</f>
        <v>0</v>
      </c>
      <c r="I2057" s="53" t="str">
        <f>TEXT(BASE[[#This Row],[Data de Pagamento]],"mmmm")</f>
        <v>janeiro</v>
      </c>
      <c r="J2057" s="53">
        <f>YEAR(BASE[[#This Row],[Data de Pagamento]])</f>
        <v>1900</v>
      </c>
      <c r="K2057" s="51"/>
    </row>
    <row r="2058" spans="1:11">
      <c r="A2058" s="50"/>
      <c r="B2058" s="37"/>
      <c r="C2058" s="50"/>
      <c r="D2058" s="52" t="e" cm="1">
        <f t="array" ref="D2058">INDEX(FONTE_CÓDIGOS[CÓDIGO],MATCH(1,(FONTE_CÓDIGOS[FONTE]=BASE[[#This Row],[Coluna1]])*(FONTE_CÓDIGOS[DESCRIÇÃO]=BASE[[#This Row],[Classificação]]),0))</f>
        <v>#N/A</v>
      </c>
      <c r="E2058" s="50"/>
      <c r="F2058" s="50"/>
      <c r="G2058" s="54"/>
      <c r="H2058" s="53">
        <f>DAY(BASE[[#This Row],[Data de Pagamento]])</f>
        <v>0</v>
      </c>
      <c r="I2058" s="53" t="str">
        <f>TEXT(BASE[[#This Row],[Data de Pagamento]],"mmmm")</f>
        <v>janeiro</v>
      </c>
      <c r="J2058" s="53">
        <f>YEAR(BASE[[#This Row],[Data de Pagamento]])</f>
        <v>1900</v>
      </c>
      <c r="K2058" s="51"/>
    </row>
    <row r="2059" spans="1:11">
      <c r="A2059" s="50"/>
      <c r="B2059" s="37"/>
      <c r="C2059" s="50"/>
      <c r="D2059" s="52" t="e" cm="1">
        <f t="array" ref="D2059">INDEX(FONTE_CÓDIGOS[CÓDIGO],MATCH(1,(FONTE_CÓDIGOS[FONTE]=BASE[[#This Row],[Coluna1]])*(FONTE_CÓDIGOS[DESCRIÇÃO]=BASE[[#This Row],[Classificação]]),0))</f>
        <v>#N/A</v>
      </c>
      <c r="E2059" s="50"/>
      <c r="F2059" s="50"/>
      <c r="G2059" s="54"/>
      <c r="H2059" s="53">
        <f>DAY(BASE[[#This Row],[Data de Pagamento]])</f>
        <v>0</v>
      </c>
      <c r="I2059" s="53" t="str">
        <f>TEXT(BASE[[#This Row],[Data de Pagamento]],"mmmm")</f>
        <v>janeiro</v>
      </c>
      <c r="J2059" s="53">
        <f>YEAR(BASE[[#This Row],[Data de Pagamento]])</f>
        <v>1900</v>
      </c>
      <c r="K2059" s="51"/>
    </row>
    <row r="2060" spans="1:11">
      <c r="A2060" s="50"/>
      <c r="B2060" s="37"/>
      <c r="C2060" s="50"/>
      <c r="D2060" s="52" t="e" cm="1">
        <f t="array" ref="D2060">INDEX(FONTE_CÓDIGOS[CÓDIGO],MATCH(1,(FONTE_CÓDIGOS[FONTE]=BASE[[#This Row],[Coluna1]])*(FONTE_CÓDIGOS[DESCRIÇÃO]=BASE[[#This Row],[Classificação]]),0))</f>
        <v>#N/A</v>
      </c>
      <c r="E2060" s="50"/>
      <c r="F2060" s="50"/>
      <c r="G2060" s="54"/>
      <c r="H2060" s="53">
        <f>DAY(BASE[[#This Row],[Data de Pagamento]])</f>
        <v>0</v>
      </c>
      <c r="I2060" s="53" t="str">
        <f>TEXT(BASE[[#This Row],[Data de Pagamento]],"mmmm")</f>
        <v>janeiro</v>
      </c>
      <c r="J2060" s="53">
        <f>YEAR(BASE[[#This Row],[Data de Pagamento]])</f>
        <v>1900</v>
      </c>
      <c r="K2060" s="51"/>
    </row>
    <row r="2061" spans="1:11">
      <c r="A2061" s="50"/>
      <c r="B2061" s="37"/>
      <c r="C2061" s="50"/>
      <c r="D2061" s="52" t="e" cm="1">
        <f t="array" ref="D2061">INDEX(FONTE_CÓDIGOS[CÓDIGO],MATCH(1,(FONTE_CÓDIGOS[FONTE]=BASE[[#This Row],[Coluna1]])*(FONTE_CÓDIGOS[DESCRIÇÃO]=BASE[[#This Row],[Classificação]]),0))</f>
        <v>#N/A</v>
      </c>
      <c r="E2061" s="50"/>
      <c r="F2061" s="50"/>
      <c r="G2061" s="54"/>
      <c r="H2061" s="53">
        <f>DAY(BASE[[#This Row],[Data de Pagamento]])</f>
        <v>0</v>
      </c>
      <c r="I2061" s="53" t="str">
        <f>TEXT(BASE[[#This Row],[Data de Pagamento]],"mmmm")</f>
        <v>janeiro</v>
      </c>
      <c r="J2061" s="53">
        <f>YEAR(BASE[[#This Row],[Data de Pagamento]])</f>
        <v>1900</v>
      </c>
      <c r="K2061" s="51"/>
    </row>
    <row r="2062" spans="1:11">
      <c r="A2062" s="50"/>
      <c r="B2062" s="37"/>
      <c r="C2062" s="50"/>
      <c r="D2062" s="52" t="e" cm="1">
        <f t="array" ref="D2062">INDEX(FONTE_CÓDIGOS[CÓDIGO],MATCH(1,(FONTE_CÓDIGOS[FONTE]=BASE[[#This Row],[Coluna1]])*(FONTE_CÓDIGOS[DESCRIÇÃO]=BASE[[#This Row],[Classificação]]),0))</f>
        <v>#N/A</v>
      </c>
      <c r="E2062" s="50"/>
      <c r="F2062" s="50"/>
      <c r="G2062" s="54"/>
      <c r="H2062" s="53">
        <f>DAY(BASE[[#This Row],[Data de Pagamento]])</f>
        <v>0</v>
      </c>
      <c r="I2062" s="53" t="str">
        <f>TEXT(BASE[[#This Row],[Data de Pagamento]],"mmmm")</f>
        <v>janeiro</v>
      </c>
      <c r="J2062" s="53">
        <f>YEAR(BASE[[#This Row],[Data de Pagamento]])</f>
        <v>1900</v>
      </c>
      <c r="K2062" s="51"/>
    </row>
    <row r="2063" spans="1:11">
      <c r="A2063" s="50"/>
      <c r="B2063" s="37"/>
      <c r="C2063" s="50"/>
      <c r="D2063" s="52" t="e" cm="1">
        <f t="array" ref="D2063">INDEX(FONTE_CÓDIGOS[CÓDIGO],MATCH(1,(FONTE_CÓDIGOS[FONTE]=BASE[[#This Row],[Coluna1]])*(FONTE_CÓDIGOS[DESCRIÇÃO]=BASE[[#This Row],[Classificação]]),0))</f>
        <v>#N/A</v>
      </c>
      <c r="E2063" s="50"/>
      <c r="F2063" s="50"/>
      <c r="G2063" s="54"/>
      <c r="H2063" s="53">
        <f>DAY(BASE[[#This Row],[Data de Pagamento]])</f>
        <v>0</v>
      </c>
      <c r="I2063" s="53" t="str">
        <f>TEXT(BASE[[#This Row],[Data de Pagamento]],"mmmm")</f>
        <v>janeiro</v>
      </c>
      <c r="J2063" s="53">
        <f>YEAR(BASE[[#This Row],[Data de Pagamento]])</f>
        <v>1900</v>
      </c>
      <c r="K2063" s="51"/>
    </row>
    <row r="2064" spans="1:11">
      <c r="A2064" s="50"/>
      <c r="B2064" s="37"/>
      <c r="C2064" s="50"/>
      <c r="D2064" s="52" t="e" cm="1">
        <f t="array" ref="D2064">INDEX(FONTE_CÓDIGOS[CÓDIGO],MATCH(1,(FONTE_CÓDIGOS[FONTE]=BASE[[#This Row],[Coluna1]])*(FONTE_CÓDIGOS[DESCRIÇÃO]=BASE[[#This Row],[Classificação]]),0))</f>
        <v>#N/A</v>
      </c>
      <c r="E2064" s="50"/>
      <c r="F2064" s="50"/>
      <c r="G2064" s="54"/>
      <c r="H2064" s="53">
        <f>DAY(BASE[[#This Row],[Data de Pagamento]])</f>
        <v>0</v>
      </c>
      <c r="I2064" s="53" t="str">
        <f>TEXT(BASE[[#This Row],[Data de Pagamento]],"mmmm")</f>
        <v>janeiro</v>
      </c>
      <c r="J2064" s="53">
        <f>YEAR(BASE[[#This Row],[Data de Pagamento]])</f>
        <v>1900</v>
      </c>
      <c r="K2064" s="51"/>
    </row>
    <row r="2065" spans="1:11">
      <c r="A2065" s="50"/>
      <c r="B2065" s="37"/>
      <c r="C2065" s="50"/>
      <c r="D2065" s="52" t="e" cm="1">
        <f t="array" ref="D2065">INDEX(FONTE_CÓDIGOS[CÓDIGO],MATCH(1,(FONTE_CÓDIGOS[FONTE]=BASE[[#This Row],[Coluna1]])*(FONTE_CÓDIGOS[DESCRIÇÃO]=BASE[[#This Row],[Classificação]]),0))</f>
        <v>#N/A</v>
      </c>
      <c r="E2065" s="50"/>
      <c r="F2065" s="50"/>
      <c r="G2065" s="54"/>
      <c r="H2065" s="53">
        <f>DAY(BASE[[#This Row],[Data de Pagamento]])</f>
        <v>0</v>
      </c>
      <c r="I2065" s="53" t="str">
        <f>TEXT(BASE[[#This Row],[Data de Pagamento]],"mmmm")</f>
        <v>janeiro</v>
      </c>
      <c r="J2065" s="53">
        <f>YEAR(BASE[[#This Row],[Data de Pagamento]])</f>
        <v>1900</v>
      </c>
      <c r="K2065" s="51"/>
    </row>
    <row r="2066" spans="1:11">
      <c r="A2066" s="50"/>
      <c r="B2066" s="37"/>
      <c r="C2066" s="50"/>
      <c r="D2066" s="52" t="e" cm="1">
        <f t="array" ref="D2066">INDEX(FONTE_CÓDIGOS[CÓDIGO],MATCH(1,(FONTE_CÓDIGOS[FONTE]=BASE[[#This Row],[Coluna1]])*(FONTE_CÓDIGOS[DESCRIÇÃO]=BASE[[#This Row],[Classificação]]),0))</f>
        <v>#N/A</v>
      </c>
      <c r="E2066" s="50"/>
      <c r="F2066" s="50"/>
      <c r="G2066" s="54"/>
      <c r="H2066" s="53">
        <f>DAY(BASE[[#This Row],[Data de Pagamento]])</f>
        <v>0</v>
      </c>
      <c r="I2066" s="53" t="str">
        <f>TEXT(BASE[[#This Row],[Data de Pagamento]],"mmmm")</f>
        <v>janeiro</v>
      </c>
      <c r="J2066" s="53">
        <f>YEAR(BASE[[#This Row],[Data de Pagamento]])</f>
        <v>1900</v>
      </c>
      <c r="K2066" s="51"/>
    </row>
    <row r="2067" spans="1:11">
      <c r="A2067" s="50"/>
      <c r="B2067" s="37"/>
      <c r="C2067" s="50"/>
      <c r="D2067" s="52" t="e" cm="1">
        <f t="array" ref="D2067">INDEX(FONTE_CÓDIGOS[CÓDIGO],MATCH(1,(FONTE_CÓDIGOS[FONTE]=BASE[[#This Row],[Coluna1]])*(FONTE_CÓDIGOS[DESCRIÇÃO]=BASE[[#This Row],[Classificação]]),0))</f>
        <v>#N/A</v>
      </c>
      <c r="E2067" s="50"/>
      <c r="F2067" s="50"/>
      <c r="G2067" s="54"/>
      <c r="H2067" s="53">
        <f>DAY(BASE[[#This Row],[Data de Pagamento]])</f>
        <v>0</v>
      </c>
      <c r="I2067" s="53" t="str">
        <f>TEXT(BASE[[#This Row],[Data de Pagamento]],"mmmm")</f>
        <v>janeiro</v>
      </c>
      <c r="J2067" s="53">
        <f>YEAR(BASE[[#This Row],[Data de Pagamento]])</f>
        <v>1900</v>
      </c>
      <c r="K2067" s="51"/>
    </row>
    <row r="2068" spans="1:11">
      <c r="A2068" s="50"/>
      <c r="B2068" s="37"/>
      <c r="C2068" s="50"/>
      <c r="D2068" s="52" t="e" cm="1">
        <f t="array" ref="D2068">INDEX(FONTE_CÓDIGOS[CÓDIGO],MATCH(1,(FONTE_CÓDIGOS[FONTE]=BASE[[#This Row],[Coluna1]])*(FONTE_CÓDIGOS[DESCRIÇÃO]=BASE[[#This Row],[Classificação]]),0))</f>
        <v>#N/A</v>
      </c>
      <c r="E2068" s="50"/>
      <c r="F2068" s="50"/>
      <c r="G2068" s="54"/>
      <c r="H2068" s="53">
        <f>DAY(BASE[[#This Row],[Data de Pagamento]])</f>
        <v>0</v>
      </c>
      <c r="I2068" s="53" t="str">
        <f>TEXT(BASE[[#This Row],[Data de Pagamento]],"mmmm")</f>
        <v>janeiro</v>
      </c>
      <c r="J2068" s="53">
        <f>YEAR(BASE[[#This Row],[Data de Pagamento]])</f>
        <v>1900</v>
      </c>
      <c r="K2068" s="51"/>
    </row>
    <row r="2069" spans="1:11">
      <c r="A2069" s="50"/>
      <c r="B2069" s="37"/>
      <c r="C2069" s="50"/>
      <c r="D2069" s="52" t="e" cm="1">
        <f t="array" ref="D2069">INDEX(FONTE_CÓDIGOS[CÓDIGO],MATCH(1,(FONTE_CÓDIGOS[FONTE]=BASE[[#This Row],[Coluna1]])*(FONTE_CÓDIGOS[DESCRIÇÃO]=BASE[[#This Row],[Classificação]]),0))</f>
        <v>#N/A</v>
      </c>
      <c r="E2069" s="50"/>
      <c r="F2069" s="50"/>
      <c r="G2069" s="54"/>
      <c r="H2069" s="53">
        <f>DAY(BASE[[#This Row],[Data de Pagamento]])</f>
        <v>0</v>
      </c>
      <c r="I2069" s="53" t="str">
        <f>TEXT(BASE[[#This Row],[Data de Pagamento]],"mmmm")</f>
        <v>janeiro</v>
      </c>
      <c r="J2069" s="53">
        <f>YEAR(BASE[[#This Row],[Data de Pagamento]])</f>
        <v>1900</v>
      </c>
      <c r="K2069" s="51"/>
    </row>
    <row r="2070" spans="1:11">
      <c r="A2070" s="50"/>
      <c r="B2070" s="37"/>
      <c r="C2070" s="50"/>
      <c r="D2070" s="52" t="e" cm="1">
        <f t="array" ref="D2070">INDEX(FONTE_CÓDIGOS[CÓDIGO],MATCH(1,(FONTE_CÓDIGOS[FONTE]=BASE[[#This Row],[Coluna1]])*(FONTE_CÓDIGOS[DESCRIÇÃO]=BASE[[#This Row],[Classificação]]),0))</f>
        <v>#N/A</v>
      </c>
      <c r="E2070" s="50"/>
      <c r="F2070" s="50"/>
      <c r="G2070" s="54"/>
      <c r="H2070" s="53">
        <f>DAY(BASE[[#This Row],[Data de Pagamento]])</f>
        <v>0</v>
      </c>
      <c r="I2070" s="53" t="str">
        <f>TEXT(BASE[[#This Row],[Data de Pagamento]],"mmmm")</f>
        <v>janeiro</v>
      </c>
      <c r="J2070" s="53">
        <f>YEAR(BASE[[#This Row],[Data de Pagamento]])</f>
        <v>1900</v>
      </c>
      <c r="K2070" s="51"/>
    </row>
    <row r="2071" spans="1:11">
      <c r="A2071" s="50"/>
      <c r="B2071" s="37"/>
      <c r="C2071" s="50"/>
      <c r="D2071" s="52" t="e" cm="1">
        <f t="array" ref="D2071">INDEX(FONTE_CÓDIGOS[CÓDIGO],MATCH(1,(FONTE_CÓDIGOS[FONTE]=BASE[[#This Row],[Coluna1]])*(FONTE_CÓDIGOS[DESCRIÇÃO]=BASE[[#This Row],[Classificação]]),0))</f>
        <v>#N/A</v>
      </c>
      <c r="E2071" s="50"/>
      <c r="F2071" s="50"/>
      <c r="G2071" s="54"/>
      <c r="H2071" s="53">
        <f>DAY(BASE[[#This Row],[Data de Pagamento]])</f>
        <v>0</v>
      </c>
      <c r="I2071" s="53" t="str">
        <f>TEXT(BASE[[#This Row],[Data de Pagamento]],"mmmm")</f>
        <v>janeiro</v>
      </c>
      <c r="J2071" s="53">
        <f>YEAR(BASE[[#This Row],[Data de Pagamento]])</f>
        <v>1900</v>
      </c>
      <c r="K2071" s="51"/>
    </row>
    <row r="2072" spans="1:11">
      <c r="A2072" s="50"/>
      <c r="B2072" s="37"/>
      <c r="C2072" s="50"/>
      <c r="D2072" s="52" t="e" cm="1">
        <f t="array" ref="D2072">INDEX(FONTE_CÓDIGOS[CÓDIGO],MATCH(1,(FONTE_CÓDIGOS[FONTE]=BASE[[#This Row],[Coluna1]])*(FONTE_CÓDIGOS[DESCRIÇÃO]=BASE[[#This Row],[Classificação]]),0))</f>
        <v>#N/A</v>
      </c>
      <c r="E2072" s="50"/>
      <c r="F2072" s="50"/>
      <c r="G2072" s="54"/>
      <c r="H2072" s="53">
        <f>DAY(BASE[[#This Row],[Data de Pagamento]])</f>
        <v>0</v>
      </c>
      <c r="I2072" s="53" t="str">
        <f>TEXT(BASE[[#This Row],[Data de Pagamento]],"mmmm")</f>
        <v>janeiro</v>
      </c>
      <c r="J2072" s="53">
        <f>YEAR(BASE[[#This Row],[Data de Pagamento]])</f>
        <v>1900</v>
      </c>
      <c r="K2072" s="51"/>
    </row>
    <row r="2073" spans="1:11">
      <c r="A2073" s="50"/>
      <c r="B2073" s="37"/>
      <c r="C2073" s="50"/>
      <c r="D2073" s="52" t="e" cm="1">
        <f t="array" ref="D2073">INDEX(FONTE_CÓDIGOS[CÓDIGO],MATCH(1,(FONTE_CÓDIGOS[FONTE]=BASE[[#This Row],[Coluna1]])*(FONTE_CÓDIGOS[DESCRIÇÃO]=BASE[[#This Row],[Classificação]]),0))</f>
        <v>#N/A</v>
      </c>
      <c r="E2073" s="50"/>
      <c r="F2073" s="50"/>
      <c r="G2073" s="54"/>
      <c r="H2073" s="53">
        <f>DAY(BASE[[#This Row],[Data de Pagamento]])</f>
        <v>0</v>
      </c>
      <c r="I2073" s="53" t="str">
        <f>TEXT(BASE[[#This Row],[Data de Pagamento]],"mmmm")</f>
        <v>janeiro</v>
      </c>
      <c r="J2073" s="53">
        <f>YEAR(BASE[[#This Row],[Data de Pagamento]])</f>
        <v>1900</v>
      </c>
      <c r="K2073" s="51"/>
    </row>
    <row r="2074" spans="1:11">
      <c r="A2074" s="50"/>
      <c r="B2074" s="37"/>
      <c r="C2074" s="50"/>
      <c r="D2074" s="52" t="e" cm="1">
        <f t="array" ref="D2074">INDEX(FONTE_CÓDIGOS[CÓDIGO],MATCH(1,(FONTE_CÓDIGOS[FONTE]=BASE[[#This Row],[Coluna1]])*(FONTE_CÓDIGOS[DESCRIÇÃO]=BASE[[#This Row],[Classificação]]),0))</f>
        <v>#N/A</v>
      </c>
      <c r="E2074" s="50"/>
      <c r="F2074" s="50"/>
      <c r="G2074" s="54"/>
      <c r="H2074" s="53">
        <f>DAY(BASE[[#This Row],[Data de Pagamento]])</f>
        <v>0</v>
      </c>
      <c r="I2074" s="53" t="str">
        <f>TEXT(BASE[[#This Row],[Data de Pagamento]],"mmmm")</f>
        <v>janeiro</v>
      </c>
      <c r="J2074" s="53">
        <f>YEAR(BASE[[#This Row],[Data de Pagamento]])</f>
        <v>1900</v>
      </c>
      <c r="K2074" s="51"/>
    </row>
    <row r="2075" spans="1:11">
      <c r="A2075" s="50"/>
      <c r="B2075" s="37"/>
      <c r="C2075" s="50"/>
      <c r="D2075" s="52" t="e" cm="1">
        <f t="array" ref="D2075">INDEX(FONTE_CÓDIGOS[CÓDIGO],MATCH(1,(FONTE_CÓDIGOS[FONTE]=BASE[[#This Row],[Coluna1]])*(FONTE_CÓDIGOS[DESCRIÇÃO]=BASE[[#This Row],[Classificação]]),0))</f>
        <v>#N/A</v>
      </c>
      <c r="E2075" s="50"/>
      <c r="F2075" s="50"/>
      <c r="G2075" s="54"/>
      <c r="H2075" s="53">
        <f>DAY(BASE[[#This Row],[Data de Pagamento]])</f>
        <v>0</v>
      </c>
      <c r="I2075" s="53" t="str">
        <f>TEXT(BASE[[#This Row],[Data de Pagamento]],"mmmm")</f>
        <v>janeiro</v>
      </c>
      <c r="J2075" s="53">
        <f>YEAR(BASE[[#This Row],[Data de Pagamento]])</f>
        <v>1900</v>
      </c>
      <c r="K2075" s="51"/>
    </row>
    <row r="2076" spans="1:11">
      <c r="A2076" s="50"/>
      <c r="B2076" s="37"/>
      <c r="C2076" s="50"/>
      <c r="D2076" s="52" t="e" cm="1">
        <f t="array" ref="D2076">INDEX(FONTE_CÓDIGOS[CÓDIGO],MATCH(1,(FONTE_CÓDIGOS[FONTE]=BASE[[#This Row],[Coluna1]])*(FONTE_CÓDIGOS[DESCRIÇÃO]=BASE[[#This Row],[Classificação]]),0))</f>
        <v>#N/A</v>
      </c>
      <c r="E2076" s="50"/>
      <c r="F2076" s="50"/>
      <c r="G2076" s="54"/>
      <c r="H2076" s="53">
        <f>DAY(BASE[[#This Row],[Data de Pagamento]])</f>
        <v>0</v>
      </c>
      <c r="I2076" s="53" t="str">
        <f>TEXT(BASE[[#This Row],[Data de Pagamento]],"mmmm")</f>
        <v>janeiro</v>
      </c>
      <c r="J2076" s="53">
        <f>YEAR(BASE[[#This Row],[Data de Pagamento]])</f>
        <v>1900</v>
      </c>
      <c r="K2076" s="51"/>
    </row>
    <row r="2077" spans="1:11">
      <c r="A2077" s="50"/>
      <c r="B2077" s="37"/>
      <c r="C2077" s="50"/>
      <c r="D2077" s="52" t="e" cm="1">
        <f t="array" ref="D2077">INDEX(FONTE_CÓDIGOS[CÓDIGO],MATCH(1,(FONTE_CÓDIGOS[FONTE]=BASE[[#This Row],[Coluna1]])*(FONTE_CÓDIGOS[DESCRIÇÃO]=BASE[[#This Row],[Classificação]]),0))</f>
        <v>#N/A</v>
      </c>
      <c r="E2077" s="50"/>
      <c r="F2077" s="50"/>
      <c r="G2077" s="54"/>
      <c r="H2077" s="53">
        <f>DAY(BASE[[#This Row],[Data de Pagamento]])</f>
        <v>0</v>
      </c>
      <c r="I2077" s="53" t="str">
        <f>TEXT(BASE[[#This Row],[Data de Pagamento]],"mmmm")</f>
        <v>janeiro</v>
      </c>
      <c r="J2077" s="53">
        <f>YEAR(BASE[[#This Row],[Data de Pagamento]])</f>
        <v>1900</v>
      </c>
      <c r="K2077" s="51"/>
    </row>
    <row r="2078" spans="1:11">
      <c r="A2078" s="50"/>
      <c r="B2078" s="37"/>
      <c r="C2078" s="50"/>
      <c r="D2078" s="52" t="e" cm="1">
        <f t="array" ref="D2078">INDEX(FONTE_CÓDIGOS[CÓDIGO],MATCH(1,(FONTE_CÓDIGOS[FONTE]=BASE[[#This Row],[Coluna1]])*(FONTE_CÓDIGOS[DESCRIÇÃO]=BASE[[#This Row],[Classificação]]),0))</f>
        <v>#N/A</v>
      </c>
      <c r="E2078" s="50"/>
      <c r="F2078" s="50"/>
      <c r="G2078" s="54"/>
      <c r="H2078" s="53">
        <f>DAY(BASE[[#This Row],[Data de Pagamento]])</f>
        <v>0</v>
      </c>
      <c r="I2078" s="53" t="str">
        <f>TEXT(BASE[[#This Row],[Data de Pagamento]],"mmmm")</f>
        <v>janeiro</v>
      </c>
      <c r="J2078" s="53">
        <f>YEAR(BASE[[#This Row],[Data de Pagamento]])</f>
        <v>1900</v>
      </c>
      <c r="K2078" s="51"/>
    </row>
    <row r="2079" spans="1:11">
      <c r="A2079" s="50"/>
      <c r="B2079" s="37"/>
      <c r="C2079" s="50"/>
      <c r="D2079" s="52" t="e" cm="1">
        <f t="array" ref="D2079">INDEX(FONTE_CÓDIGOS[CÓDIGO],MATCH(1,(FONTE_CÓDIGOS[FONTE]=BASE[[#This Row],[Coluna1]])*(FONTE_CÓDIGOS[DESCRIÇÃO]=BASE[[#This Row],[Classificação]]),0))</f>
        <v>#N/A</v>
      </c>
      <c r="E2079" s="50"/>
      <c r="F2079" s="50"/>
      <c r="G2079" s="54"/>
      <c r="H2079" s="53">
        <f>DAY(BASE[[#This Row],[Data de Pagamento]])</f>
        <v>0</v>
      </c>
      <c r="I2079" s="53" t="str">
        <f>TEXT(BASE[[#This Row],[Data de Pagamento]],"mmmm")</f>
        <v>janeiro</v>
      </c>
      <c r="J2079" s="53">
        <f>YEAR(BASE[[#This Row],[Data de Pagamento]])</f>
        <v>1900</v>
      </c>
      <c r="K2079" s="51"/>
    </row>
    <row r="2080" spans="1:11">
      <c r="A2080" s="50"/>
      <c r="B2080" s="37"/>
      <c r="C2080" s="50"/>
      <c r="D2080" s="52" t="e" cm="1">
        <f t="array" ref="D2080">INDEX(FONTE_CÓDIGOS[CÓDIGO],MATCH(1,(FONTE_CÓDIGOS[FONTE]=BASE[[#This Row],[Coluna1]])*(FONTE_CÓDIGOS[DESCRIÇÃO]=BASE[[#This Row],[Classificação]]),0))</f>
        <v>#N/A</v>
      </c>
      <c r="E2080" s="50"/>
      <c r="F2080" s="50"/>
      <c r="G2080" s="54"/>
      <c r="H2080" s="53">
        <f>DAY(BASE[[#This Row],[Data de Pagamento]])</f>
        <v>0</v>
      </c>
      <c r="I2080" s="53" t="str">
        <f>TEXT(BASE[[#This Row],[Data de Pagamento]],"mmmm")</f>
        <v>janeiro</v>
      </c>
      <c r="J2080" s="53">
        <f>YEAR(BASE[[#This Row],[Data de Pagamento]])</f>
        <v>1900</v>
      </c>
      <c r="K2080" s="51"/>
    </row>
    <row r="2081" spans="1:11">
      <c r="A2081" s="50"/>
      <c r="B2081" s="37"/>
      <c r="C2081" s="50"/>
      <c r="D2081" s="52" t="e" cm="1">
        <f t="array" ref="D2081">INDEX(FONTE_CÓDIGOS[CÓDIGO],MATCH(1,(FONTE_CÓDIGOS[FONTE]=BASE[[#This Row],[Coluna1]])*(FONTE_CÓDIGOS[DESCRIÇÃO]=BASE[[#This Row],[Classificação]]),0))</f>
        <v>#N/A</v>
      </c>
      <c r="E2081" s="50"/>
      <c r="F2081" s="50"/>
      <c r="G2081" s="54"/>
      <c r="H2081" s="53">
        <f>DAY(BASE[[#This Row],[Data de Pagamento]])</f>
        <v>0</v>
      </c>
      <c r="I2081" s="53" t="str">
        <f>TEXT(BASE[[#This Row],[Data de Pagamento]],"mmmm")</f>
        <v>janeiro</v>
      </c>
      <c r="J2081" s="53">
        <f>YEAR(BASE[[#This Row],[Data de Pagamento]])</f>
        <v>1900</v>
      </c>
      <c r="K2081" s="51"/>
    </row>
    <row r="2082" spans="1:11">
      <c r="A2082" s="50"/>
      <c r="B2082" s="37"/>
      <c r="C2082" s="50"/>
      <c r="D2082" s="52" t="e" cm="1">
        <f t="array" ref="D2082">INDEX(FONTE_CÓDIGOS[CÓDIGO],MATCH(1,(FONTE_CÓDIGOS[FONTE]=BASE[[#This Row],[Coluna1]])*(FONTE_CÓDIGOS[DESCRIÇÃO]=BASE[[#This Row],[Classificação]]),0))</f>
        <v>#N/A</v>
      </c>
      <c r="E2082" s="50"/>
      <c r="F2082" s="50"/>
      <c r="G2082" s="54"/>
      <c r="H2082" s="53">
        <f>DAY(BASE[[#This Row],[Data de Pagamento]])</f>
        <v>0</v>
      </c>
      <c r="I2082" s="53" t="str">
        <f>TEXT(BASE[[#This Row],[Data de Pagamento]],"mmmm")</f>
        <v>janeiro</v>
      </c>
      <c r="J2082" s="53">
        <f>YEAR(BASE[[#This Row],[Data de Pagamento]])</f>
        <v>1900</v>
      </c>
      <c r="K2082" s="51"/>
    </row>
    <row r="2083" spans="1:11">
      <c r="A2083" s="50"/>
      <c r="B2083" s="37"/>
      <c r="C2083" s="50"/>
      <c r="D2083" s="52" t="e" cm="1">
        <f t="array" ref="D2083">INDEX(FONTE_CÓDIGOS[CÓDIGO],MATCH(1,(FONTE_CÓDIGOS[FONTE]=BASE[[#This Row],[Coluna1]])*(FONTE_CÓDIGOS[DESCRIÇÃO]=BASE[[#This Row],[Classificação]]),0))</f>
        <v>#N/A</v>
      </c>
      <c r="E2083" s="50"/>
      <c r="F2083" s="50"/>
      <c r="G2083" s="54"/>
      <c r="H2083" s="53">
        <f>DAY(BASE[[#This Row],[Data de Pagamento]])</f>
        <v>0</v>
      </c>
      <c r="I2083" s="53" t="str">
        <f>TEXT(BASE[[#This Row],[Data de Pagamento]],"mmmm")</f>
        <v>janeiro</v>
      </c>
      <c r="J2083" s="53">
        <f>YEAR(BASE[[#This Row],[Data de Pagamento]])</f>
        <v>1900</v>
      </c>
      <c r="K2083" s="51"/>
    </row>
    <row r="2084" spans="1:11">
      <c r="A2084" s="50"/>
      <c r="B2084" s="37"/>
      <c r="C2084" s="50"/>
      <c r="D2084" s="52" t="e" cm="1">
        <f t="array" ref="D2084">INDEX(FONTE_CÓDIGOS[CÓDIGO],MATCH(1,(FONTE_CÓDIGOS[FONTE]=BASE[[#This Row],[Coluna1]])*(FONTE_CÓDIGOS[DESCRIÇÃO]=BASE[[#This Row],[Classificação]]),0))</f>
        <v>#N/A</v>
      </c>
      <c r="E2084" s="50"/>
      <c r="F2084" s="50"/>
      <c r="G2084" s="54"/>
      <c r="H2084" s="53">
        <f>DAY(BASE[[#This Row],[Data de Pagamento]])</f>
        <v>0</v>
      </c>
      <c r="I2084" s="53" t="str">
        <f>TEXT(BASE[[#This Row],[Data de Pagamento]],"mmmm")</f>
        <v>janeiro</v>
      </c>
      <c r="J2084" s="53">
        <f>YEAR(BASE[[#This Row],[Data de Pagamento]])</f>
        <v>1900</v>
      </c>
      <c r="K2084" s="51"/>
    </row>
    <row r="2085" spans="1:11">
      <c r="A2085" s="50"/>
      <c r="B2085" s="37"/>
      <c r="C2085" s="50"/>
      <c r="D2085" s="52" t="e" cm="1">
        <f t="array" ref="D2085">INDEX(FONTE_CÓDIGOS[CÓDIGO],MATCH(1,(FONTE_CÓDIGOS[FONTE]=BASE[[#This Row],[Coluna1]])*(FONTE_CÓDIGOS[DESCRIÇÃO]=BASE[[#This Row],[Classificação]]),0))</f>
        <v>#N/A</v>
      </c>
      <c r="E2085" s="50"/>
      <c r="F2085" s="50"/>
      <c r="G2085" s="54"/>
      <c r="H2085" s="53">
        <f>DAY(BASE[[#This Row],[Data de Pagamento]])</f>
        <v>0</v>
      </c>
      <c r="I2085" s="53" t="str">
        <f>TEXT(BASE[[#This Row],[Data de Pagamento]],"mmmm")</f>
        <v>janeiro</v>
      </c>
      <c r="J2085" s="53">
        <f>YEAR(BASE[[#This Row],[Data de Pagamento]])</f>
        <v>1900</v>
      </c>
      <c r="K2085" s="51"/>
    </row>
    <row r="2086" spans="1:11">
      <c r="A2086" s="50"/>
      <c r="B2086" s="37"/>
      <c r="C2086" s="50"/>
      <c r="D2086" s="52" t="e" cm="1">
        <f t="array" ref="D2086">INDEX(FONTE_CÓDIGOS[CÓDIGO],MATCH(1,(FONTE_CÓDIGOS[FONTE]=BASE[[#This Row],[Coluna1]])*(FONTE_CÓDIGOS[DESCRIÇÃO]=BASE[[#This Row],[Classificação]]),0))</f>
        <v>#N/A</v>
      </c>
      <c r="E2086" s="50"/>
      <c r="F2086" s="50"/>
      <c r="G2086" s="54"/>
      <c r="H2086" s="53">
        <f>DAY(BASE[[#This Row],[Data de Pagamento]])</f>
        <v>0</v>
      </c>
      <c r="I2086" s="53" t="str">
        <f>TEXT(BASE[[#This Row],[Data de Pagamento]],"mmmm")</f>
        <v>janeiro</v>
      </c>
      <c r="J2086" s="53">
        <f>YEAR(BASE[[#This Row],[Data de Pagamento]])</f>
        <v>1900</v>
      </c>
      <c r="K2086" s="51"/>
    </row>
    <row r="2087" spans="1:11">
      <c r="A2087" s="50"/>
      <c r="B2087" s="37"/>
      <c r="C2087" s="50"/>
      <c r="D2087" s="52" t="e" cm="1">
        <f t="array" ref="D2087">INDEX(FONTE_CÓDIGOS[CÓDIGO],MATCH(1,(FONTE_CÓDIGOS[FONTE]=BASE[[#This Row],[Coluna1]])*(FONTE_CÓDIGOS[DESCRIÇÃO]=BASE[[#This Row],[Classificação]]),0))</f>
        <v>#N/A</v>
      </c>
      <c r="E2087" s="50"/>
      <c r="F2087" s="50"/>
      <c r="G2087" s="54"/>
      <c r="H2087" s="53">
        <f>DAY(BASE[[#This Row],[Data de Pagamento]])</f>
        <v>0</v>
      </c>
      <c r="I2087" s="53" t="str">
        <f>TEXT(BASE[[#This Row],[Data de Pagamento]],"mmmm")</f>
        <v>janeiro</v>
      </c>
      <c r="J2087" s="53">
        <f>YEAR(BASE[[#This Row],[Data de Pagamento]])</f>
        <v>1900</v>
      </c>
      <c r="K2087" s="51"/>
    </row>
    <row r="2088" spans="1:11">
      <c r="A2088" s="50"/>
      <c r="B2088" s="37"/>
      <c r="C2088" s="50"/>
      <c r="D2088" s="52" t="e" cm="1">
        <f t="array" ref="D2088">INDEX(FONTE_CÓDIGOS[CÓDIGO],MATCH(1,(FONTE_CÓDIGOS[FONTE]=BASE[[#This Row],[Coluna1]])*(FONTE_CÓDIGOS[DESCRIÇÃO]=BASE[[#This Row],[Classificação]]),0))</f>
        <v>#N/A</v>
      </c>
      <c r="E2088" s="50"/>
      <c r="F2088" s="50"/>
      <c r="G2088" s="54"/>
      <c r="H2088" s="53">
        <f>DAY(BASE[[#This Row],[Data de Pagamento]])</f>
        <v>0</v>
      </c>
      <c r="I2088" s="53" t="str">
        <f>TEXT(BASE[[#This Row],[Data de Pagamento]],"mmmm")</f>
        <v>janeiro</v>
      </c>
      <c r="J2088" s="53">
        <f>YEAR(BASE[[#This Row],[Data de Pagamento]])</f>
        <v>1900</v>
      </c>
      <c r="K2088" s="51"/>
    </row>
    <row r="2089" spans="1:11">
      <c r="A2089" s="50"/>
      <c r="B2089" s="37"/>
      <c r="C2089" s="50"/>
      <c r="D2089" s="52" t="e" cm="1">
        <f t="array" ref="D2089">INDEX(FONTE_CÓDIGOS[CÓDIGO],MATCH(1,(FONTE_CÓDIGOS[FONTE]=BASE[[#This Row],[Coluna1]])*(FONTE_CÓDIGOS[DESCRIÇÃO]=BASE[[#This Row],[Classificação]]),0))</f>
        <v>#N/A</v>
      </c>
      <c r="E2089" s="50"/>
      <c r="F2089" s="50"/>
      <c r="G2089" s="54"/>
      <c r="H2089" s="53">
        <f>DAY(BASE[[#This Row],[Data de Pagamento]])</f>
        <v>0</v>
      </c>
      <c r="I2089" s="53" t="str">
        <f>TEXT(BASE[[#This Row],[Data de Pagamento]],"mmmm")</f>
        <v>janeiro</v>
      </c>
      <c r="J2089" s="53">
        <f>YEAR(BASE[[#This Row],[Data de Pagamento]])</f>
        <v>1900</v>
      </c>
      <c r="K2089" s="51"/>
    </row>
    <row r="2090" spans="1:11">
      <c r="A2090" s="50"/>
      <c r="B2090" s="37"/>
      <c r="C2090" s="50"/>
      <c r="D2090" s="52" t="e" cm="1">
        <f t="array" ref="D2090">INDEX(FONTE_CÓDIGOS[CÓDIGO],MATCH(1,(FONTE_CÓDIGOS[FONTE]=BASE[[#This Row],[Coluna1]])*(FONTE_CÓDIGOS[DESCRIÇÃO]=BASE[[#This Row],[Classificação]]),0))</f>
        <v>#N/A</v>
      </c>
      <c r="E2090" s="50"/>
      <c r="F2090" s="50"/>
      <c r="G2090" s="54"/>
      <c r="H2090" s="53">
        <f>DAY(BASE[[#This Row],[Data de Pagamento]])</f>
        <v>0</v>
      </c>
      <c r="I2090" s="53" t="str">
        <f>TEXT(BASE[[#This Row],[Data de Pagamento]],"mmmm")</f>
        <v>janeiro</v>
      </c>
      <c r="J2090" s="53">
        <f>YEAR(BASE[[#This Row],[Data de Pagamento]])</f>
        <v>1900</v>
      </c>
      <c r="K2090" s="51"/>
    </row>
    <row r="2091" spans="1:11">
      <c r="A2091" s="50"/>
      <c r="B2091" s="37"/>
      <c r="C2091" s="50"/>
      <c r="D2091" s="52" t="e" cm="1">
        <f t="array" ref="D2091">INDEX(FONTE_CÓDIGOS[CÓDIGO],MATCH(1,(FONTE_CÓDIGOS[FONTE]=BASE[[#This Row],[Coluna1]])*(FONTE_CÓDIGOS[DESCRIÇÃO]=BASE[[#This Row],[Classificação]]),0))</f>
        <v>#N/A</v>
      </c>
      <c r="E2091" s="50"/>
      <c r="F2091" s="50"/>
      <c r="G2091" s="54"/>
      <c r="H2091" s="53">
        <f>DAY(BASE[[#This Row],[Data de Pagamento]])</f>
        <v>0</v>
      </c>
      <c r="I2091" s="53" t="str">
        <f>TEXT(BASE[[#This Row],[Data de Pagamento]],"mmmm")</f>
        <v>janeiro</v>
      </c>
      <c r="J2091" s="53">
        <f>YEAR(BASE[[#This Row],[Data de Pagamento]])</f>
        <v>1900</v>
      </c>
      <c r="K2091" s="51"/>
    </row>
    <row r="2092" spans="1:11">
      <c r="A2092" s="50"/>
      <c r="B2092" s="37"/>
      <c r="C2092" s="50"/>
      <c r="D2092" s="52" t="e" cm="1">
        <f t="array" ref="D2092">INDEX(FONTE_CÓDIGOS[CÓDIGO],MATCH(1,(FONTE_CÓDIGOS[FONTE]=BASE[[#This Row],[Coluna1]])*(FONTE_CÓDIGOS[DESCRIÇÃO]=BASE[[#This Row],[Classificação]]),0))</f>
        <v>#N/A</v>
      </c>
      <c r="E2092" s="50"/>
      <c r="F2092" s="50"/>
      <c r="G2092" s="54"/>
      <c r="H2092" s="53">
        <f>DAY(BASE[[#This Row],[Data de Pagamento]])</f>
        <v>0</v>
      </c>
      <c r="I2092" s="53" t="str">
        <f>TEXT(BASE[[#This Row],[Data de Pagamento]],"mmmm")</f>
        <v>janeiro</v>
      </c>
      <c r="J2092" s="53">
        <f>YEAR(BASE[[#This Row],[Data de Pagamento]])</f>
        <v>1900</v>
      </c>
      <c r="K2092" s="51"/>
    </row>
    <row r="2093" spans="1:11">
      <c r="A2093" s="50"/>
      <c r="B2093" s="37"/>
      <c r="C2093" s="50"/>
      <c r="D2093" s="52" t="e" cm="1">
        <f t="array" ref="D2093">INDEX(FONTE_CÓDIGOS[CÓDIGO],MATCH(1,(FONTE_CÓDIGOS[FONTE]=BASE[[#This Row],[Coluna1]])*(FONTE_CÓDIGOS[DESCRIÇÃO]=BASE[[#This Row],[Classificação]]),0))</f>
        <v>#N/A</v>
      </c>
      <c r="E2093" s="50"/>
      <c r="F2093" s="50"/>
      <c r="G2093" s="54"/>
      <c r="H2093" s="53">
        <f>DAY(BASE[[#This Row],[Data de Pagamento]])</f>
        <v>0</v>
      </c>
      <c r="I2093" s="53" t="str">
        <f>TEXT(BASE[[#This Row],[Data de Pagamento]],"mmmm")</f>
        <v>janeiro</v>
      </c>
      <c r="J2093" s="53">
        <f>YEAR(BASE[[#This Row],[Data de Pagamento]])</f>
        <v>1900</v>
      </c>
      <c r="K2093" s="51"/>
    </row>
    <row r="2094" spans="1:11">
      <c r="A2094" s="50"/>
      <c r="B2094" s="37"/>
      <c r="C2094" s="50"/>
      <c r="D2094" s="52" t="e" cm="1">
        <f t="array" ref="D2094">INDEX(FONTE_CÓDIGOS[CÓDIGO],MATCH(1,(FONTE_CÓDIGOS[FONTE]=BASE[[#This Row],[Coluna1]])*(FONTE_CÓDIGOS[DESCRIÇÃO]=BASE[[#This Row],[Classificação]]),0))</f>
        <v>#N/A</v>
      </c>
      <c r="E2094" s="50"/>
      <c r="F2094" s="50"/>
      <c r="G2094" s="54"/>
      <c r="H2094" s="53">
        <f>DAY(BASE[[#This Row],[Data de Pagamento]])</f>
        <v>0</v>
      </c>
      <c r="I2094" s="53" t="str">
        <f>TEXT(BASE[[#This Row],[Data de Pagamento]],"mmmm")</f>
        <v>janeiro</v>
      </c>
      <c r="J2094" s="53">
        <f>YEAR(BASE[[#This Row],[Data de Pagamento]])</f>
        <v>1900</v>
      </c>
      <c r="K2094" s="51"/>
    </row>
    <row r="2095" spans="1:11">
      <c r="A2095" s="50"/>
      <c r="B2095" s="37"/>
      <c r="C2095" s="50"/>
      <c r="D2095" s="52" t="e" cm="1">
        <f t="array" ref="D2095">INDEX(FONTE_CÓDIGOS[CÓDIGO],MATCH(1,(FONTE_CÓDIGOS[FONTE]=BASE[[#This Row],[Coluna1]])*(FONTE_CÓDIGOS[DESCRIÇÃO]=BASE[[#This Row],[Classificação]]),0))</f>
        <v>#N/A</v>
      </c>
      <c r="E2095" s="50"/>
      <c r="F2095" s="50"/>
      <c r="G2095" s="54"/>
      <c r="H2095" s="53">
        <f>DAY(BASE[[#This Row],[Data de Pagamento]])</f>
        <v>0</v>
      </c>
      <c r="I2095" s="53" t="str">
        <f>TEXT(BASE[[#This Row],[Data de Pagamento]],"mmmm")</f>
        <v>janeiro</v>
      </c>
      <c r="J2095" s="53">
        <f>YEAR(BASE[[#This Row],[Data de Pagamento]])</f>
        <v>1900</v>
      </c>
      <c r="K2095" s="51"/>
    </row>
    <row r="2096" spans="1:11">
      <c r="A2096" s="50"/>
      <c r="B2096" s="37"/>
      <c r="C2096" s="50"/>
      <c r="D2096" s="52" t="e" cm="1">
        <f t="array" ref="D2096">INDEX(FONTE_CÓDIGOS[CÓDIGO],MATCH(1,(FONTE_CÓDIGOS[FONTE]=BASE[[#This Row],[Coluna1]])*(FONTE_CÓDIGOS[DESCRIÇÃO]=BASE[[#This Row],[Classificação]]),0))</f>
        <v>#N/A</v>
      </c>
      <c r="E2096" s="50"/>
      <c r="F2096" s="50"/>
      <c r="G2096" s="54"/>
      <c r="H2096" s="53">
        <f>DAY(BASE[[#This Row],[Data de Pagamento]])</f>
        <v>0</v>
      </c>
      <c r="I2096" s="53" t="str">
        <f>TEXT(BASE[[#This Row],[Data de Pagamento]],"mmmm")</f>
        <v>janeiro</v>
      </c>
      <c r="J2096" s="53">
        <f>YEAR(BASE[[#This Row],[Data de Pagamento]])</f>
        <v>1900</v>
      </c>
      <c r="K2096" s="51"/>
    </row>
    <row r="2097" spans="1:11">
      <c r="A2097" s="50"/>
      <c r="B2097" s="37"/>
      <c r="C2097" s="50"/>
      <c r="D2097" s="52" t="e" cm="1">
        <f t="array" ref="D2097">INDEX(FONTE_CÓDIGOS[CÓDIGO],MATCH(1,(FONTE_CÓDIGOS[FONTE]=BASE[[#This Row],[Coluna1]])*(FONTE_CÓDIGOS[DESCRIÇÃO]=BASE[[#This Row],[Classificação]]),0))</f>
        <v>#N/A</v>
      </c>
      <c r="E2097" s="50"/>
      <c r="F2097" s="50"/>
      <c r="G2097" s="54"/>
      <c r="H2097" s="53">
        <f>DAY(BASE[[#This Row],[Data de Pagamento]])</f>
        <v>0</v>
      </c>
      <c r="I2097" s="53" t="str">
        <f>TEXT(BASE[[#This Row],[Data de Pagamento]],"mmmm")</f>
        <v>janeiro</v>
      </c>
      <c r="J2097" s="53">
        <f>YEAR(BASE[[#This Row],[Data de Pagamento]])</f>
        <v>1900</v>
      </c>
      <c r="K2097" s="51"/>
    </row>
    <row r="2098" spans="1:11">
      <c r="A2098" s="50"/>
      <c r="B2098" s="37"/>
      <c r="C2098" s="50"/>
      <c r="D2098" s="52" t="e" cm="1">
        <f t="array" ref="D2098">INDEX(FONTE_CÓDIGOS[CÓDIGO],MATCH(1,(FONTE_CÓDIGOS[FONTE]=BASE[[#This Row],[Coluna1]])*(FONTE_CÓDIGOS[DESCRIÇÃO]=BASE[[#This Row],[Classificação]]),0))</f>
        <v>#N/A</v>
      </c>
      <c r="E2098" s="50"/>
      <c r="F2098" s="50"/>
      <c r="G2098" s="54"/>
      <c r="H2098" s="53">
        <f>DAY(BASE[[#This Row],[Data de Pagamento]])</f>
        <v>0</v>
      </c>
      <c r="I2098" s="53" t="str">
        <f>TEXT(BASE[[#This Row],[Data de Pagamento]],"mmmm")</f>
        <v>janeiro</v>
      </c>
      <c r="J2098" s="53">
        <f>YEAR(BASE[[#This Row],[Data de Pagamento]])</f>
        <v>1900</v>
      </c>
      <c r="K2098" s="51"/>
    </row>
    <row r="2099" spans="1:11">
      <c r="A2099" s="50"/>
      <c r="B2099" s="37"/>
      <c r="C2099" s="50"/>
      <c r="D2099" s="52" t="e" cm="1">
        <f t="array" ref="D2099">INDEX(FONTE_CÓDIGOS[CÓDIGO],MATCH(1,(FONTE_CÓDIGOS[FONTE]=BASE[[#This Row],[Coluna1]])*(FONTE_CÓDIGOS[DESCRIÇÃO]=BASE[[#This Row],[Classificação]]),0))</f>
        <v>#N/A</v>
      </c>
      <c r="E2099" s="50"/>
      <c r="F2099" s="50"/>
      <c r="G2099" s="54"/>
      <c r="H2099" s="53">
        <f>DAY(BASE[[#This Row],[Data de Pagamento]])</f>
        <v>0</v>
      </c>
      <c r="I2099" s="53" t="str">
        <f>TEXT(BASE[[#This Row],[Data de Pagamento]],"mmmm")</f>
        <v>janeiro</v>
      </c>
      <c r="J2099" s="53">
        <f>YEAR(BASE[[#This Row],[Data de Pagamento]])</f>
        <v>1900</v>
      </c>
      <c r="K2099" s="51"/>
    </row>
    <row r="2100" spans="1:11">
      <c r="A2100" s="50"/>
      <c r="B2100" s="37"/>
      <c r="C2100" s="50"/>
      <c r="D2100" s="52" t="e" cm="1">
        <f t="array" ref="D2100">INDEX(FONTE_CÓDIGOS[CÓDIGO],MATCH(1,(FONTE_CÓDIGOS[FONTE]=BASE[[#This Row],[Coluna1]])*(FONTE_CÓDIGOS[DESCRIÇÃO]=BASE[[#This Row],[Classificação]]),0))</f>
        <v>#N/A</v>
      </c>
      <c r="E2100" s="50"/>
      <c r="F2100" s="50"/>
      <c r="G2100" s="54"/>
      <c r="H2100" s="53">
        <f>DAY(BASE[[#This Row],[Data de Pagamento]])</f>
        <v>0</v>
      </c>
      <c r="I2100" s="53" t="str">
        <f>TEXT(BASE[[#This Row],[Data de Pagamento]],"mmmm")</f>
        <v>janeiro</v>
      </c>
      <c r="J2100" s="53">
        <f>YEAR(BASE[[#This Row],[Data de Pagamento]])</f>
        <v>1900</v>
      </c>
      <c r="K2100" s="51"/>
    </row>
    <row r="2101" spans="1:11">
      <c r="A2101" s="50"/>
      <c r="B2101" s="37"/>
      <c r="C2101" s="50"/>
      <c r="D2101" s="52" t="e" cm="1">
        <f t="array" ref="D2101">INDEX(FONTE_CÓDIGOS[CÓDIGO],MATCH(1,(FONTE_CÓDIGOS[FONTE]=BASE[[#This Row],[Coluna1]])*(FONTE_CÓDIGOS[DESCRIÇÃO]=BASE[[#This Row],[Classificação]]),0))</f>
        <v>#N/A</v>
      </c>
      <c r="E2101" s="50"/>
      <c r="F2101" s="50"/>
      <c r="G2101" s="54"/>
      <c r="H2101" s="53">
        <f>DAY(BASE[[#This Row],[Data de Pagamento]])</f>
        <v>0</v>
      </c>
      <c r="I2101" s="53" t="str">
        <f>TEXT(BASE[[#This Row],[Data de Pagamento]],"mmmm")</f>
        <v>janeiro</v>
      </c>
      <c r="J2101" s="53">
        <f>YEAR(BASE[[#This Row],[Data de Pagamento]])</f>
        <v>1900</v>
      </c>
      <c r="K2101" s="51"/>
    </row>
    <row r="2102" spans="1:11">
      <c r="A2102" s="50"/>
      <c r="B2102" s="37"/>
      <c r="C2102" s="50"/>
      <c r="D2102" s="52" t="e" cm="1">
        <f t="array" ref="D2102">INDEX(FONTE_CÓDIGOS[CÓDIGO],MATCH(1,(FONTE_CÓDIGOS[FONTE]=BASE[[#This Row],[Coluna1]])*(FONTE_CÓDIGOS[DESCRIÇÃO]=BASE[[#This Row],[Classificação]]),0))</f>
        <v>#N/A</v>
      </c>
      <c r="E2102" s="50"/>
      <c r="F2102" s="50"/>
      <c r="G2102" s="54"/>
      <c r="H2102" s="53">
        <f>DAY(BASE[[#This Row],[Data de Pagamento]])</f>
        <v>0</v>
      </c>
      <c r="I2102" s="53" t="str">
        <f>TEXT(BASE[[#This Row],[Data de Pagamento]],"mmmm")</f>
        <v>janeiro</v>
      </c>
      <c r="J2102" s="53">
        <f>YEAR(BASE[[#This Row],[Data de Pagamento]])</f>
        <v>1900</v>
      </c>
      <c r="K2102" s="51"/>
    </row>
    <row r="2103" spans="1:11">
      <c r="A2103" s="50"/>
      <c r="B2103" s="37"/>
      <c r="C2103" s="50"/>
      <c r="D2103" s="52" t="e" cm="1">
        <f t="array" ref="D2103">INDEX(FONTE_CÓDIGOS[CÓDIGO],MATCH(1,(FONTE_CÓDIGOS[FONTE]=BASE[[#This Row],[Coluna1]])*(FONTE_CÓDIGOS[DESCRIÇÃO]=BASE[[#This Row],[Classificação]]),0))</f>
        <v>#N/A</v>
      </c>
      <c r="E2103" s="50"/>
      <c r="F2103" s="50"/>
      <c r="G2103" s="54"/>
      <c r="H2103" s="53">
        <f>DAY(BASE[[#This Row],[Data de Pagamento]])</f>
        <v>0</v>
      </c>
      <c r="I2103" s="53" t="str">
        <f>TEXT(BASE[[#This Row],[Data de Pagamento]],"mmmm")</f>
        <v>janeiro</v>
      </c>
      <c r="J2103" s="53">
        <f>YEAR(BASE[[#This Row],[Data de Pagamento]])</f>
        <v>1900</v>
      </c>
      <c r="K2103" s="51"/>
    </row>
    <row r="2104" spans="1:11">
      <c r="A2104" s="50"/>
      <c r="B2104" s="37"/>
      <c r="C2104" s="50"/>
      <c r="D2104" s="52" t="e" cm="1">
        <f t="array" ref="D2104">INDEX(FONTE_CÓDIGOS[CÓDIGO],MATCH(1,(FONTE_CÓDIGOS[FONTE]=BASE[[#This Row],[Coluna1]])*(FONTE_CÓDIGOS[DESCRIÇÃO]=BASE[[#This Row],[Classificação]]),0))</f>
        <v>#N/A</v>
      </c>
      <c r="E2104" s="50"/>
      <c r="F2104" s="50"/>
      <c r="G2104" s="54"/>
      <c r="H2104" s="53">
        <f>DAY(BASE[[#This Row],[Data de Pagamento]])</f>
        <v>0</v>
      </c>
      <c r="I2104" s="53" t="str">
        <f>TEXT(BASE[[#This Row],[Data de Pagamento]],"mmmm")</f>
        <v>janeiro</v>
      </c>
      <c r="J2104" s="53">
        <f>YEAR(BASE[[#This Row],[Data de Pagamento]])</f>
        <v>1900</v>
      </c>
      <c r="K2104" s="51"/>
    </row>
    <row r="2105" spans="1:11">
      <c r="A2105" s="50"/>
      <c r="B2105" s="37"/>
      <c r="C2105" s="50"/>
      <c r="D2105" s="52" t="e" cm="1">
        <f t="array" ref="D2105">INDEX(FONTE_CÓDIGOS[CÓDIGO],MATCH(1,(FONTE_CÓDIGOS[FONTE]=BASE[[#This Row],[Coluna1]])*(FONTE_CÓDIGOS[DESCRIÇÃO]=BASE[[#This Row],[Classificação]]),0))</f>
        <v>#N/A</v>
      </c>
      <c r="E2105" s="50"/>
      <c r="F2105" s="50"/>
      <c r="G2105" s="54"/>
      <c r="H2105" s="53">
        <f>DAY(BASE[[#This Row],[Data de Pagamento]])</f>
        <v>0</v>
      </c>
      <c r="I2105" s="53" t="str">
        <f>TEXT(BASE[[#This Row],[Data de Pagamento]],"mmmm")</f>
        <v>janeiro</v>
      </c>
      <c r="J2105" s="53">
        <f>YEAR(BASE[[#This Row],[Data de Pagamento]])</f>
        <v>1900</v>
      </c>
      <c r="K2105" s="51"/>
    </row>
    <row r="2106" spans="1:11">
      <c r="A2106" s="50"/>
      <c r="B2106" s="37"/>
      <c r="C2106" s="50"/>
      <c r="D2106" s="52" t="e" cm="1">
        <f t="array" ref="D2106">INDEX(FONTE_CÓDIGOS[CÓDIGO],MATCH(1,(FONTE_CÓDIGOS[FONTE]=BASE[[#This Row],[Coluna1]])*(FONTE_CÓDIGOS[DESCRIÇÃO]=BASE[[#This Row],[Classificação]]),0))</f>
        <v>#N/A</v>
      </c>
      <c r="E2106" s="50"/>
      <c r="F2106" s="50"/>
      <c r="G2106" s="54"/>
      <c r="H2106" s="53">
        <f>DAY(BASE[[#This Row],[Data de Pagamento]])</f>
        <v>0</v>
      </c>
      <c r="I2106" s="53" t="str">
        <f>TEXT(BASE[[#This Row],[Data de Pagamento]],"mmmm")</f>
        <v>janeiro</v>
      </c>
      <c r="J2106" s="53">
        <f>YEAR(BASE[[#This Row],[Data de Pagamento]])</f>
        <v>1900</v>
      </c>
      <c r="K2106" s="51"/>
    </row>
    <row r="2107" spans="1:11">
      <c r="A2107" s="50"/>
      <c r="B2107" s="37"/>
      <c r="C2107" s="50"/>
      <c r="D2107" s="52" t="e" cm="1">
        <f t="array" ref="D2107">INDEX(FONTE_CÓDIGOS[CÓDIGO],MATCH(1,(FONTE_CÓDIGOS[FONTE]=BASE[[#This Row],[Coluna1]])*(FONTE_CÓDIGOS[DESCRIÇÃO]=BASE[[#This Row],[Classificação]]),0))</f>
        <v>#N/A</v>
      </c>
      <c r="E2107" s="50"/>
      <c r="F2107" s="50"/>
      <c r="G2107" s="54"/>
      <c r="H2107" s="53">
        <f>DAY(BASE[[#This Row],[Data de Pagamento]])</f>
        <v>0</v>
      </c>
      <c r="I2107" s="53" t="str">
        <f>TEXT(BASE[[#This Row],[Data de Pagamento]],"mmmm")</f>
        <v>janeiro</v>
      </c>
      <c r="J2107" s="53">
        <f>YEAR(BASE[[#This Row],[Data de Pagamento]])</f>
        <v>1900</v>
      </c>
      <c r="K2107" s="51"/>
    </row>
    <row r="2108" spans="1:11">
      <c r="A2108" s="50"/>
      <c r="B2108" s="37"/>
      <c r="C2108" s="50"/>
      <c r="D2108" s="52" t="e" cm="1">
        <f t="array" ref="D2108">INDEX(FONTE_CÓDIGOS[CÓDIGO],MATCH(1,(FONTE_CÓDIGOS[FONTE]=BASE[[#This Row],[Coluna1]])*(FONTE_CÓDIGOS[DESCRIÇÃO]=BASE[[#This Row],[Classificação]]),0))</f>
        <v>#N/A</v>
      </c>
      <c r="E2108" s="50"/>
      <c r="F2108" s="50"/>
      <c r="G2108" s="54"/>
      <c r="H2108" s="53">
        <f>DAY(BASE[[#This Row],[Data de Pagamento]])</f>
        <v>0</v>
      </c>
      <c r="I2108" s="53" t="str">
        <f>TEXT(BASE[[#This Row],[Data de Pagamento]],"mmmm")</f>
        <v>janeiro</v>
      </c>
      <c r="J2108" s="53">
        <f>YEAR(BASE[[#This Row],[Data de Pagamento]])</f>
        <v>1900</v>
      </c>
      <c r="K2108" s="51"/>
    </row>
    <row r="2109" spans="1:11">
      <c r="A2109" s="50"/>
      <c r="B2109" s="37"/>
      <c r="C2109" s="50"/>
      <c r="D2109" s="52" t="e" cm="1">
        <f t="array" ref="D2109">INDEX(FONTE_CÓDIGOS[CÓDIGO],MATCH(1,(FONTE_CÓDIGOS[FONTE]=BASE[[#This Row],[Coluna1]])*(FONTE_CÓDIGOS[DESCRIÇÃO]=BASE[[#This Row],[Classificação]]),0))</f>
        <v>#N/A</v>
      </c>
      <c r="E2109" s="50"/>
      <c r="F2109" s="50"/>
      <c r="G2109" s="54"/>
      <c r="H2109" s="53">
        <f>DAY(BASE[[#This Row],[Data de Pagamento]])</f>
        <v>0</v>
      </c>
      <c r="I2109" s="53" t="str">
        <f>TEXT(BASE[[#This Row],[Data de Pagamento]],"mmmm")</f>
        <v>janeiro</v>
      </c>
      <c r="J2109" s="53">
        <f>YEAR(BASE[[#This Row],[Data de Pagamento]])</f>
        <v>1900</v>
      </c>
      <c r="K2109" s="51"/>
    </row>
    <row r="2110" spans="1:11">
      <c r="A2110" s="50"/>
      <c r="B2110" s="37"/>
      <c r="C2110" s="50"/>
      <c r="D2110" s="52" t="e" cm="1">
        <f t="array" ref="D2110">INDEX(FONTE_CÓDIGOS[CÓDIGO],MATCH(1,(FONTE_CÓDIGOS[FONTE]=BASE[[#This Row],[Coluna1]])*(FONTE_CÓDIGOS[DESCRIÇÃO]=BASE[[#This Row],[Classificação]]),0))</f>
        <v>#N/A</v>
      </c>
      <c r="E2110" s="50"/>
      <c r="F2110" s="50"/>
      <c r="G2110" s="54"/>
      <c r="H2110" s="53">
        <f>DAY(BASE[[#This Row],[Data de Pagamento]])</f>
        <v>0</v>
      </c>
      <c r="I2110" s="53" t="str">
        <f>TEXT(BASE[[#This Row],[Data de Pagamento]],"mmmm")</f>
        <v>janeiro</v>
      </c>
      <c r="J2110" s="53">
        <f>YEAR(BASE[[#This Row],[Data de Pagamento]])</f>
        <v>1900</v>
      </c>
      <c r="K2110" s="51"/>
    </row>
    <row r="2111" spans="1:11">
      <c r="A2111" s="50"/>
      <c r="B2111" s="37"/>
      <c r="C2111" s="50"/>
      <c r="D2111" s="52" t="e" cm="1">
        <f t="array" ref="D2111">INDEX(FONTE_CÓDIGOS[CÓDIGO],MATCH(1,(FONTE_CÓDIGOS[FONTE]=BASE[[#This Row],[Coluna1]])*(FONTE_CÓDIGOS[DESCRIÇÃO]=BASE[[#This Row],[Classificação]]),0))</f>
        <v>#N/A</v>
      </c>
      <c r="E2111" s="50"/>
      <c r="F2111" s="50"/>
      <c r="G2111" s="54"/>
      <c r="H2111" s="53">
        <f>DAY(BASE[[#This Row],[Data de Pagamento]])</f>
        <v>0</v>
      </c>
      <c r="I2111" s="53" t="str">
        <f>TEXT(BASE[[#This Row],[Data de Pagamento]],"mmmm")</f>
        <v>janeiro</v>
      </c>
      <c r="J2111" s="53">
        <f>YEAR(BASE[[#This Row],[Data de Pagamento]])</f>
        <v>1900</v>
      </c>
      <c r="K2111" s="51"/>
    </row>
    <row r="2112" spans="1:11">
      <c r="A2112" s="50"/>
      <c r="B2112" s="37"/>
      <c r="C2112" s="50"/>
      <c r="D2112" s="52" t="e" cm="1">
        <f t="array" ref="D2112">INDEX(FONTE_CÓDIGOS[CÓDIGO],MATCH(1,(FONTE_CÓDIGOS[FONTE]=BASE[[#This Row],[Coluna1]])*(FONTE_CÓDIGOS[DESCRIÇÃO]=BASE[[#This Row],[Classificação]]),0))</f>
        <v>#N/A</v>
      </c>
      <c r="E2112" s="50"/>
      <c r="F2112" s="50"/>
      <c r="G2112" s="54"/>
      <c r="H2112" s="53">
        <f>DAY(BASE[[#This Row],[Data de Pagamento]])</f>
        <v>0</v>
      </c>
      <c r="I2112" s="53" t="str">
        <f>TEXT(BASE[[#This Row],[Data de Pagamento]],"mmmm")</f>
        <v>janeiro</v>
      </c>
      <c r="J2112" s="53">
        <f>YEAR(BASE[[#This Row],[Data de Pagamento]])</f>
        <v>1900</v>
      </c>
      <c r="K2112" s="51"/>
    </row>
    <row r="2113" spans="1:11">
      <c r="A2113" s="50"/>
      <c r="B2113" s="37"/>
      <c r="C2113" s="50"/>
      <c r="D2113" s="52" t="e" cm="1">
        <f t="array" ref="D2113">INDEX(FONTE_CÓDIGOS[CÓDIGO],MATCH(1,(FONTE_CÓDIGOS[FONTE]=BASE[[#This Row],[Coluna1]])*(FONTE_CÓDIGOS[DESCRIÇÃO]=BASE[[#This Row],[Classificação]]),0))</f>
        <v>#N/A</v>
      </c>
      <c r="E2113" s="50"/>
      <c r="F2113" s="50"/>
      <c r="G2113" s="54"/>
      <c r="H2113" s="53">
        <f>DAY(BASE[[#This Row],[Data de Pagamento]])</f>
        <v>0</v>
      </c>
      <c r="I2113" s="53" t="str">
        <f>TEXT(BASE[[#This Row],[Data de Pagamento]],"mmmm")</f>
        <v>janeiro</v>
      </c>
      <c r="J2113" s="53">
        <f>YEAR(BASE[[#This Row],[Data de Pagamento]])</f>
        <v>1900</v>
      </c>
      <c r="K2113" s="51"/>
    </row>
    <row r="2114" spans="1:11">
      <c r="A2114" s="50"/>
      <c r="B2114" s="37"/>
      <c r="C2114" s="50"/>
      <c r="D2114" s="52" t="e" cm="1">
        <f t="array" ref="D2114">INDEX(FONTE_CÓDIGOS[CÓDIGO],MATCH(1,(FONTE_CÓDIGOS[FONTE]=BASE[[#This Row],[Coluna1]])*(FONTE_CÓDIGOS[DESCRIÇÃO]=BASE[[#This Row],[Classificação]]),0))</f>
        <v>#N/A</v>
      </c>
      <c r="E2114" s="50"/>
      <c r="F2114" s="50"/>
      <c r="G2114" s="54"/>
      <c r="H2114" s="53">
        <f>DAY(BASE[[#This Row],[Data de Pagamento]])</f>
        <v>0</v>
      </c>
      <c r="I2114" s="53" t="str">
        <f>TEXT(BASE[[#This Row],[Data de Pagamento]],"mmmm")</f>
        <v>janeiro</v>
      </c>
      <c r="J2114" s="53">
        <f>YEAR(BASE[[#This Row],[Data de Pagamento]])</f>
        <v>1900</v>
      </c>
      <c r="K2114" s="51"/>
    </row>
    <row r="2115" spans="1:11">
      <c r="A2115" s="50"/>
      <c r="B2115" s="37"/>
      <c r="C2115" s="50"/>
      <c r="D2115" s="52" t="e" cm="1">
        <f t="array" ref="D2115">INDEX(FONTE_CÓDIGOS[CÓDIGO],MATCH(1,(FONTE_CÓDIGOS[FONTE]=BASE[[#This Row],[Coluna1]])*(FONTE_CÓDIGOS[DESCRIÇÃO]=BASE[[#This Row],[Classificação]]),0))</f>
        <v>#N/A</v>
      </c>
      <c r="E2115" s="50"/>
      <c r="F2115" s="50"/>
      <c r="G2115" s="54"/>
      <c r="H2115" s="53">
        <f>DAY(BASE[[#This Row],[Data de Pagamento]])</f>
        <v>0</v>
      </c>
      <c r="I2115" s="53" t="str">
        <f>TEXT(BASE[[#This Row],[Data de Pagamento]],"mmmm")</f>
        <v>janeiro</v>
      </c>
      <c r="J2115" s="53">
        <f>YEAR(BASE[[#This Row],[Data de Pagamento]])</f>
        <v>1900</v>
      </c>
      <c r="K2115" s="51"/>
    </row>
    <row r="2116" spans="1:11">
      <c r="A2116" s="50"/>
      <c r="B2116" s="37"/>
      <c r="C2116" s="50"/>
      <c r="D2116" s="52" t="e" cm="1">
        <f t="array" ref="D2116">INDEX(FONTE_CÓDIGOS[CÓDIGO],MATCH(1,(FONTE_CÓDIGOS[FONTE]=BASE[[#This Row],[Coluna1]])*(FONTE_CÓDIGOS[DESCRIÇÃO]=BASE[[#This Row],[Classificação]]),0))</f>
        <v>#N/A</v>
      </c>
      <c r="E2116" s="50"/>
      <c r="F2116" s="50"/>
      <c r="G2116" s="54"/>
      <c r="H2116" s="53">
        <f>DAY(BASE[[#This Row],[Data de Pagamento]])</f>
        <v>0</v>
      </c>
      <c r="I2116" s="53" t="str">
        <f>TEXT(BASE[[#This Row],[Data de Pagamento]],"mmmm")</f>
        <v>janeiro</v>
      </c>
      <c r="J2116" s="53">
        <f>YEAR(BASE[[#This Row],[Data de Pagamento]])</f>
        <v>1900</v>
      </c>
      <c r="K2116" s="51"/>
    </row>
    <row r="2117" spans="1:11">
      <c r="A2117" s="50"/>
      <c r="B2117" s="37"/>
      <c r="C2117" s="50"/>
      <c r="D2117" s="52" t="e" cm="1">
        <f t="array" ref="D2117">INDEX(FONTE_CÓDIGOS[CÓDIGO],MATCH(1,(FONTE_CÓDIGOS[FONTE]=BASE[[#This Row],[Coluna1]])*(FONTE_CÓDIGOS[DESCRIÇÃO]=BASE[[#This Row],[Classificação]]),0))</f>
        <v>#N/A</v>
      </c>
      <c r="E2117" s="50"/>
      <c r="F2117" s="50"/>
      <c r="G2117" s="54"/>
      <c r="H2117" s="53">
        <f>DAY(BASE[[#This Row],[Data de Pagamento]])</f>
        <v>0</v>
      </c>
      <c r="I2117" s="53" t="str">
        <f>TEXT(BASE[[#This Row],[Data de Pagamento]],"mmmm")</f>
        <v>janeiro</v>
      </c>
      <c r="J2117" s="53">
        <f>YEAR(BASE[[#This Row],[Data de Pagamento]])</f>
        <v>1900</v>
      </c>
      <c r="K2117" s="51"/>
    </row>
    <row r="2118" spans="1:11">
      <c r="A2118" s="50"/>
      <c r="B2118" s="37"/>
      <c r="C2118" s="50"/>
      <c r="D2118" s="52" t="e" cm="1">
        <f t="array" ref="D2118">INDEX(FONTE_CÓDIGOS[CÓDIGO],MATCH(1,(FONTE_CÓDIGOS[FONTE]=BASE[[#This Row],[Coluna1]])*(FONTE_CÓDIGOS[DESCRIÇÃO]=BASE[[#This Row],[Classificação]]),0))</f>
        <v>#N/A</v>
      </c>
      <c r="E2118" s="50"/>
      <c r="F2118" s="50"/>
      <c r="G2118" s="54"/>
      <c r="H2118" s="53">
        <f>DAY(BASE[[#This Row],[Data de Pagamento]])</f>
        <v>0</v>
      </c>
      <c r="I2118" s="53" t="str">
        <f>TEXT(BASE[[#This Row],[Data de Pagamento]],"mmmm")</f>
        <v>janeiro</v>
      </c>
      <c r="J2118" s="53">
        <f>YEAR(BASE[[#This Row],[Data de Pagamento]])</f>
        <v>1900</v>
      </c>
      <c r="K2118" s="51"/>
    </row>
    <row r="2119" spans="1:11">
      <c r="A2119" s="50"/>
      <c r="B2119" s="37"/>
      <c r="C2119" s="50"/>
      <c r="D2119" s="52" t="e" cm="1">
        <f t="array" ref="D2119">INDEX(FONTE_CÓDIGOS[CÓDIGO],MATCH(1,(FONTE_CÓDIGOS[FONTE]=BASE[[#This Row],[Coluna1]])*(FONTE_CÓDIGOS[DESCRIÇÃO]=BASE[[#This Row],[Classificação]]),0))</f>
        <v>#N/A</v>
      </c>
      <c r="E2119" s="50"/>
      <c r="F2119" s="50"/>
      <c r="G2119" s="54"/>
      <c r="H2119" s="53">
        <f>DAY(BASE[[#This Row],[Data de Pagamento]])</f>
        <v>0</v>
      </c>
      <c r="I2119" s="53" t="str">
        <f>TEXT(BASE[[#This Row],[Data de Pagamento]],"mmmm")</f>
        <v>janeiro</v>
      </c>
      <c r="J2119" s="53">
        <f>YEAR(BASE[[#This Row],[Data de Pagamento]])</f>
        <v>1900</v>
      </c>
      <c r="K2119" s="51"/>
    </row>
    <row r="2120" spans="1:11">
      <c r="A2120" s="50"/>
      <c r="B2120" s="37"/>
      <c r="C2120" s="50"/>
      <c r="D2120" s="52" t="e" cm="1">
        <f t="array" ref="D2120">INDEX(FONTE_CÓDIGOS[CÓDIGO],MATCH(1,(FONTE_CÓDIGOS[FONTE]=BASE[[#This Row],[Coluna1]])*(FONTE_CÓDIGOS[DESCRIÇÃO]=BASE[[#This Row],[Classificação]]),0))</f>
        <v>#N/A</v>
      </c>
      <c r="E2120" s="50"/>
      <c r="F2120" s="50"/>
      <c r="G2120" s="54"/>
      <c r="H2120" s="53">
        <f>DAY(BASE[[#This Row],[Data de Pagamento]])</f>
        <v>0</v>
      </c>
      <c r="I2120" s="53" t="str">
        <f>TEXT(BASE[[#This Row],[Data de Pagamento]],"mmmm")</f>
        <v>janeiro</v>
      </c>
      <c r="J2120" s="53">
        <f>YEAR(BASE[[#This Row],[Data de Pagamento]])</f>
        <v>1900</v>
      </c>
      <c r="K2120" s="51"/>
    </row>
    <row r="2121" spans="1:11">
      <c r="A2121" s="50"/>
      <c r="B2121" s="37"/>
      <c r="C2121" s="50"/>
      <c r="D2121" s="52" t="e" cm="1">
        <f t="array" ref="D2121">INDEX(FONTE_CÓDIGOS[CÓDIGO],MATCH(1,(FONTE_CÓDIGOS[FONTE]=BASE[[#This Row],[Coluna1]])*(FONTE_CÓDIGOS[DESCRIÇÃO]=BASE[[#This Row],[Classificação]]),0))</f>
        <v>#N/A</v>
      </c>
      <c r="E2121" s="50"/>
      <c r="F2121" s="50"/>
      <c r="G2121" s="54"/>
      <c r="H2121" s="53">
        <f>DAY(BASE[[#This Row],[Data de Pagamento]])</f>
        <v>0</v>
      </c>
      <c r="I2121" s="53" t="str">
        <f>TEXT(BASE[[#This Row],[Data de Pagamento]],"mmmm")</f>
        <v>janeiro</v>
      </c>
      <c r="J2121" s="53">
        <f>YEAR(BASE[[#This Row],[Data de Pagamento]])</f>
        <v>1900</v>
      </c>
      <c r="K2121" s="51"/>
    </row>
    <row r="2122" spans="1:11">
      <c r="A2122" s="50"/>
      <c r="B2122" s="37"/>
      <c r="C2122" s="50"/>
      <c r="D2122" s="52" t="e" cm="1">
        <f t="array" ref="D2122">INDEX(FONTE_CÓDIGOS[CÓDIGO],MATCH(1,(FONTE_CÓDIGOS[FONTE]=BASE[[#This Row],[Coluna1]])*(FONTE_CÓDIGOS[DESCRIÇÃO]=BASE[[#This Row],[Classificação]]),0))</f>
        <v>#N/A</v>
      </c>
      <c r="E2122" s="50"/>
      <c r="F2122" s="50"/>
      <c r="G2122" s="54"/>
      <c r="H2122" s="53">
        <f>DAY(BASE[[#This Row],[Data de Pagamento]])</f>
        <v>0</v>
      </c>
      <c r="I2122" s="53" t="str">
        <f>TEXT(BASE[[#This Row],[Data de Pagamento]],"mmmm")</f>
        <v>janeiro</v>
      </c>
      <c r="J2122" s="53">
        <f>YEAR(BASE[[#This Row],[Data de Pagamento]])</f>
        <v>1900</v>
      </c>
      <c r="K2122" s="51"/>
    </row>
    <row r="2123" spans="1:11">
      <c r="A2123" s="50"/>
      <c r="B2123" s="37"/>
      <c r="C2123" s="50"/>
      <c r="D2123" s="52" t="e" cm="1">
        <f t="array" ref="D2123">INDEX(FONTE_CÓDIGOS[CÓDIGO],MATCH(1,(FONTE_CÓDIGOS[FONTE]=BASE[[#This Row],[Coluna1]])*(FONTE_CÓDIGOS[DESCRIÇÃO]=BASE[[#This Row],[Classificação]]),0))</f>
        <v>#N/A</v>
      </c>
      <c r="E2123" s="50"/>
      <c r="F2123" s="50"/>
      <c r="G2123" s="54"/>
      <c r="H2123" s="53">
        <f>DAY(BASE[[#This Row],[Data de Pagamento]])</f>
        <v>0</v>
      </c>
      <c r="I2123" s="53" t="str">
        <f>TEXT(BASE[[#This Row],[Data de Pagamento]],"mmmm")</f>
        <v>janeiro</v>
      </c>
      <c r="J2123" s="53">
        <f>YEAR(BASE[[#This Row],[Data de Pagamento]])</f>
        <v>1900</v>
      </c>
      <c r="K2123" s="51"/>
    </row>
    <row r="2124" spans="1:11">
      <c r="A2124" s="50"/>
      <c r="B2124" s="37"/>
      <c r="C2124" s="50"/>
      <c r="D2124" s="52" t="e" cm="1">
        <f t="array" ref="D2124">INDEX(FONTE_CÓDIGOS[CÓDIGO],MATCH(1,(FONTE_CÓDIGOS[FONTE]=BASE[[#This Row],[Coluna1]])*(FONTE_CÓDIGOS[DESCRIÇÃO]=BASE[[#This Row],[Classificação]]),0))</f>
        <v>#N/A</v>
      </c>
      <c r="E2124" s="50"/>
      <c r="F2124" s="50"/>
      <c r="G2124" s="54"/>
      <c r="H2124" s="53">
        <f>DAY(BASE[[#This Row],[Data de Pagamento]])</f>
        <v>0</v>
      </c>
      <c r="I2124" s="53" t="str">
        <f>TEXT(BASE[[#This Row],[Data de Pagamento]],"mmmm")</f>
        <v>janeiro</v>
      </c>
      <c r="J2124" s="53">
        <f>YEAR(BASE[[#This Row],[Data de Pagamento]])</f>
        <v>1900</v>
      </c>
      <c r="K2124" s="51"/>
    </row>
    <row r="2125" spans="1:11">
      <c r="A2125" s="50"/>
      <c r="B2125" s="37"/>
      <c r="C2125" s="50"/>
      <c r="D2125" s="52" t="e" cm="1">
        <f t="array" ref="D2125">INDEX(FONTE_CÓDIGOS[CÓDIGO],MATCH(1,(FONTE_CÓDIGOS[FONTE]=BASE[[#This Row],[Coluna1]])*(FONTE_CÓDIGOS[DESCRIÇÃO]=BASE[[#This Row],[Classificação]]),0))</f>
        <v>#N/A</v>
      </c>
      <c r="E2125" s="50"/>
      <c r="F2125" s="50"/>
      <c r="G2125" s="54"/>
      <c r="H2125" s="53">
        <f>DAY(BASE[[#This Row],[Data de Pagamento]])</f>
        <v>0</v>
      </c>
      <c r="I2125" s="53" t="str">
        <f>TEXT(BASE[[#This Row],[Data de Pagamento]],"mmmm")</f>
        <v>janeiro</v>
      </c>
      <c r="J2125" s="53">
        <f>YEAR(BASE[[#This Row],[Data de Pagamento]])</f>
        <v>1900</v>
      </c>
      <c r="K2125" s="51"/>
    </row>
    <row r="2126" spans="1:11">
      <c r="A2126" s="50"/>
      <c r="B2126" s="37"/>
      <c r="C2126" s="50"/>
      <c r="D2126" s="52" t="e" cm="1">
        <f t="array" ref="D2126">INDEX(FONTE_CÓDIGOS[CÓDIGO],MATCH(1,(FONTE_CÓDIGOS[FONTE]=BASE[[#This Row],[Coluna1]])*(FONTE_CÓDIGOS[DESCRIÇÃO]=BASE[[#This Row],[Classificação]]),0))</f>
        <v>#N/A</v>
      </c>
      <c r="E2126" s="50"/>
      <c r="F2126" s="50"/>
      <c r="G2126" s="54"/>
      <c r="H2126" s="53">
        <f>DAY(BASE[[#This Row],[Data de Pagamento]])</f>
        <v>0</v>
      </c>
      <c r="I2126" s="53" t="str">
        <f>TEXT(BASE[[#This Row],[Data de Pagamento]],"mmmm")</f>
        <v>janeiro</v>
      </c>
      <c r="J2126" s="53">
        <f>YEAR(BASE[[#This Row],[Data de Pagamento]])</f>
        <v>1900</v>
      </c>
      <c r="K2126" s="51"/>
    </row>
    <row r="2127" spans="1:11">
      <c r="A2127" s="50"/>
      <c r="B2127" s="37"/>
      <c r="C2127" s="50"/>
      <c r="D2127" s="52" t="e" cm="1">
        <f t="array" ref="D2127">INDEX(FONTE_CÓDIGOS[CÓDIGO],MATCH(1,(FONTE_CÓDIGOS[FONTE]=BASE[[#This Row],[Coluna1]])*(FONTE_CÓDIGOS[DESCRIÇÃO]=BASE[[#This Row],[Classificação]]),0))</f>
        <v>#N/A</v>
      </c>
      <c r="E2127" s="50"/>
      <c r="F2127" s="50"/>
      <c r="G2127" s="54"/>
      <c r="H2127" s="53">
        <f>DAY(BASE[[#This Row],[Data de Pagamento]])</f>
        <v>0</v>
      </c>
      <c r="I2127" s="53" t="str">
        <f>TEXT(BASE[[#This Row],[Data de Pagamento]],"mmmm")</f>
        <v>janeiro</v>
      </c>
      <c r="J2127" s="53">
        <f>YEAR(BASE[[#This Row],[Data de Pagamento]])</f>
        <v>1900</v>
      </c>
      <c r="K2127" s="51"/>
    </row>
    <row r="2128" spans="1:11">
      <c r="A2128" s="50"/>
      <c r="B2128" s="37"/>
      <c r="C2128" s="50"/>
      <c r="D2128" s="52" t="e" cm="1">
        <f t="array" ref="D2128">INDEX(FONTE_CÓDIGOS[CÓDIGO],MATCH(1,(FONTE_CÓDIGOS[FONTE]=BASE[[#This Row],[Coluna1]])*(FONTE_CÓDIGOS[DESCRIÇÃO]=BASE[[#This Row],[Classificação]]),0))</f>
        <v>#N/A</v>
      </c>
      <c r="E2128" s="50"/>
      <c r="F2128" s="50"/>
      <c r="G2128" s="54"/>
      <c r="H2128" s="53">
        <f>DAY(BASE[[#This Row],[Data de Pagamento]])</f>
        <v>0</v>
      </c>
      <c r="I2128" s="53" t="str">
        <f>TEXT(BASE[[#This Row],[Data de Pagamento]],"mmmm")</f>
        <v>janeiro</v>
      </c>
      <c r="J2128" s="53">
        <f>YEAR(BASE[[#This Row],[Data de Pagamento]])</f>
        <v>1900</v>
      </c>
      <c r="K2128" s="51"/>
    </row>
    <row r="2129" spans="1:11">
      <c r="A2129" s="50"/>
      <c r="B2129" s="37"/>
      <c r="C2129" s="50"/>
      <c r="D2129" s="52" t="e" cm="1">
        <f t="array" ref="D2129">INDEX(FONTE_CÓDIGOS[CÓDIGO],MATCH(1,(FONTE_CÓDIGOS[FONTE]=BASE[[#This Row],[Coluna1]])*(FONTE_CÓDIGOS[DESCRIÇÃO]=BASE[[#This Row],[Classificação]]),0))</f>
        <v>#N/A</v>
      </c>
      <c r="E2129" s="50"/>
      <c r="F2129" s="50"/>
      <c r="G2129" s="54"/>
      <c r="H2129" s="53">
        <f>DAY(BASE[[#This Row],[Data de Pagamento]])</f>
        <v>0</v>
      </c>
      <c r="I2129" s="53" t="str">
        <f>TEXT(BASE[[#This Row],[Data de Pagamento]],"mmmm")</f>
        <v>janeiro</v>
      </c>
      <c r="J2129" s="53">
        <f>YEAR(BASE[[#This Row],[Data de Pagamento]])</f>
        <v>1900</v>
      </c>
      <c r="K2129" s="51"/>
    </row>
    <row r="2130" spans="1:11">
      <c r="A2130" s="50"/>
      <c r="B2130" s="37"/>
      <c r="C2130" s="50"/>
      <c r="D2130" s="52" t="e" cm="1">
        <f t="array" ref="D2130">INDEX(FONTE_CÓDIGOS[CÓDIGO],MATCH(1,(FONTE_CÓDIGOS[FONTE]=BASE[[#This Row],[Coluna1]])*(FONTE_CÓDIGOS[DESCRIÇÃO]=BASE[[#This Row],[Classificação]]),0))</f>
        <v>#N/A</v>
      </c>
      <c r="E2130" s="50"/>
      <c r="F2130" s="50"/>
      <c r="G2130" s="54"/>
      <c r="H2130" s="53">
        <f>DAY(BASE[[#This Row],[Data de Pagamento]])</f>
        <v>0</v>
      </c>
      <c r="I2130" s="53" t="str">
        <f>TEXT(BASE[[#This Row],[Data de Pagamento]],"mmmm")</f>
        <v>janeiro</v>
      </c>
      <c r="J2130" s="53">
        <f>YEAR(BASE[[#This Row],[Data de Pagamento]])</f>
        <v>1900</v>
      </c>
      <c r="K2130" s="51"/>
    </row>
    <row r="2131" spans="1:11">
      <c r="A2131" s="50"/>
      <c r="B2131" s="37"/>
      <c r="C2131" s="50"/>
      <c r="D2131" s="52" t="e" cm="1">
        <f t="array" ref="D2131">INDEX(FONTE_CÓDIGOS[CÓDIGO],MATCH(1,(FONTE_CÓDIGOS[FONTE]=BASE[[#This Row],[Coluna1]])*(FONTE_CÓDIGOS[DESCRIÇÃO]=BASE[[#This Row],[Classificação]]),0))</f>
        <v>#N/A</v>
      </c>
      <c r="E2131" s="50"/>
      <c r="F2131" s="50"/>
      <c r="G2131" s="54"/>
      <c r="H2131" s="53">
        <f>DAY(BASE[[#This Row],[Data de Pagamento]])</f>
        <v>0</v>
      </c>
      <c r="I2131" s="53" t="str">
        <f>TEXT(BASE[[#This Row],[Data de Pagamento]],"mmmm")</f>
        <v>janeiro</v>
      </c>
      <c r="J2131" s="53">
        <f>YEAR(BASE[[#This Row],[Data de Pagamento]])</f>
        <v>1900</v>
      </c>
      <c r="K2131" s="51"/>
    </row>
    <row r="2132" spans="1:11">
      <c r="A2132" s="50"/>
      <c r="B2132" s="37"/>
      <c r="C2132" s="50"/>
      <c r="D2132" s="52" t="e" cm="1">
        <f t="array" ref="D2132">INDEX(FONTE_CÓDIGOS[CÓDIGO],MATCH(1,(FONTE_CÓDIGOS[FONTE]=BASE[[#This Row],[Coluna1]])*(FONTE_CÓDIGOS[DESCRIÇÃO]=BASE[[#This Row],[Classificação]]),0))</f>
        <v>#N/A</v>
      </c>
      <c r="E2132" s="50"/>
      <c r="F2132" s="50"/>
      <c r="G2132" s="54"/>
      <c r="H2132" s="53">
        <f>DAY(BASE[[#This Row],[Data de Pagamento]])</f>
        <v>0</v>
      </c>
      <c r="I2132" s="53" t="str">
        <f>TEXT(BASE[[#This Row],[Data de Pagamento]],"mmmm")</f>
        <v>janeiro</v>
      </c>
      <c r="J2132" s="53">
        <f>YEAR(BASE[[#This Row],[Data de Pagamento]])</f>
        <v>1900</v>
      </c>
      <c r="K2132" s="51"/>
    </row>
    <row r="2133" spans="1:11">
      <c r="A2133" s="50"/>
      <c r="B2133" s="37"/>
      <c r="C2133" s="50"/>
      <c r="D2133" s="52" t="e" cm="1">
        <f t="array" ref="D2133">INDEX(FONTE_CÓDIGOS[CÓDIGO],MATCH(1,(FONTE_CÓDIGOS[FONTE]=BASE[[#This Row],[Coluna1]])*(FONTE_CÓDIGOS[DESCRIÇÃO]=BASE[[#This Row],[Classificação]]),0))</f>
        <v>#N/A</v>
      </c>
      <c r="E2133" s="50"/>
      <c r="F2133" s="50"/>
      <c r="G2133" s="54"/>
      <c r="H2133" s="53">
        <f>DAY(BASE[[#This Row],[Data de Pagamento]])</f>
        <v>0</v>
      </c>
      <c r="I2133" s="53" t="str">
        <f>TEXT(BASE[[#This Row],[Data de Pagamento]],"mmmm")</f>
        <v>janeiro</v>
      </c>
      <c r="J2133" s="53">
        <f>YEAR(BASE[[#This Row],[Data de Pagamento]])</f>
        <v>1900</v>
      </c>
      <c r="K2133" s="51"/>
    </row>
    <row r="2134" spans="1:11">
      <c r="A2134" s="50"/>
      <c r="B2134" s="37"/>
      <c r="C2134" s="50"/>
      <c r="D2134" s="52" t="e" cm="1">
        <f t="array" ref="D2134">INDEX(FONTE_CÓDIGOS[CÓDIGO],MATCH(1,(FONTE_CÓDIGOS[FONTE]=BASE[[#This Row],[Coluna1]])*(FONTE_CÓDIGOS[DESCRIÇÃO]=BASE[[#This Row],[Classificação]]),0))</f>
        <v>#N/A</v>
      </c>
      <c r="E2134" s="50"/>
      <c r="F2134" s="50"/>
      <c r="G2134" s="54"/>
      <c r="H2134" s="53">
        <f>DAY(BASE[[#This Row],[Data de Pagamento]])</f>
        <v>0</v>
      </c>
      <c r="I2134" s="53" t="str">
        <f>TEXT(BASE[[#This Row],[Data de Pagamento]],"mmmm")</f>
        <v>janeiro</v>
      </c>
      <c r="J2134" s="53">
        <f>YEAR(BASE[[#This Row],[Data de Pagamento]])</f>
        <v>1900</v>
      </c>
      <c r="K2134" s="51"/>
    </row>
    <row r="2135" spans="1:11">
      <c r="A2135" s="50"/>
      <c r="B2135" s="37"/>
      <c r="C2135" s="50"/>
      <c r="D2135" s="52" t="e" cm="1">
        <f t="array" ref="D2135">INDEX(FONTE_CÓDIGOS[CÓDIGO],MATCH(1,(FONTE_CÓDIGOS[FONTE]=BASE[[#This Row],[Coluna1]])*(FONTE_CÓDIGOS[DESCRIÇÃO]=BASE[[#This Row],[Classificação]]),0))</f>
        <v>#N/A</v>
      </c>
      <c r="E2135" s="50"/>
      <c r="F2135" s="50"/>
      <c r="G2135" s="54"/>
      <c r="H2135" s="53">
        <f>DAY(BASE[[#This Row],[Data de Pagamento]])</f>
        <v>0</v>
      </c>
      <c r="I2135" s="53" t="str">
        <f>TEXT(BASE[[#This Row],[Data de Pagamento]],"mmmm")</f>
        <v>janeiro</v>
      </c>
      <c r="J2135" s="53">
        <f>YEAR(BASE[[#This Row],[Data de Pagamento]])</f>
        <v>1900</v>
      </c>
      <c r="K2135" s="51"/>
    </row>
    <row r="2136" spans="1:11">
      <c r="A2136" s="50"/>
      <c r="B2136" s="37"/>
      <c r="C2136" s="50"/>
      <c r="D2136" s="52" t="e" cm="1">
        <f t="array" ref="D2136">INDEX(FONTE_CÓDIGOS[CÓDIGO],MATCH(1,(FONTE_CÓDIGOS[FONTE]=BASE[[#This Row],[Coluna1]])*(FONTE_CÓDIGOS[DESCRIÇÃO]=BASE[[#This Row],[Classificação]]),0))</f>
        <v>#N/A</v>
      </c>
      <c r="E2136" s="50"/>
      <c r="F2136" s="50"/>
      <c r="G2136" s="54"/>
      <c r="H2136" s="53">
        <f>DAY(BASE[[#This Row],[Data de Pagamento]])</f>
        <v>0</v>
      </c>
      <c r="I2136" s="53" t="str">
        <f>TEXT(BASE[[#This Row],[Data de Pagamento]],"mmmm")</f>
        <v>janeiro</v>
      </c>
      <c r="J2136" s="53">
        <f>YEAR(BASE[[#This Row],[Data de Pagamento]])</f>
        <v>1900</v>
      </c>
      <c r="K2136" s="51"/>
    </row>
    <row r="2137" spans="1:11">
      <c r="A2137" s="50"/>
      <c r="B2137" s="37"/>
      <c r="C2137" s="50"/>
      <c r="D2137" s="52" t="e" cm="1">
        <f t="array" ref="D2137">INDEX(FONTE_CÓDIGOS[CÓDIGO],MATCH(1,(FONTE_CÓDIGOS[FONTE]=BASE[[#This Row],[Coluna1]])*(FONTE_CÓDIGOS[DESCRIÇÃO]=BASE[[#This Row],[Classificação]]),0))</f>
        <v>#N/A</v>
      </c>
      <c r="E2137" s="50"/>
      <c r="F2137" s="50"/>
      <c r="G2137" s="54"/>
      <c r="H2137" s="53">
        <f>DAY(BASE[[#This Row],[Data de Pagamento]])</f>
        <v>0</v>
      </c>
      <c r="I2137" s="53" t="str">
        <f>TEXT(BASE[[#This Row],[Data de Pagamento]],"mmmm")</f>
        <v>janeiro</v>
      </c>
      <c r="J2137" s="53">
        <f>YEAR(BASE[[#This Row],[Data de Pagamento]])</f>
        <v>1900</v>
      </c>
      <c r="K2137" s="51"/>
    </row>
    <row r="2138" spans="1:11">
      <c r="A2138" s="50"/>
      <c r="B2138" s="37"/>
      <c r="C2138" s="50"/>
      <c r="D2138" s="52" t="e" cm="1">
        <f t="array" ref="D2138">INDEX(FONTE_CÓDIGOS[CÓDIGO],MATCH(1,(FONTE_CÓDIGOS[FONTE]=BASE[[#This Row],[Coluna1]])*(FONTE_CÓDIGOS[DESCRIÇÃO]=BASE[[#This Row],[Classificação]]),0))</f>
        <v>#N/A</v>
      </c>
      <c r="E2138" s="50"/>
      <c r="F2138" s="50"/>
      <c r="G2138" s="54"/>
      <c r="H2138" s="53">
        <f>DAY(BASE[[#This Row],[Data de Pagamento]])</f>
        <v>0</v>
      </c>
      <c r="I2138" s="53" t="str">
        <f>TEXT(BASE[[#This Row],[Data de Pagamento]],"mmmm")</f>
        <v>janeiro</v>
      </c>
      <c r="J2138" s="53">
        <f>YEAR(BASE[[#This Row],[Data de Pagamento]])</f>
        <v>1900</v>
      </c>
      <c r="K2138" s="51"/>
    </row>
    <row r="2139" spans="1:11">
      <c r="A2139" s="50"/>
      <c r="B2139" s="37"/>
      <c r="C2139" s="50"/>
      <c r="D2139" s="52" t="e" cm="1">
        <f t="array" ref="D2139">INDEX(FONTE_CÓDIGOS[CÓDIGO],MATCH(1,(FONTE_CÓDIGOS[FONTE]=BASE[[#This Row],[Coluna1]])*(FONTE_CÓDIGOS[DESCRIÇÃO]=BASE[[#This Row],[Classificação]]),0))</f>
        <v>#N/A</v>
      </c>
      <c r="E2139" s="50"/>
      <c r="F2139" s="50"/>
      <c r="G2139" s="54"/>
      <c r="H2139" s="53">
        <f>DAY(BASE[[#This Row],[Data de Pagamento]])</f>
        <v>0</v>
      </c>
      <c r="I2139" s="53" t="str">
        <f>TEXT(BASE[[#This Row],[Data de Pagamento]],"mmmm")</f>
        <v>janeiro</v>
      </c>
      <c r="J2139" s="53">
        <f>YEAR(BASE[[#This Row],[Data de Pagamento]])</f>
        <v>1900</v>
      </c>
      <c r="K2139" s="51"/>
    </row>
    <row r="2140" spans="1:11">
      <c r="A2140" s="50"/>
      <c r="B2140" s="37"/>
      <c r="C2140" s="50"/>
      <c r="D2140" s="52" t="e" cm="1">
        <f t="array" ref="D2140">INDEX(FONTE_CÓDIGOS[CÓDIGO],MATCH(1,(FONTE_CÓDIGOS[FONTE]=BASE[[#This Row],[Coluna1]])*(FONTE_CÓDIGOS[DESCRIÇÃO]=BASE[[#This Row],[Classificação]]),0))</f>
        <v>#N/A</v>
      </c>
      <c r="E2140" s="50"/>
      <c r="F2140" s="50"/>
      <c r="G2140" s="54"/>
      <c r="H2140" s="53">
        <f>DAY(BASE[[#This Row],[Data de Pagamento]])</f>
        <v>0</v>
      </c>
      <c r="I2140" s="53" t="str">
        <f>TEXT(BASE[[#This Row],[Data de Pagamento]],"mmmm")</f>
        <v>janeiro</v>
      </c>
      <c r="J2140" s="53">
        <f>YEAR(BASE[[#This Row],[Data de Pagamento]])</f>
        <v>1900</v>
      </c>
      <c r="K2140" s="51"/>
    </row>
    <row r="2141" spans="1:11">
      <c r="A2141" s="50"/>
      <c r="B2141" s="37"/>
      <c r="C2141" s="50"/>
      <c r="D2141" s="52" t="e" cm="1">
        <f t="array" ref="D2141">INDEX(FONTE_CÓDIGOS[CÓDIGO],MATCH(1,(FONTE_CÓDIGOS[FONTE]=BASE[[#This Row],[Coluna1]])*(FONTE_CÓDIGOS[DESCRIÇÃO]=BASE[[#This Row],[Classificação]]),0))</f>
        <v>#N/A</v>
      </c>
      <c r="E2141" s="50"/>
      <c r="F2141" s="50"/>
      <c r="G2141" s="54"/>
      <c r="H2141" s="53">
        <f>DAY(BASE[[#This Row],[Data de Pagamento]])</f>
        <v>0</v>
      </c>
      <c r="I2141" s="53" t="str">
        <f>TEXT(BASE[[#This Row],[Data de Pagamento]],"mmmm")</f>
        <v>janeiro</v>
      </c>
      <c r="J2141" s="53">
        <f>YEAR(BASE[[#This Row],[Data de Pagamento]])</f>
        <v>1900</v>
      </c>
      <c r="K2141" s="51"/>
    </row>
    <row r="2142" spans="1:11">
      <c r="A2142" s="50"/>
      <c r="B2142" s="37"/>
      <c r="C2142" s="50"/>
      <c r="D2142" s="52" t="e" cm="1">
        <f t="array" ref="D2142">INDEX(FONTE_CÓDIGOS[CÓDIGO],MATCH(1,(FONTE_CÓDIGOS[FONTE]=BASE[[#This Row],[Coluna1]])*(FONTE_CÓDIGOS[DESCRIÇÃO]=BASE[[#This Row],[Classificação]]),0))</f>
        <v>#N/A</v>
      </c>
      <c r="E2142" s="50"/>
      <c r="F2142" s="50"/>
      <c r="G2142" s="54"/>
      <c r="H2142" s="53">
        <f>DAY(BASE[[#This Row],[Data de Pagamento]])</f>
        <v>0</v>
      </c>
      <c r="I2142" s="53" t="str">
        <f>TEXT(BASE[[#This Row],[Data de Pagamento]],"mmmm")</f>
        <v>janeiro</v>
      </c>
      <c r="J2142" s="53">
        <f>YEAR(BASE[[#This Row],[Data de Pagamento]])</f>
        <v>1900</v>
      </c>
      <c r="K2142" s="51"/>
    </row>
    <row r="2143" spans="1:11">
      <c r="A2143" s="50"/>
      <c r="B2143" s="37"/>
      <c r="C2143" s="50"/>
      <c r="D2143" s="52" t="e" cm="1">
        <f t="array" ref="D2143">INDEX(FONTE_CÓDIGOS[CÓDIGO],MATCH(1,(FONTE_CÓDIGOS[FONTE]=BASE[[#This Row],[Coluna1]])*(FONTE_CÓDIGOS[DESCRIÇÃO]=BASE[[#This Row],[Classificação]]),0))</f>
        <v>#N/A</v>
      </c>
      <c r="E2143" s="50"/>
      <c r="F2143" s="50"/>
      <c r="G2143" s="54"/>
      <c r="H2143" s="53">
        <f>DAY(BASE[[#This Row],[Data de Pagamento]])</f>
        <v>0</v>
      </c>
      <c r="I2143" s="53" t="str">
        <f>TEXT(BASE[[#This Row],[Data de Pagamento]],"mmmm")</f>
        <v>janeiro</v>
      </c>
      <c r="J2143" s="53">
        <f>YEAR(BASE[[#This Row],[Data de Pagamento]])</f>
        <v>1900</v>
      </c>
      <c r="K2143" s="51"/>
    </row>
    <row r="2144" spans="1:11">
      <c r="A2144" s="50"/>
      <c r="B2144" s="37"/>
      <c r="C2144" s="50"/>
      <c r="D2144" s="52" t="e" cm="1">
        <f t="array" ref="D2144">INDEX(FONTE_CÓDIGOS[CÓDIGO],MATCH(1,(FONTE_CÓDIGOS[FONTE]=BASE[[#This Row],[Coluna1]])*(FONTE_CÓDIGOS[DESCRIÇÃO]=BASE[[#This Row],[Classificação]]),0))</f>
        <v>#N/A</v>
      </c>
      <c r="E2144" s="50"/>
      <c r="F2144" s="50"/>
      <c r="G2144" s="54"/>
      <c r="H2144" s="53">
        <f>DAY(BASE[[#This Row],[Data de Pagamento]])</f>
        <v>0</v>
      </c>
      <c r="I2144" s="53" t="str">
        <f>TEXT(BASE[[#This Row],[Data de Pagamento]],"mmmm")</f>
        <v>janeiro</v>
      </c>
      <c r="J2144" s="53">
        <f>YEAR(BASE[[#This Row],[Data de Pagamento]])</f>
        <v>1900</v>
      </c>
      <c r="K2144" s="51"/>
    </row>
    <row r="2145" spans="1:11">
      <c r="A2145" s="50"/>
      <c r="B2145" s="37"/>
      <c r="C2145" s="50"/>
      <c r="D2145" s="52" t="e" cm="1">
        <f t="array" ref="D2145">INDEX(FONTE_CÓDIGOS[CÓDIGO],MATCH(1,(FONTE_CÓDIGOS[FONTE]=BASE[[#This Row],[Coluna1]])*(FONTE_CÓDIGOS[DESCRIÇÃO]=BASE[[#This Row],[Classificação]]),0))</f>
        <v>#N/A</v>
      </c>
      <c r="E2145" s="50"/>
      <c r="F2145" s="50"/>
      <c r="G2145" s="54"/>
      <c r="H2145" s="53">
        <f>DAY(BASE[[#This Row],[Data de Pagamento]])</f>
        <v>0</v>
      </c>
      <c r="I2145" s="53" t="str">
        <f>TEXT(BASE[[#This Row],[Data de Pagamento]],"mmmm")</f>
        <v>janeiro</v>
      </c>
      <c r="J2145" s="53">
        <f>YEAR(BASE[[#This Row],[Data de Pagamento]])</f>
        <v>1900</v>
      </c>
      <c r="K2145" s="51"/>
    </row>
    <row r="2146" spans="1:11">
      <c r="A2146" s="50"/>
      <c r="B2146" s="37"/>
      <c r="C2146" s="50"/>
      <c r="D2146" s="52" t="e" cm="1">
        <f t="array" ref="D2146">INDEX(FONTE_CÓDIGOS[CÓDIGO],MATCH(1,(FONTE_CÓDIGOS[FONTE]=BASE[[#This Row],[Coluna1]])*(FONTE_CÓDIGOS[DESCRIÇÃO]=BASE[[#This Row],[Classificação]]),0))</f>
        <v>#N/A</v>
      </c>
      <c r="E2146" s="50"/>
      <c r="F2146" s="50"/>
      <c r="G2146" s="54"/>
      <c r="H2146" s="53">
        <f>DAY(BASE[[#This Row],[Data de Pagamento]])</f>
        <v>0</v>
      </c>
      <c r="I2146" s="53" t="str">
        <f>TEXT(BASE[[#This Row],[Data de Pagamento]],"mmmm")</f>
        <v>janeiro</v>
      </c>
      <c r="J2146" s="53">
        <f>YEAR(BASE[[#This Row],[Data de Pagamento]])</f>
        <v>1900</v>
      </c>
      <c r="K2146" s="51"/>
    </row>
    <row r="2147" spans="1:11">
      <c r="A2147" s="50"/>
      <c r="B2147" s="37"/>
      <c r="C2147" s="50"/>
      <c r="D2147" s="52" t="e" cm="1">
        <f t="array" ref="D2147">INDEX(FONTE_CÓDIGOS[CÓDIGO],MATCH(1,(FONTE_CÓDIGOS[FONTE]=BASE[[#This Row],[Coluna1]])*(FONTE_CÓDIGOS[DESCRIÇÃO]=BASE[[#This Row],[Classificação]]),0))</f>
        <v>#N/A</v>
      </c>
      <c r="E2147" s="50"/>
      <c r="F2147" s="50"/>
      <c r="G2147" s="54"/>
      <c r="H2147" s="53">
        <f>DAY(BASE[[#This Row],[Data de Pagamento]])</f>
        <v>0</v>
      </c>
      <c r="I2147" s="53" t="str">
        <f>TEXT(BASE[[#This Row],[Data de Pagamento]],"mmmm")</f>
        <v>janeiro</v>
      </c>
      <c r="J2147" s="53">
        <f>YEAR(BASE[[#This Row],[Data de Pagamento]])</f>
        <v>1900</v>
      </c>
      <c r="K2147" s="51"/>
    </row>
    <row r="2148" spans="1:11">
      <c r="A2148" s="50"/>
      <c r="B2148" s="37"/>
      <c r="C2148" s="50"/>
      <c r="D2148" s="52" t="e" cm="1">
        <f t="array" ref="D2148">INDEX(FONTE_CÓDIGOS[CÓDIGO],MATCH(1,(FONTE_CÓDIGOS[FONTE]=BASE[[#This Row],[Coluna1]])*(FONTE_CÓDIGOS[DESCRIÇÃO]=BASE[[#This Row],[Classificação]]),0))</f>
        <v>#N/A</v>
      </c>
      <c r="E2148" s="50"/>
      <c r="F2148" s="50"/>
      <c r="G2148" s="54"/>
      <c r="H2148" s="53">
        <f>DAY(BASE[[#This Row],[Data de Pagamento]])</f>
        <v>0</v>
      </c>
      <c r="I2148" s="53" t="str">
        <f>TEXT(BASE[[#This Row],[Data de Pagamento]],"mmmm")</f>
        <v>janeiro</v>
      </c>
      <c r="J2148" s="53">
        <f>YEAR(BASE[[#This Row],[Data de Pagamento]])</f>
        <v>1900</v>
      </c>
      <c r="K2148" s="51"/>
    </row>
    <row r="2149" spans="1:11">
      <c r="A2149" s="50"/>
      <c r="B2149" s="37"/>
      <c r="C2149" s="50"/>
      <c r="D2149" s="52" t="e" cm="1">
        <f t="array" ref="D2149">INDEX(FONTE_CÓDIGOS[CÓDIGO],MATCH(1,(FONTE_CÓDIGOS[FONTE]=BASE[[#This Row],[Coluna1]])*(FONTE_CÓDIGOS[DESCRIÇÃO]=BASE[[#This Row],[Classificação]]),0))</f>
        <v>#N/A</v>
      </c>
      <c r="E2149" s="50"/>
      <c r="F2149" s="50"/>
      <c r="G2149" s="54"/>
      <c r="H2149" s="53">
        <f>DAY(BASE[[#This Row],[Data de Pagamento]])</f>
        <v>0</v>
      </c>
      <c r="I2149" s="53" t="str">
        <f>TEXT(BASE[[#This Row],[Data de Pagamento]],"mmmm")</f>
        <v>janeiro</v>
      </c>
      <c r="J2149" s="53">
        <f>YEAR(BASE[[#This Row],[Data de Pagamento]])</f>
        <v>1900</v>
      </c>
      <c r="K2149" s="51"/>
    </row>
    <row r="2150" spans="1:11">
      <c r="A2150" s="50"/>
      <c r="B2150" s="37"/>
      <c r="C2150" s="50"/>
      <c r="D2150" s="52" t="e" cm="1">
        <f t="array" ref="D2150">INDEX(FONTE_CÓDIGOS[CÓDIGO],MATCH(1,(FONTE_CÓDIGOS[FONTE]=BASE[[#This Row],[Coluna1]])*(FONTE_CÓDIGOS[DESCRIÇÃO]=BASE[[#This Row],[Classificação]]),0))</f>
        <v>#N/A</v>
      </c>
      <c r="E2150" s="50"/>
      <c r="F2150" s="50"/>
      <c r="G2150" s="54"/>
      <c r="H2150" s="53">
        <f>DAY(BASE[[#This Row],[Data de Pagamento]])</f>
        <v>0</v>
      </c>
      <c r="I2150" s="53" t="str">
        <f>TEXT(BASE[[#This Row],[Data de Pagamento]],"mmmm")</f>
        <v>janeiro</v>
      </c>
      <c r="J2150" s="53">
        <f>YEAR(BASE[[#This Row],[Data de Pagamento]])</f>
        <v>1900</v>
      </c>
      <c r="K2150" s="51"/>
    </row>
    <row r="2151" spans="1:11">
      <c r="A2151" s="50"/>
      <c r="B2151" s="37"/>
      <c r="C2151" s="50"/>
      <c r="D2151" s="52" t="e" cm="1">
        <f t="array" ref="D2151">INDEX(FONTE_CÓDIGOS[CÓDIGO],MATCH(1,(FONTE_CÓDIGOS[FONTE]=BASE[[#This Row],[Coluna1]])*(FONTE_CÓDIGOS[DESCRIÇÃO]=BASE[[#This Row],[Classificação]]),0))</f>
        <v>#N/A</v>
      </c>
      <c r="E2151" s="50"/>
      <c r="F2151" s="50"/>
      <c r="G2151" s="54"/>
      <c r="H2151" s="53">
        <f>DAY(BASE[[#This Row],[Data de Pagamento]])</f>
        <v>0</v>
      </c>
      <c r="I2151" s="53" t="str">
        <f>TEXT(BASE[[#This Row],[Data de Pagamento]],"mmmm")</f>
        <v>janeiro</v>
      </c>
      <c r="J2151" s="53">
        <f>YEAR(BASE[[#This Row],[Data de Pagamento]])</f>
        <v>1900</v>
      </c>
      <c r="K2151" s="51"/>
    </row>
    <row r="2152" spans="1:11">
      <c r="A2152" s="50"/>
      <c r="B2152" s="37"/>
      <c r="C2152" s="50"/>
      <c r="D2152" s="52" t="e" cm="1">
        <f t="array" ref="D2152">INDEX(FONTE_CÓDIGOS[CÓDIGO],MATCH(1,(FONTE_CÓDIGOS[FONTE]=BASE[[#This Row],[Coluna1]])*(FONTE_CÓDIGOS[DESCRIÇÃO]=BASE[[#This Row],[Classificação]]),0))</f>
        <v>#N/A</v>
      </c>
      <c r="E2152" s="50"/>
      <c r="F2152" s="50"/>
      <c r="G2152" s="54"/>
      <c r="H2152" s="53">
        <f>DAY(BASE[[#This Row],[Data de Pagamento]])</f>
        <v>0</v>
      </c>
      <c r="I2152" s="53" t="str">
        <f>TEXT(BASE[[#This Row],[Data de Pagamento]],"mmmm")</f>
        <v>janeiro</v>
      </c>
      <c r="J2152" s="53">
        <f>YEAR(BASE[[#This Row],[Data de Pagamento]])</f>
        <v>1900</v>
      </c>
      <c r="K2152" s="51"/>
    </row>
    <row r="2153" spans="1:11">
      <c r="A2153" s="50"/>
      <c r="B2153" s="37"/>
      <c r="C2153" s="50"/>
      <c r="D2153" s="52" t="e" cm="1">
        <f t="array" ref="D2153">INDEX(FONTE_CÓDIGOS[CÓDIGO],MATCH(1,(FONTE_CÓDIGOS[FONTE]=BASE[[#This Row],[Coluna1]])*(FONTE_CÓDIGOS[DESCRIÇÃO]=BASE[[#This Row],[Classificação]]),0))</f>
        <v>#N/A</v>
      </c>
      <c r="E2153" s="50"/>
      <c r="F2153" s="50"/>
      <c r="G2153" s="54"/>
      <c r="H2153" s="53">
        <f>DAY(BASE[[#This Row],[Data de Pagamento]])</f>
        <v>0</v>
      </c>
      <c r="I2153" s="53" t="str">
        <f>TEXT(BASE[[#This Row],[Data de Pagamento]],"mmmm")</f>
        <v>janeiro</v>
      </c>
      <c r="J2153" s="53">
        <f>YEAR(BASE[[#This Row],[Data de Pagamento]])</f>
        <v>1900</v>
      </c>
      <c r="K2153" s="51"/>
    </row>
    <row r="2154" spans="1:11">
      <c r="A2154" s="50"/>
      <c r="B2154" s="37"/>
      <c r="C2154" s="50"/>
      <c r="D2154" s="52" t="e" cm="1">
        <f t="array" ref="D2154">INDEX(FONTE_CÓDIGOS[CÓDIGO],MATCH(1,(FONTE_CÓDIGOS[FONTE]=BASE[[#This Row],[Coluna1]])*(FONTE_CÓDIGOS[DESCRIÇÃO]=BASE[[#This Row],[Classificação]]),0))</f>
        <v>#N/A</v>
      </c>
      <c r="E2154" s="50"/>
      <c r="F2154" s="50"/>
      <c r="G2154" s="54"/>
      <c r="H2154" s="53">
        <f>DAY(BASE[[#This Row],[Data de Pagamento]])</f>
        <v>0</v>
      </c>
      <c r="I2154" s="53" t="str">
        <f>TEXT(BASE[[#This Row],[Data de Pagamento]],"mmmm")</f>
        <v>janeiro</v>
      </c>
      <c r="J2154" s="53">
        <f>YEAR(BASE[[#This Row],[Data de Pagamento]])</f>
        <v>1900</v>
      </c>
      <c r="K2154" s="51"/>
    </row>
    <row r="2155" spans="1:11">
      <c r="A2155" s="50"/>
      <c r="B2155" s="37"/>
      <c r="C2155" s="50"/>
      <c r="D2155" s="52" t="e" cm="1">
        <f t="array" ref="D2155">INDEX(FONTE_CÓDIGOS[CÓDIGO],MATCH(1,(FONTE_CÓDIGOS[FONTE]=BASE[[#This Row],[Coluna1]])*(FONTE_CÓDIGOS[DESCRIÇÃO]=BASE[[#This Row],[Classificação]]),0))</f>
        <v>#N/A</v>
      </c>
      <c r="E2155" s="50"/>
      <c r="F2155" s="50"/>
      <c r="G2155" s="54"/>
      <c r="H2155" s="53">
        <f>DAY(BASE[[#This Row],[Data de Pagamento]])</f>
        <v>0</v>
      </c>
      <c r="I2155" s="53" t="str">
        <f>TEXT(BASE[[#This Row],[Data de Pagamento]],"mmmm")</f>
        <v>janeiro</v>
      </c>
      <c r="J2155" s="53">
        <f>YEAR(BASE[[#This Row],[Data de Pagamento]])</f>
        <v>1900</v>
      </c>
      <c r="K2155" s="51"/>
    </row>
    <row r="2156" spans="1:11">
      <c r="A2156" s="50"/>
      <c r="B2156" s="37"/>
      <c r="C2156" s="50"/>
      <c r="D2156" s="52" t="e" cm="1">
        <f t="array" ref="D2156">INDEX(FONTE_CÓDIGOS[CÓDIGO],MATCH(1,(FONTE_CÓDIGOS[FONTE]=BASE[[#This Row],[Coluna1]])*(FONTE_CÓDIGOS[DESCRIÇÃO]=BASE[[#This Row],[Classificação]]),0))</f>
        <v>#N/A</v>
      </c>
      <c r="E2156" s="50"/>
      <c r="F2156" s="50"/>
      <c r="G2156" s="54"/>
      <c r="H2156" s="53">
        <f>DAY(BASE[[#This Row],[Data de Pagamento]])</f>
        <v>0</v>
      </c>
      <c r="I2156" s="53" t="str">
        <f>TEXT(BASE[[#This Row],[Data de Pagamento]],"mmmm")</f>
        <v>janeiro</v>
      </c>
      <c r="J2156" s="53">
        <f>YEAR(BASE[[#This Row],[Data de Pagamento]])</f>
        <v>1900</v>
      </c>
      <c r="K2156" s="51"/>
    </row>
    <row r="2157" spans="1:11">
      <c r="A2157" s="50"/>
      <c r="B2157" s="37"/>
      <c r="C2157" s="50"/>
      <c r="D2157" s="52" t="e" cm="1">
        <f t="array" ref="D2157">INDEX(FONTE_CÓDIGOS[CÓDIGO],MATCH(1,(FONTE_CÓDIGOS[FONTE]=BASE[[#This Row],[Coluna1]])*(FONTE_CÓDIGOS[DESCRIÇÃO]=BASE[[#This Row],[Classificação]]),0))</f>
        <v>#N/A</v>
      </c>
      <c r="E2157" s="50"/>
      <c r="F2157" s="50"/>
      <c r="G2157" s="54"/>
      <c r="H2157" s="53">
        <f>DAY(BASE[[#This Row],[Data de Pagamento]])</f>
        <v>0</v>
      </c>
      <c r="I2157" s="53" t="str">
        <f>TEXT(BASE[[#This Row],[Data de Pagamento]],"mmmm")</f>
        <v>janeiro</v>
      </c>
      <c r="J2157" s="53">
        <f>YEAR(BASE[[#This Row],[Data de Pagamento]])</f>
        <v>1900</v>
      </c>
      <c r="K2157" s="51"/>
    </row>
    <row r="2158" spans="1:11">
      <c r="A2158" s="50"/>
      <c r="B2158" s="37"/>
      <c r="C2158" s="50"/>
      <c r="D2158" s="52" t="e" cm="1">
        <f t="array" ref="D2158">INDEX(FONTE_CÓDIGOS[CÓDIGO],MATCH(1,(FONTE_CÓDIGOS[FONTE]=BASE[[#This Row],[Coluna1]])*(FONTE_CÓDIGOS[DESCRIÇÃO]=BASE[[#This Row],[Classificação]]),0))</f>
        <v>#N/A</v>
      </c>
      <c r="E2158" s="50"/>
      <c r="F2158" s="50"/>
      <c r="G2158" s="54"/>
      <c r="H2158" s="53">
        <f>DAY(BASE[[#This Row],[Data de Pagamento]])</f>
        <v>0</v>
      </c>
      <c r="I2158" s="53" t="str">
        <f>TEXT(BASE[[#This Row],[Data de Pagamento]],"mmmm")</f>
        <v>janeiro</v>
      </c>
      <c r="J2158" s="53">
        <f>YEAR(BASE[[#This Row],[Data de Pagamento]])</f>
        <v>1900</v>
      </c>
      <c r="K2158" s="51"/>
    </row>
    <row r="2159" spans="1:11">
      <c r="A2159" s="50"/>
      <c r="B2159" s="37"/>
      <c r="C2159" s="50"/>
      <c r="D2159" s="52" t="e" cm="1">
        <f t="array" ref="D2159">INDEX(FONTE_CÓDIGOS[CÓDIGO],MATCH(1,(FONTE_CÓDIGOS[FONTE]=BASE[[#This Row],[Coluna1]])*(FONTE_CÓDIGOS[DESCRIÇÃO]=BASE[[#This Row],[Classificação]]),0))</f>
        <v>#N/A</v>
      </c>
      <c r="E2159" s="50"/>
      <c r="F2159" s="50"/>
      <c r="G2159" s="54"/>
      <c r="H2159" s="53">
        <f>DAY(BASE[[#This Row],[Data de Pagamento]])</f>
        <v>0</v>
      </c>
      <c r="I2159" s="53" t="str">
        <f>TEXT(BASE[[#This Row],[Data de Pagamento]],"mmmm")</f>
        <v>janeiro</v>
      </c>
      <c r="J2159" s="53">
        <f>YEAR(BASE[[#This Row],[Data de Pagamento]])</f>
        <v>1900</v>
      </c>
      <c r="K2159" s="51"/>
    </row>
    <row r="2160" spans="1:11">
      <c r="A2160" s="50"/>
      <c r="B2160" s="37"/>
      <c r="C2160" s="50"/>
      <c r="D2160" s="52" t="e" cm="1">
        <f t="array" ref="D2160">INDEX(FONTE_CÓDIGOS[CÓDIGO],MATCH(1,(FONTE_CÓDIGOS[FONTE]=BASE[[#This Row],[Coluna1]])*(FONTE_CÓDIGOS[DESCRIÇÃO]=BASE[[#This Row],[Classificação]]),0))</f>
        <v>#N/A</v>
      </c>
      <c r="E2160" s="50"/>
      <c r="F2160" s="50"/>
      <c r="G2160" s="54"/>
      <c r="H2160" s="53">
        <f>DAY(BASE[[#This Row],[Data de Pagamento]])</f>
        <v>0</v>
      </c>
      <c r="I2160" s="53" t="str">
        <f>TEXT(BASE[[#This Row],[Data de Pagamento]],"mmmm")</f>
        <v>janeiro</v>
      </c>
      <c r="J2160" s="53">
        <f>YEAR(BASE[[#This Row],[Data de Pagamento]])</f>
        <v>1900</v>
      </c>
      <c r="K2160" s="51"/>
    </row>
    <row r="2161" spans="1:11">
      <c r="A2161" s="50"/>
      <c r="B2161" s="37"/>
      <c r="C2161" s="50"/>
      <c r="D2161" s="52" t="e" cm="1">
        <f t="array" ref="D2161">INDEX(FONTE_CÓDIGOS[CÓDIGO],MATCH(1,(FONTE_CÓDIGOS[FONTE]=BASE[[#This Row],[Coluna1]])*(FONTE_CÓDIGOS[DESCRIÇÃO]=BASE[[#This Row],[Classificação]]),0))</f>
        <v>#N/A</v>
      </c>
      <c r="E2161" s="50"/>
      <c r="F2161" s="50"/>
      <c r="G2161" s="54"/>
      <c r="H2161" s="53">
        <f>DAY(BASE[[#This Row],[Data de Pagamento]])</f>
        <v>0</v>
      </c>
      <c r="I2161" s="53" t="str">
        <f>TEXT(BASE[[#This Row],[Data de Pagamento]],"mmmm")</f>
        <v>janeiro</v>
      </c>
      <c r="J2161" s="53">
        <f>YEAR(BASE[[#This Row],[Data de Pagamento]])</f>
        <v>1900</v>
      </c>
      <c r="K2161" s="51"/>
    </row>
    <row r="2162" spans="1:11">
      <c r="A2162" s="50"/>
      <c r="B2162" s="37"/>
      <c r="C2162" s="50"/>
      <c r="D2162" s="52" t="e" cm="1">
        <f t="array" ref="D2162">INDEX(FONTE_CÓDIGOS[CÓDIGO],MATCH(1,(FONTE_CÓDIGOS[FONTE]=BASE[[#This Row],[Coluna1]])*(FONTE_CÓDIGOS[DESCRIÇÃO]=BASE[[#This Row],[Classificação]]),0))</f>
        <v>#N/A</v>
      </c>
      <c r="E2162" s="50"/>
      <c r="F2162" s="50"/>
      <c r="G2162" s="54"/>
      <c r="H2162" s="53">
        <f>DAY(BASE[[#This Row],[Data de Pagamento]])</f>
        <v>0</v>
      </c>
      <c r="I2162" s="53" t="str">
        <f>TEXT(BASE[[#This Row],[Data de Pagamento]],"mmmm")</f>
        <v>janeiro</v>
      </c>
      <c r="J2162" s="53">
        <f>YEAR(BASE[[#This Row],[Data de Pagamento]])</f>
        <v>1900</v>
      </c>
      <c r="K2162" s="51"/>
    </row>
    <row r="2163" spans="1:11">
      <c r="A2163" s="50"/>
      <c r="B2163" s="37"/>
      <c r="C2163" s="50"/>
      <c r="D2163" s="52" t="e" cm="1">
        <f t="array" ref="D2163">INDEX(FONTE_CÓDIGOS[CÓDIGO],MATCH(1,(FONTE_CÓDIGOS[FONTE]=BASE[[#This Row],[Coluna1]])*(FONTE_CÓDIGOS[DESCRIÇÃO]=BASE[[#This Row],[Classificação]]),0))</f>
        <v>#N/A</v>
      </c>
      <c r="E2163" s="50"/>
      <c r="F2163" s="50"/>
      <c r="G2163" s="54"/>
      <c r="H2163" s="53">
        <f>DAY(BASE[[#This Row],[Data de Pagamento]])</f>
        <v>0</v>
      </c>
      <c r="I2163" s="53" t="str">
        <f>TEXT(BASE[[#This Row],[Data de Pagamento]],"mmmm")</f>
        <v>janeiro</v>
      </c>
      <c r="J2163" s="53">
        <f>YEAR(BASE[[#This Row],[Data de Pagamento]])</f>
        <v>1900</v>
      </c>
      <c r="K2163" s="51"/>
    </row>
    <row r="2164" spans="1:11">
      <c r="A2164" s="50"/>
      <c r="B2164" s="37"/>
      <c r="C2164" s="50"/>
      <c r="D2164" s="52" t="e" cm="1">
        <f t="array" ref="D2164">INDEX(FONTE_CÓDIGOS[CÓDIGO],MATCH(1,(FONTE_CÓDIGOS[FONTE]=BASE[[#This Row],[Coluna1]])*(FONTE_CÓDIGOS[DESCRIÇÃO]=BASE[[#This Row],[Classificação]]),0))</f>
        <v>#N/A</v>
      </c>
      <c r="E2164" s="50"/>
      <c r="F2164" s="50"/>
      <c r="G2164" s="54"/>
      <c r="H2164" s="53">
        <f>DAY(BASE[[#This Row],[Data de Pagamento]])</f>
        <v>0</v>
      </c>
      <c r="I2164" s="53" t="str">
        <f>TEXT(BASE[[#This Row],[Data de Pagamento]],"mmmm")</f>
        <v>janeiro</v>
      </c>
      <c r="J2164" s="53">
        <f>YEAR(BASE[[#This Row],[Data de Pagamento]])</f>
        <v>1900</v>
      </c>
      <c r="K2164" s="51"/>
    </row>
    <row r="2165" spans="1:11">
      <c r="A2165" s="50"/>
      <c r="B2165" s="37"/>
      <c r="C2165" s="50"/>
      <c r="D2165" s="52" t="e" cm="1">
        <f t="array" ref="D2165">INDEX(FONTE_CÓDIGOS[CÓDIGO],MATCH(1,(FONTE_CÓDIGOS[FONTE]=BASE[[#This Row],[Coluna1]])*(FONTE_CÓDIGOS[DESCRIÇÃO]=BASE[[#This Row],[Classificação]]),0))</f>
        <v>#N/A</v>
      </c>
      <c r="E2165" s="50"/>
      <c r="F2165" s="50"/>
      <c r="G2165" s="54"/>
      <c r="H2165" s="53">
        <f>DAY(BASE[[#This Row],[Data de Pagamento]])</f>
        <v>0</v>
      </c>
      <c r="I2165" s="53" t="str">
        <f>TEXT(BASE[[#This Row],[Data de Pagamento]],"mmmm")</f>
        <v>janeiro</v>
      </c>
      <c r="J2165" s="53">
        <f>YEAR(BASE[[#This Row],[Data de Pagamento]])</f>
        <v>1900</v>
      </c>
      <c r="K2165" s="51"/>
    </row>
    <row r="2166" spans="1:11">
      <c r="A2166" s="50"/>
      <c r="B2166" s="37"/>
      <c r="C2166" s="50"/>
      <c r="D2166" s="52" t="e" cm="1">
        <f t="array" ref="D2166">INDEX(FONTE_CÓDIGOS[CÓDIGO],MATCH(1,(FONTE_CÓDIGOS[FONTE]=BASE[[#This Row],[Coluna1]])*(FONTE_CÓDIGOS[DESCRIÇÃO]=BASE[[#This Row],[Classificação]]),0))</f>
        <v>#N/A</v>
      </c>
      <c r="E2166" s="50"/>
      <c r="F2166" s="50"/>
      <c r="G2166" s="54"/>
      <c r="H2166" s="53">
        <f>DAY(BASE[[#This Row],[Data de Pagamento]])</f>
        <v>0</v>
      </c>
      <c r="I2166" s="53" t="str">
        <f>TEXT(BASE[[#This Row],[Data de Pagamento]],"mmmm")</f>
        <v>janeiro</v>
      </c>
      <c r="J2166" s="53">
        <f>YEAR(BASE[[#This Row],[Data de Pagamento]])</f>
        <v>1900</v>
      </c>
      <c r="K2166" s="51"/>
    </row>
    <row r="2167" spans="1:11">
      <c r="A2167" s="50"/>
      <c r="B2167" s="37"/>
      <c r="C2167" s="50"/>
      <c r="D2167" s="52" t="e" cm="1">
        <f t="array" ref="D2167">INDEX(FONTE_CÓDIGOS[CÓDIGO],MATCH(1,(FONTE_CÓDIGOS[FONTE]=BASE[[#This Row],[Coluna1]])*(FONTE_CÓDIGOS[DESCRIÇÃO]=BASE[[#This Row],[Classificação]]),0))</f>
        <v>#N/A</v>
      </c>
      <c r="E2167" s="50"/>
      <c r="F2167" s="50"/>
      <c r="G2167" s="54"/>
      <c r="H2167" s="53">
        <f>DAY(BASE[[#This Row],[Data de Pagamento]])</f>
        <v>0</v>
      </c>
      <c r="I2167" s="53" t="str">
        <f>TEXT(BASE[[#This Row],[Data de Pagamento]],"mmmm")</f>
        <v>janeiro</v>
      </c>
      <c r="J2167" s="53">
        <f>YEAR(BASE[[#This Row],[Data de Pagamento]])</f>
        <v>1900</v>
      </c>
      <c r="K2167" s="51"/>
    </row>
    <row r="2168" spans="1:11">
      <c r="A2168" s="50"/>
      <c r="B2168" s="37"/>
      <c r="C2168" s="50"/>
      <c r="D2168" s="52" t="e" cm="1">
        <f t="array" ref="D2168">INDEX(FONTE_CÓDIGOS[CÓDIGO],MATCH(1,(FONTE_CÓDIGOS[FONTE]=BASE[[#This Row],[Coluna1]])*(FONTE_CÓDIGOS[DESCRIÇÃO]=BASE[[#This Row],[Classificação]]),0))</f>
        <v>#N/A</v>
      </c>
      <c r="E2168" s="50"/>
      <c r="F2168" s="50"/>
      <c r="G2168" s="54"/>
      <c r="H2168" s="53">
        <f>DAY(BASE[[#This Row],[Data de Pagamento]])</f>
        <v>0</v>
      </c>
      <c r="I2168" s="53" t="str">
        <f>TEXT(BASE[[#This Row],[Data de Pagamento]],"mmmm")</f>
        <v>janeiro</v>
      </c>
      <c r="J2168" s="53">
        <f>YEAR(BASE[[#This Row],[Data de Pagamento]])</f>
        <v>1900</v>
      </c>
      <c r="K2168" s="51"/>
    </row>
    <row r="2169" spans="1:11">
      <c r="A2169" s="50"/>
      <c r="B2169" s="37"/>
      <c r="C2169" s="50"/>
      <c r="D2169" s="52" t="e" cm="1">
        <f t="array" ref="D2169">INDEX(FONTE_CÓDIGOS[CÓDIGO],MATCH(1,(FONTE_CÓDIGOS[FONTE]=BASE[[#This Row],[Coluna1]])*(FONTE_CÓDIGOS[DESCRIÇÃO]=BASE[[#This Row],[Classificação]]),0))</f>
        <v>#N/A</v>
      </c>
      <c r="E2169" s="50"/>
      <c r="F2169" s="50"/>
      <c r="G2169" s="54"/>
      <c r="H2169" s="53">
        <f>DAY(BASE[[#This Row],[Data de Pagamento]])</f>
        <v>0</v>
      </c>
      <c r="I2169" s="53" t="str">
        <f>TEXT(BASE[[#This Row],[Data de Pagamento]],"mmmm")</f>
        <v>janeiro</v>
      </c>
      <c r="J2169" s="53">
        <f>YEAR(BASE[[#This Row],[Data de Pagamento]])</f>
        <v>1900</v>
      </c>
      <c r="K2169" s="51"/>
    </row>
    <row r="2170" spans="1:11">
      <c r="A2170" s="50"/>
      <c r="B2170" s="37"/>
      <c r="C2170" s="50"/>
      <c r="D2170" s="52" t="e" cm="1">
        <f t="array" ref="D2170">INDEX(FONTE_CÓDIGOS[CÓDIGO],MATCH(1,(FONTE_CÓDIGOS[FONTE]=BASE[[#This Row],[Coluna1]])*(FONTE_CÓDIGOS[DESCRIÇÃO]=BASE[[#This Row],[Classificação]]),0))</f>
        <v>#N/A</v>
      </c>
      <c r="E2170" s="50"/>
      <c r="F2170" s="50"/>
      <c r="G2170" s="54"/>
      <c r="H2170" s="53">
        <f>DAY(BASE[[#This Row],[Data de Pagamento]])</f>
        <v>0</v>
      </c>
      <c r="I2170" s="53" t="str">
        <f>TEXT(BASE[[#This Row],[Data de Pagamento]],"mmmm")</f>
        <v>janeiro</v>
      </c>
      <c r="J2170" s="53">
        <f>YEAR(BASE[[#This Row],[Data de Pagamento]])</f>
        <v>1900</v>
      </c>
      <c r="K2170" s="51"/>
    </row>
    <row r="2171" spans="1:11">
      <c r="A2171" s="50"/>
      <c r="B2171" s="37"/>
      <c r="C2171" s="50"/>
      <c r="D2171" s="52" t="e" cm="1">
        <f t="array" ref="D2171">INDEX(FONTE_CÓDIGOS[CÓDIGO],MATCH(1,(FONTE_CÓDIGOS[FONTE]=BASE[[#This Row],[Coluna1]])*(FONTE_CÓDIGOS[DESCRIÇÃO]=BASE[[#This Row],[Classificação]]),0))</f>
        <v>#N/A</v>
      </c>
      <c r="E2171" s="50"/>
      <c r="F2171" s="50"/>
      <c r="G2171" s="54"/>
      <c r="H2171" s="53">
        <f>DAY(BASE[[#This Row],[Data de Pagamento]])</f>
        <v>0</v>
      </c>
      <c r="I2171" s="53" t="str">
        <f>TEXT(BASE[[#This Row],[Data de Pagamento]],"mmmm")</f>
        <v>janeiro</v>
      </c>
      <c r="J2171" s="53">
        <f>YEAR(BASE[[#This Row],[Data de Pagamento]])</f>
        <v>1900</v>
      </c>
      <c r="K2171" s="51"/>
    </row>
    <row r="2172" spans="1:11">
      <c r="A2172" s="50"/>
      <c r="B2172" s="37"/>
      <c r="C2172" s="50"/>
      <c r="D2172" s="52" t="e" cm="1">
        <f t="array" ref="D2172">INDEX(FONTE_CÓDIGOS[CÓDIGO],MATCH(1,(FONTE_CÓDIGOS[FONTE]=BASE[[#This Row],[Coluna1]])*(FONTE_CÓDIGOS[DESCRIÇÃO]=BASE[[#This Row],[Classificação]]),0))</f>
        <v>#N/A</v>
      </c>
      <c r="E2172" s="50"/>
      <c r="F2172" s="50"/>
      <c r="G2172" s="54"/>
      <c r="H2172" s="53">
        <f>DAY(BASE[[#This Row],[Data de Pagamento]])</f>
        <v>0</v>
      </c>
      <c r="I2172" s="53" t="str">
        <f>TEXT(BASE[[#This Row],[Data de Pagamento]],"mmmm")</f>
        <v>janeiro</v>
      </c>
      <c r="J2172" s="53">
        <f>YEAR(BASE[[#This Row],[Data de Pagamento]])</f>
        <v>1900</v>
      </c>
      <c r="K2172" s="51"/>
    </row>
    <row r="2173" spans="1:11">
      <c r="A2173" s="50"/>
      <c r="B2173" s="37"/>
      <c r="C2173" s="50"/>
      <c r="D2173" s="52" t="e" cm="1">
        <f t="array" ref="D2173">INDEX(FONTE_CÓDIGOS[CÓDIGO],MATCH(1,(FONTE_CÓDIGOS[FONTE]=BASE[[#This Row],[Coluna1]])*(FONTE_CÓDIGOS[DESCRIÇÃO]=BASE[[#This Row],[Classificação]]),0))</f>
        <v>#N/A</v>
      </c>
      <c r="E2173" s="50"/>
      <c r="F2173" s="50"/>
      <c r="G2173" s="54"/>
      <c r="H2173" s="53">
        <f>DAY(BASE[[#This Row],[Data de Pagamento]])</f>
        <v>0</v>
      </c>
      <c r="I2173" s="53" t="str">
        <f>TEXT(BASE[[#This Row],[Data de Pagamento]],"mmmm")</f>
        <v>janeiro</v>
      </c>
      <c r="J2173" s="53">
        <f>YEAR(BASE[[#This Row],[Data de Pagamento]])</f>
        <v>1900</v>
      </c>
      <c r="K2173" s="51"/>
    </row>
    <row r="2174" spans="1:11">
      <c r="A2174" s="50"/>
      <c r="B2174" s="37"/>
      <c r="C2174" s="50"/>
      <c r="D2174" s="52" t="e" cm="1">
        <f t="array" ref="D2174">INDEX(FONTE_CÓDIGOS[CÓDIGO],MATCH(1,(FONTE_CÓDIGOS[FONTE]=BASE[[#This Row],[Coluna1]])*(FONTE_CÓDIGOS[DESCRIÇÃO]=BASE[[#This Row],[Classificação]]),0))</f>
        <v>#N/A</v>
      </c>
      <c r="E2174" s="50"/>
      <c r="F2174" s="50"/>
      <c r="G2174" s="54"/>
      <c r="H2174" s="53">
        <f>DAY(BASE[[#This Row],[Data de Pagamento]])</f>
        <v>0</v>
      </c>
      <c r="I2174" s="53" t="str">
        <f>TEXT(BASE[[#This Row],[Data de Pagamento]],"mmmm")</f>
        <v>janeiro</v>
      </c>
      <c r="J2174" s="53">
        <f>YEAR(BASE[[#This Row],[Data de Pagamento]])</f>
        <v>1900</v>
      </c>
      <c r="K2174" s="51"/>
    </row>
    <row r="2175" spans="1:11">
      <c r="A2175" s="50"/>
      <c r="B2175" s="37"/>
      <c r="C2175" s="50"/>
      <c r="D2175" s="52" t="e" cm="1">
        <f t="array" ref="D2175">INDEX(FONTE_CÓDIGOS[CÓDIGO],MATCH(1,(FONTE_CÓDIGOS[FONTE]=BASE[[#This Row],[Coluna1]])*(FONTE_CÓDIGOS[DESCRIÇÃO]=BASE[[#This Row],[Classificação]]),0))</f>
        <v>#N/A</v>
      </c>
      <c r="E2175" s="50"/>
      <c r="F2175" s="50"/>
      <c r="G2175" s="54"/>
      <c r="H2175" s="53">
        <f>DAY(BASE[[#This Row],[Data de Pagamento]])</f>
        <v>0</v>
      </c>
      <c r="I2175" s="53" t="str">
        <f>TEXT(BASE[[#This Row],[Data de Pagamento]],"mmmm")</f>
        <v>janeiro</v>
      </c>
      <c r="J2175" s="53">
        <f>YEAR(BASE[[#This Row],[Data de Pagamento]])</f>
        <v>1900</v>
      </c>
      <c r="K2175" s="51"/>
    </row>
    <row r="2176" spans="1:11">
      <c r="A2176" s="50"/>
      <c r="B2176" s="37"/>
      <c r="C2176" s="50"/>
      <c r="D2176" s="52" t="e" cm="1">
        <f t="array" ref="D2176">INDEX(FONTE_CÓDIGOS[CÓDIGO],MATCH(1,(FONTE_CÓDIGOS[FONTE]=BASE[[#This Row],[Coluna1]])*(FONTE_CÓDIGOS[DESCRIÇÃO]=BASE[[#This Row],[Classificação]]),0))</f>
        <v>#N/A</v>
      </c>
      <c r="E2176" s="50"/>
      <c r="F2176" s="50"/>
      <c r="G2176" s="54"/>
      <c r="H2176" s="53">
        <f>DAY(BASE[[#This Row],[Data de Pagamento]])</f>
        <v>0</v>
      </c>
      <c r="I2176" s="53" t="str">
        <f>TEXT(BASE[[#This Row],[Data de Pagamento]],"mmmm")</f>
        <v>janeiro</v>
      </c>
      <c r="J2176" s="53">
        <f>YEAR(BASE[[#This Row],[Data de Pagamento]])</f>
        <v>1900</v>
      </c>
      <c r="K2176" s="51"/>
    </row>
    <row r="2177" spans="1:11">
      <c r="A2177" s="50"/>
      <c r="B2177" s="37"/>
      <c r="C2177" s="50"/>
      <c r="D2177" s="52" t="e" cm="1">
        <f t="array" ref="D2177">INDEX(FONTE_CÓDIGOS[CÓDIGO],MATCH(1,(FONTE_CÓDIGOS[FONTE]=BASE[[#This Row],[Coluna1]])*(FONTE_CÓDIGOS[DESCRIÇÃO]=BASE[[#This Row],[Classificação]]),0))</f>
        <v>#N/A</v>
      </c>
      <c r="E2177" s="50"/>
      <c r="F2177" s="50"/>
      <c r="G2177" s="54"/>
      <c r="H2177" s="53">
        <f>DAY(BASE[[#This Row],[Data de Pagamento]])</f>
        <v>0</v>
      </c>
      <c r="I2177" s="53" t="str">
        <f>TEXT(BASE[[#This Row],[Data de Pagamento]],"mmmm")</f>
        <v>janeiro</v>
      </c>
      <c r="J2177" s="53">
        <f>YEAR(BASE[[#This Row],[Data de Pagamento]])</f>
        <v>1900</v>
      </c>
      <c r="K2177" s="51"/>
    </row>
    <row r="2178" spans="1:11">
      <c r="A2178" s="50"/>
      <c r="B2178" s="37"/>
      <c r="C2178" s="50"/>
      <c r="D2178" s="52" t="e" cm="1">
        <f t="array" ref="D2178">INDEX(FONTE_CÓDIGOS[CÓDIGO],MATCH(1,(FONTE_CÓDIGOS[FONTE]=BASE[[#This Row],[Coluna1]])*(FONTE_CÓDIGOS[DESCRIÇÃO]=BASE[[#This Row],[Classificação]]),0))</f>
        <v>#N/A</v>
      </c>
      <c r="E2178" s="50"/>
      <c r="F2178" s="50"/>
      <c r="G2178" s="54"/>
      <c r="H2178" s="53">
        <f>DAY(BASE[[#This Row],[Data de Pagamento]])</f>
        <v>0</v>
      </c>
      <c r="I2178" s="53" t="str">
        <f>TEXT(BASE[[#This Row],[Data de Pagamento]],"mmmm")</f>
        <v>janeiro</v>
      </c>
      <c r="J2178" s="53">
        <f>YEAR(BASE[[#This Row],[Data de Pagamento]])</f>
        <v>1900</v>
      </c>
      <c r="K2178" s="51"/>
    </row>
    <row r="2179" spans="1:11">
      <c r="A2179" s="50"/>
      <c r="B2179" s="37"/>
      <c r="C2179" s="50"/>
      <c r="D2179" s="52" t="e" cm="1">
        <f t="array" ref="D2179">INDEX(FONTE_CÓDIGOS[CÓDIGO],MATCH(1,(FONTE_CÓDIGOS[FONTE]=BASE[[#This Row],[Coluna1]])*(FONTE_CÓDIGOS[DESCRIÇÃO]=BASE[[#This Row],[Classificação]]),0))</f>
        <v>#N/A</v>
      </c>
      <c r="E2179" s="50"/>
      <c r="F2179" s="50"/>
      <c r="G2179" s="54"/>
      <c r="H2179" s="53">
        <f>DAY(BASE[[#This Row],[Data de Pagamento]])</f>
        <v>0</v>
      </c>
      <c r="I2179" s="53" t="str">
        <f>TEXT(BASE[[#This Row],[Data de Pagamento]],"mmmm")</f>
        <v>janeiro</v>
      </c>
      <c r="J2179" s="53">
        <f>YEAR(BASE[[#This Row],[Data de Pagamento]])</f>
        <v>1900</v>
      </c>
      <c r="K2179" s="51"/>
    </row>
    <row r="2180" spans="1:11">
      <c r="A2180" s="50"/>
      <c r="B2180" s="37"/>
      <c r="C2180" s="50"/>
      <c r="D2180" s="52" t="e" cm="1">
        <f t="array" ref="D2180">INDEX(FONTE_CÓDIGOS[CÓDIGO],MATCH(1,(FONTE_CÓDIGOS[FONTE]=BASE[[#This Row],[Coluna1]])*(FONTE_CÓDIGOS[DESCRIÇÃO]=BASE[[#This Row],[Classificação]]),0))</f>
        <v>#N/A</v>
      </c>
      <c r="E2180" s="50"/>
      <c r="F2180" s="50"/>
      <c r="G2180" s="54"/>
      <c r="H2180" s="53">
        <f>DAY(BASE[[#This Row],[Data de Pagamento]])</f>
        <v>0</v>
      </c>
      <c r="I2180" s="53" t="str">
        <f>TEXT(BASE[[#This Row],[Data de Pagamento]],"mmmm")</f>
        <v>janeiro</v>
      </c>
      <c r="J2180" s="53">
        <f>YEAR(BASE[[#This Row],[Data de Pagamento]])</f>
        <v>1900</v>
      </c>
      <c r="K2180" s="51"/>
    </row>
    <row r="2181" spans="1:11">
      <c r="A2181" s="50"/>
      <c r="B2181" s="37"/>
      <c r="C2181" s="50"/>
      <c r="D2181" s="52" t="e" cm="1">
        <f t="array" ref="D2181">INDEX(FONTE_CÓDIGOS[CÓDIGO],MATCH(1,(FONTE_CÓDIGOS[FONTE]=BASE[[#This Row],[Coluna1]])*(FONTE_CÓDIGOS[DESCRIÇÃO]=BASE[[#This Row],[Classificação]]),0))</f>
        <v>#N/A</v>
      </c>
      <c r="E2181" s="50"/>
      <c r="F2181" s="50"/>
      <c r="G2181" s="54"/>
      <c r="H2181" s="53">
        <f>DAY(BASE[[#This Row],[Data de Pagamento]])</f>
        <v>0</v>
      </c>
      <c r="I2181" s="53" t="str">
        <f>TEXT(BASE[[#This Row],[Data de Pagamento]],"mmmm")</f>
        <v>janeiro</v>
      </c>
      <c r="J2181" s="53">
        <f>YEAR(BASE[[#This Row],[Data de Pagamento]])</f>
        <v>1900</v>
      </c>
      <c r="K2181" s="51"/>
    </row>
    <row r="2182" spans="1:11">
      <c r="A2182" s="50"/>
      <c r="B2182" s="37"/>
      <c r="C2182" s="50"/>
      <c r="D2182" s="52" t="e" cm="1">
        <f t="array" ref="D2182">INDEX(FONTE_CÓDIGOS[CÓDIGO],MATCH(1,(FONTE_CÓDIGOS[FONTE]=BASE[[#This Row],[Coluna1]])*(FONTE_CÓDIGOS[DESCRIÇÃO]=BASE[[#This Row],[Classificação]]),0))</f>
        <v>#N/A</v>
      </c>
      <c r="E2182" s="50"/>
      <c r="F2182" s="50"/>
      <c r="G2182" s="54"/>
      <c r="H2182" s="53">
        <f>DAY(BASE[[#This Row],[Data de Pagamento]])</f>
        <v>0</v>
      </c>
      <c r="I2182" s="53" t="str">
        <f>TEXT(BASE[[#This Row],[Data de Pagamento]],"mmmm")</f>
        <v>janeiro</v>
      </c>
      <c r="J2182" s="53">
        <f>YEAR(BASE[[#This Row],[Data de Pagamento]])</f>
        <v>1900</v>
      </c>
      <c r="K2182" s="51"/>
    </row>
    <row r="2183" spans="1:11">
      <c r="A2183" s="50"/>
      <c r="B2183" s="37"/>
      <c r="C2183" s="50"/>
      <c r="D2183" s="52" t="e" cm="1">
        <f t="array" ref="D2183">INDEX(FONTE_CÓDIGOS[CÓDIGO],MATCH(1,(FONTE_CÓDIGOS[FONTE]=BASE[[#This Row],[Coluna1]])*(FONTE_CÓDIGOS[DESCRIÇÃO]=BASE[[#This Row],[Classificação]]),0))</f>
        <v>#N/A</v>
      </c>
      <c r="E2183" s="50"/>
      <c r="F2183" s="50"/>
      <c r="G2183" s="54"/>
      <c r="H2183" s="53">
        <f>DAY(BASE[[#This Row],[Data de Pagamento]])</f>
        <v>0</v>
      </c>
      <c r="I2183" s="53" t="str">
        <f>TEXT(BASE[[#This Row],[Data de Pagamento]],"mmmm")</f>
        <v>janeiro</v>
      </c>
      <c r="J2183" s="53">
        <f>YEAR(BASE[[#This Row],[Data de Pagamento]])</f>
        <v>1900</v>
      </c>
      <c r="K2183" s="51"/>
    </row>
    <row r="2184" spans="1:11">
      <c r="A2184" s="50"/>
      <c r="B2184" s="37"/>
      <c r="C2184" s="50"/>
      <c r="D2184" s="52" t="e" cm="1">
        <f t="array" ref="D2184">INDEX(FONTE_CÓDIGOS[CÓDIGO],MATCH(1,(FONTE_CÓDIGOS[FONTE]=BASE[[#This Row],[Coluna1]])*(FONTE_CÓDIGOS[DESCRIÇÃO]=BASE[[#This Row],[Classificação]]),0))</f>
        <v>#N/A</v>
      </c>
      <c r="E2184" s="50"/>
      <c r="F2184" s="50"/>
      <c r="G2184" s="54"/>
      <c r="H2184" s="53">
        <f>DAY(BASE[[#This Row],[Data de Pagamento]])</f>
        <v>0</v>
      </c>
      <c r="I2184" s="53" t="str">
        <f>TEXT(BASE[[#This Row],[Data de Pagamento]],"mmmm")</f>
        <v>janeiro</v>
      </c>
      <c r="J2184" s="53">
        <f>YEAR(BASE[[#This Row],[Data de Pagamento]])</f>
        <v>1900</v>
      </c>
      <c r="K2184" s="51"/>
    </row>
    <row r="2185" spans="1:11">
      <c r="A2185" s="50"/>
      <c r="B2185" s="37"/>
      <c r="C2185" s="50"/>
      <c r="D2185" s="52" t="e" cm="1">
        <f t="array" ref="D2185">INDEX(FONTE_CÓDIGOS[CÓDIGO],MATCH(1,(FONTE_CÓDIGOS[FONTE]=BASE[[#This Row],[Coluna1]])*(FONTE_CÓDIGOS[DESCRIÇÃO]=BASE[[#This Row],[Classificação]]),0))</f>
        <v>#N/A</v>
      </c>
      <c r="E2185" s="50"/>
      <c r="F2185" s="50"/>
      <c r="G2185" s="54"/>
      <c r="H2185" s="53">
        <f>DAY(BASE[[#This Row],[Data de Pagamento]])</f>
        <v>0</v>
      </c>
      <c r="I2185" s="53" t="str">
        <f>TEXT(BASE[[#This Row],[Data de Pagamento]],"mmmm")</f>
        <v>janeiro</v>
      </c>
      <c r="J2185" s="53">
        <f>YEAR(BASE[[#This Row],[Data de Pagamento]])</f>
        <v>1900</v>
      </c>
      <c r="K2185" s="51"/>
    </row>
    <row r="2186" spans="1:11">
      <c r="A2186" s="50"/>
      <c r="B2186" s="37"/>
      <c r="C2186" s="50"/>
      <c r="D2186" s="52" t="e" cm="1">
        <f t="array" ref="D2186">INDEX(FONTE_CÓDIGOS[CÓDIGO],MATCH(1,(FONTE_CÓDIGOS[FONTE]=BASE[[#This Row],[Coluna1]])*(FONTE_CÓDIGOS[DESCRIÇÃO]=BASE[[#This Row],[Classificação]]),0))</f>
        <v>#N/A</v>
      </c>
      <c r="E2186" s="50"/>
      <c r="F2186" s="50"/>
      <c r="G2186" s="54"/>
      <c r="H2186" s="53">
        <f>DAY(BASE[[#This Row],[Data de Pagamento]])</f>
        <v>0</v>
      </c>
      <c r="I2186" s="53" t="str">
        <f>TEXT(BASE[[#This Row],[Data de Pagamento]],"mmmm")</f>
        <v>janeiro</v>
      </c>
      <c r="J2186" s="53">
        <f>YEAR(BASE[[#This Row],[Data de Pagamento]])</f>
        <v>1900</v>
      </c>
      <c r="K2186" s="51"/>
    </row>
    <row r="2187" spans="1:11">
      <c r="A2187" s="50"/>
      <c r="B2187" s="37"/>
      <c r="C2187" s="50"/>
      <c r="D2187" s="52" t="e" cm="1">
        <f t="array" ref="D2187">INDEX(FONTE_CÓDIGOS[CÓDIGO],MATCH(1,(FONTE_CÓDIGOS[FONTE]=BASE[[#This Row],[Coluna1]])*(FONTE_CÓDIGOS[DESCRIÇÃO]=BASE[[#This Row],[Classificação]]),0))</f>
        <v>#N/A</v>
      </c>
      <c r="E2187" s="50"/>
      <c r="F2187" s="50"/>
      <c r="G2187" s="54"/>
      <c r="H2187" s="53">
        <f>DAY(BASE[[#This Row],[Data de Pagamento]])</f>
        <v>0</v>
      </c>
      <c r="I2187" s="53" t="str">
        <f>TEXT(BASE[[#This Row],[Data de Pagamento]],"mmmm")</f>
        <v>janeiro</v>
      </c>
      <c r="J2187" s="53">
        <f>YEAR(BASE[[#This Row],[Data de Pagamento]])</f>
        <v>1900</v>
      </c>
      <c r="K2187" s="51"/>
    </row>
    <row r="2188" spans="1:11">
      <c r="A2188" s="50"/>
      <c r="B2188" s="37"/>
      <c r="C2188" s="50"/>
      <c r="D2188" s="52" t="e" cm="1">
        <f t="array" ref="D2188">INDEX(FONTE_CÓDIGOS[CÓDIGO],MATCH(1,(FONTE_CÓDIGOS[FONTE]=BASE[[#This Row],[Coluna1]])*(FONTE_CÓDIGOS[DESCRIÇÃO]=BASE[[#This Row],[Classificação]]),0))</f>
        <v>#N/A</v>
      </c>
      <c r="E2188" s="50"/>
      <c r="F2188" s="50"/>
      <c r="G2188" s="54"/>
      <c r="H2188" s="53">
        <f>DAY(BASE[[#This Row],[Data de Pagamento]])</f>
        <v>0</v>
      </c>
      <c r="I2188" s="53" t="str">
        <f>TEXT(BASE[[#This Row],[Data de Pagamento]],"mmmm")</f>
        <v>janeiro</v>
      </c>
      <c r="J2188" s="53">
        <f>YEAR(BASE[[#This Row],[Data de Pagamento]])</f>
        <v>1900</v>
      </c>
      <c r="K2188" s="51"/>
    </row>
    <row r="2189" spans="1:11">
      <c r="A2189" s="50"/>
      <c r="B2189" s="37"/>
      <c r="C2189" s="50"/>
      <c r="D2189" s="52" t="e" cm="1">
        <f t="array" ref="D2189">INDEX(FONTE_CÓDIGOS[CÓDIGO],MATCH(1,(FONTE_CÓDIGOS[FONTE]=BASE[[#This Row],[Coluna1]])*(FONTE_CÓDIGOS[DESCRIÇÃO]=BASE[[#This Row],[Classificação]]),0))</f>
        <v>#N/A</v>
      </c>
      <c r="E2189" s="50"/>
      <c r="F2189" s="50"/>
      <c r="G2189" s="54"/>
      <c r="H2189" s="53">
        <f>DAY(BASE[[#This Row],[Data de Pagamento]])</f>
        <v>0</v>
      </c>
      <c r="I2189" s="53" t="str">
        <f>TEXT(BASE[[#This Row],[Data de Pagamento]],"mmmm")</f>
        <v>janeiro</v>
      </c>
      <c r="J2189" s="53">
        <f>YEAR(BASE[[#This Row],[Data de Pagamento]])</f>
        <v>1900</v>
      </c>
      <c r="K2189" s="51"/>
    </row>
    <row r="2190" spans="1:11">
      <c r="A2190" s="50"/>
      <c r="B2190" s="37"/>
      <c r="C2190" s="50"/>
      <c r="D2190" s="52" t="e" cm="1">
        <f t="array" ref="D2190">INDEX(FONTE_CÓDIGOS[CÓDIGO],MATCH(1,(FONTE_CÓDIGOS[FONTE]=BASE[[#This Row],[Coluna1]])*(FONTE_CÓDIGOS[DESCRIÇÃO]=BASE[[#This Row],[Classificação]]),0))</f>
        <v>#N/A</v>
      </c>
      <c r="E2190" s="50"/>
      <c r="F2190" s="50"/>
      <c r="G2190" s="54"/>
      <c r="H2190" s="53">
        <f>DAY(BASE[[#This Row],[Data de Pagamento]])</f>
        <v>0</v>
      </c>
      <c r="I2190" s="53" t="str">
        <f>TEXT(BASE[[#This Row],[Data de Pagamento]],"mmmm")</f>
        <v>janeiro</v>
      </c>
      <c r="J2190" s="53">
        <f>YEAR(BASE[[#This Row],[Data de Pagamento]])</f>
        <v>1900</v>
      </c>
      <c r="K2190" s="51"/>
    </row>
    <row r="2191" spans="1:11">
      <c r="A2191" s="50"/>
      <c r="B2191" s="37"/>
      <c r="C2191" s="50"/>
      <c r="D2191" s="52" t="e" cm="1">
        <f t="array" ref="D2191">INDEX(FONTE_CÓDIGOS[CÓDIGO],MATCH(1,(FONTE_CÓDIGOS[FONTE]=BASE[[#This Row],[Coluna1]])*(FONTE_CÓDIGOS[DESCRIÇÃO]=BASE[[#This Row],[Classificação]]),0))</f>
        <v>#N/A</v>
      </c>
      <c r="E2191" s="50"/>
      <c r="F2191" s="50"/>
      <c r="G2191" s="54"/>
      <c r="H2191" s="53">
        <f>DAY(BASE[[#This Row],[Data de Pagamento]])</f>
        <v>0</v>
      </c>
      <c r="I2191" s="53" t="str">
        <f>TEXT(BASE[[#This Row],[Data de Pagamento]],"mmmm")</f>
        <v>janeiro</v>
      </c>
      <c r="J2191" s="53">
        <f>YEAR(BASE[[#This Row],[Data de Pagamento]])</f>
        <v>1900</v>
      </c>
      <c r="K2191" s="51"/>
    </row>
    <row r="2192" spans="1:11">
      <c r="A2192" s="50"/>
      <c r="B2192" s="37"/>
      <c r="C2192" s="50"/>
      <c r="D2192" s="52" t="e" cm="1">
        <f t="array" ref="D2192">INDEX(FONTE_CÓDIGOS[CÓDIGO],MATCH(1,(FONTE_CÓDIGOS[FONTE]=BASE[[#This Row],[Coluna1]])*(FONTE_CÓDIGOS[DESCRIÇÃO]=BASE[[#This Row],[Classificação]]),0))</f>
        <v>#N/A</v>
      </c>
      <c r="E2192" s="50"/>
      <c r="F2192" s="50"/>
      <c r="G2192" s="54"/>
      <c r="H2192" s="53">
        <f>DAY(BASE[[#This Row],[Data de Pagamento]])</f>
        <v>0</v>
      </c>
      <c r="I2192" s="53" t="str">
        <f>TEXT(BASE[[#This Row],[Data de Pagamento]],"mmmm")</f>
        <v>janeiro</v>
      </c>
      <c r="J2192" s="53">
        <f>YEAR(BASE[[#This Row],[Data de Pagamento]])</f>
        <v>1900</v>
      </c>
      <c r="K2192" s="51"/>
    </row>
    <row r="2193" spans="1:11">
      <c r="A2193" s="50"/>
      <c r="B2193" s="37"/>
      <c r="C2193" s="50"/>
      <c r="D2193" s="52" t="e" cm="1">
        <f t="array" ref="D2193">INDEX(FONTE_CÓDIGOS[CÓDIGO],MATCH(1,(FONTE_CÓDIGOS[FONTE]=BASE[[#This Row],[Coluna1]])*(FONTE_CÓDIGOS[DESCRIÇÃO]=BASE[[#This Row],[Classificação]]),0))</f>
        <v>#N/A</v>
      </c>
      <c r="E2193" s="50"/>
      <c r="F2193" s="50"/>
      <c r="G2193" s="54"/>
      <c r="H2193" s="53">
        <f>DAY(BASE[[#This Row],[Data de Pagamento]])</f>
        <v>0</v>
      </c>
      <c r="I2193" s="53" t="str">
        <f>TEXT(BASE[[#This Row],[Data de Pagamento]],"mmmm")</f>
        <v>janeiro</v>
      </c>
      <c r="J2193" s="53">
        <f>YEAR(BASE[[#This Row],[Data de Pagamento]])</f>
        <v>1900</v>
      </c>
      <c r="K2193" s="51"/>
    </row>
    <row r="2194" spans="1:11">
      <c r="A2194" s="50"/>
      <c r="B2194" s="37"/>
      <c r="C2194" s="50"/>
      <c r="D2194" s="52" t="e" cm="1">
        <f t="array" ref="D2194">INDEX(FONTE_CÓDIGOS[CÓDIGO],MATCH(1,(FONTE_CÓDIGOS[FONTE]=BASE[[#This Row],[Coluna1]])*(FONTE_CÓDIGOS[DESCRIÇÃO]=BASE[[#This Row],[Classificação]]),0))</f>
        <v>#N/A</v>
      </c>
      <c r="E2194" s="50"/>
      <c r="F2194" s="50"/>
      <c r="G2194" s="54"/>
      <c r="H2194" s="53">
        <f>DAY(BASE[[#This Row],[Data de Pagamento]])</f>
        <v>0</v>
      </c>
      <c r="I2194" s="53" t="str">
        <f>TEXT(BASE[[#This Row],[Data de Pagamento]],"mmmm")</f>
        <v>janeiro</v>
      </c>
      <c r="J2194" s="53">
        <f>YEAR(BASE[[#This Row],[Data de Pagamento]])</f>
        <v>1900</v>
      </c>
      <c r="K2194" s="51"/>
    </row>
    <row r="2195" spans="1:11">
      <c r="A2195" s="50"/>
      <c r="B2195" s="37"/>
      <c r="C2195" s="50"/>
      <c r="D2195" s="52" t="e" cm="1">
        <f t="array" ref="D2195">INDEX(FONTE_CÓDIGOS[CÓDIGO],MATCH(1,(FONTE_CÓDIGOS[FONTE]=BASE[[#This Row],[Coluna1]])*(FONTE_CÓDIGOS[DESCRIÇÃO]=BASE[[#This Row],[Classificação]]),0))</f>
        <v>#N/A</v>
      </c>
      <c r="E2195" s="50"/>
      <c r="F2195" s="50"/>
      <c r="G2195" s="54"/>
      <c r="H2195" s="53">
        <f>DAY(BASE[[#This Row],[Data de Pagamento]])</f>
        <v>0</v>
      </c>
      <c r="I2195" s="53" t="str">
        <f>TEXT(BASE[[#This Row],[Data de Pagamento]],"mmmm")</f>
        <v>janeiro</v>
      </c>
      <c r="J2195" s="53">
        <f>YEAR(BASE[[#This Row],[Data de Pagamento]])</f>
        <v>1900</v>
      </c>
      <c r="K2195" s="51"/>
    </row>
    <row r="2196" spans="1:11">
      <c r="A2196" s="50"/>
      <c r="B2196" s="37"/>
      <c r="C2196" s="50"/>
      <c r="D2196" s="52" t="e" cm="1">
        <f t="array" ref="D2196">INDEX(FONTE_CÓDIGOS[CÓDIGO],MATCH(1,(FONTE_CÓDIGOS[FONTE]=BASE[[#This Row],[Coluna1]])*(FONTE_CÓDIGOS[DESCRIÇÃO]=BASE[[#This Row],[Classificação]]),0))</f>
        <v>#N/A</v>
      </c>
      <c r="E2196" s="50"/>
      <c r="F2196" s="50"/>
      <c r="G2196" s="54"/>
      <c r="H2196" s="53">
        <f>DAY(BASE[[#This Row],[Data de Pagamento]])</f>
        <v>0</v>
      </c>
      <c r="I2196" s="53" t="str">
        <f>TEXT(BASE[[#This Row],[Data de Pagamento]],"mmmm")</f>
        <v>janeiro</v>
      </c>
      <c r="J2196" s="53">
        <f>YEAR(BASE[[#This Row],[Data de Pagamento]])</f>
        <v>1900</v>
      </c>
      <c r="K2196" s="51"/>
    </row>
    <row r="2197" spans="1:11">
      <c r="A2197" s="50"/>
      <c r="B2197" s="37"/>
      <c r="C2197" s="50"/>
      <c r="D2197" s="52" t="e" cm="1">
        <f t="array" ref="D2197">INDEX(FONTE_CÓDIGOS[CÓDIGO],MATCH(1,(FONTE_CÓDIGOS[FONTE]=BASE[[#This Row],[Coluna1]])*(FONTE_CÓDIGOS[DESCRIÇÃO]=BASE[[#This Row],[Classificação]]),0))</f>
        <v>#N/A</v>
      </c>
      <c r="E2197" s="50"/>
      <c r="F2197" s="50"/>
      <c r="G2197" s="54"/>
      <c r="H2197" s="53">
        <f>DAY(BASE[[#This Row],[Data de Pagamento]])</f>
        <v>0</v>
      </c>
      <c r="I2197" s="53" t="str">
        <f>TEXT(BASE[[#This Row],[Data de Pagamento]],"mmmm")</f>
        <v>janeiro</v>
      </c>
      <c r="J2197" s="53">
        <f>YEAR(BASE[[#This Row],[Data de Pagamento]])</f>
        <v>1900</v>
      </c>
      <c r="K2197" s="51"/>
    </row>
    <row r="2198" spans="1:11">
      <c r="A2198" s="50"/>
      <c r="B2198" s="37"/>
      <c r="C2198" s="50"/>
      <c r="D2198" s="52" t="e" cm="1">
        <f t="array" ref="D2198">INDEX(FONTE_CÓDIGOS[CÓDIGO],MATCH(1,(FONTE_CÓDIGOS[FONTE]=BASE[[#This Row],[Coluna1]])*(FONTE_CÓDIGOS[DESCRIÇÃO]=BASE[[#This Row],[Classificação]]),0))</f>
        <v>#N/A</v>
      </c>
      <c r="E2198" s="50"/>
      <c r="F2198" s="50"/>
      <c r="G2198" s="54"/>
      <c r="H2198" s="53">
        <f>DAY(BASE[[#This Row],[Data de Pagamento]])</f>
        <v>0</v>
      </c>
      <c r="I2198" s="53" t="str">
        <f>TEXT(BASE[[#This Row],[Data de Pagamento]],"mmmm")</f>
        <v>janeiro</v>
      </c>
      <c r="J2198" s="53">
        <f>YEAR(BASE[[#This Row],[Data de Pagamento]])</f>
        <v>1900</v>
      </c>
      <c r="K2198" s="51"/>
    </row>
    <row r="2199" spans="1:11">
      <c r="A2199" s="50"/>
      <c r="B2199" s="37"/>
      <c r="C2199" s="50"/>
      <c r="D2199" s="52" t="e" cm="1">
        <f t="array" ref="D2199">INDEX(FONTE_CÓDIGOS[CÓDIGO],MATCH(1,(FONTE_CÓDIGOS[FONTE]=BASE[[#This Row],[Coluna1]])*(FONTE_CÓDIGOS[DESCRIÇÃO]=BASE[[#This Row],[Classificação]]),0))</f>
        <v>#N/A</v>
      </c>
      <c r="E2199" s="50"/>
      <c r="F2199" s="50"/>
      <c r="G2199" s="54"/>
      <c r="H2199" s="53">
        <f>DAY(BASE[[#This Row],[Data de Pagamento]])</f>
        <v>0</v>
      </c>
      <c r="I2199" s="53" t="str">
        <f>TEXT(BASE[[#This Row],[Data de Pagamento]],"mmmm")</f>
        <v>janeiro</v>
      </c>
      <c r="J2199" s="53">
        <f>YEAR(BASE[[#This Row],[Data de Pagamento]])</f>
        <v>1900</v>
      </c>
      <c r="K2199" s="51"/>
    </row>
    <row r="2200" spans="1:11">
      <c r="A2200" s="50"/>
      <c r="B2200" s="37"/>
      <c r="C2200" s="50"/>
      <c r="D2200" s="52" t="e" cm="1">
        <f t="array" ref="D2200">INDEX(FONTE_CÓDIGOS[CÓDIGO],MATCH(1,(FONTE_CÓDIGOS[FONTE]=BASE[[#This Row],[Coluna1]])*(FONTE_CÓDIGOS[DESCRIÇÃO]=BASE[[#This Row],[Classificação]]),0))</f>
        <v>#N/A</v>
      </c>
      <c r="E2200" s="50"/>
      <c r="F2200" s="50"/>
      <c r="G2200" s="54"/>
      <c r="H2200" s="53">
        <f>DAY(BASE[[#This Row],[Data de Pagamento]])</f>
        <v>0</v>
      </c>
      <c r="I2200" s="53" t="str">
        <f>TEXT(BASE[[#This Row],[Data de Pagamento]],"mmmm")</f>
        <v>janeiro</v>
      </c>
      <c r="J2200" s="53">
        <f>YEAR(BASE[[#This Row],[Data de Pagamento]])</f>
        <v>1900</v>
      </c>
      <c r="K2200" s="51"/>
    </row>
    <row r="2201" spans="1:11">
      <c r="A2201" s="50"/>
      <c r="B2201" s="37"/>
      <c r="C2201" s="50"/>
      <c r="D2201" s="52" t="e" cm="1">
        <f t="array" ref="D2201">INDEX(FONTE_CÓDIGOS[CÓDIGO],MATCH(1,(FONTE_CÓDIGOS[FONTE]=BASE[[#This Row],[Coluna1]])*(FONTE_CÓDIGOS[DESCRIÇÃO]=BASE[[#This Row],[Classificação]]),0))</f>
        <v>#N/A</v>
      </c>
      <c r="E2201" s="50"/>
      <c r="F2201" s="50"/>
      <c r="G2201" s="54"/>
      <c r="H2201" s="53">
        <f>DAY(BASE[[#This Row],[Data de Pagamento]])</f>
        <v>0</v>
      </c>
      <c r="I2201" s="53" t="str">
        <f>TEXT(BASE[[#This Row],[Data de Pagamento]],"mmmm")</f>
        <v>janeiro</v>
      </c>
      <c r="J2201" s="53">
        <f>YEAR(BASE[[#This Row],[Data de Pagamento]])</f>
        <v>1900</v>
      </c>
      <c r="K2201" s="51"/>
    </row>
    <row r="2202" spans="1:11">
      <c r="A2202" s="50"/>
      <c r="B2202" s="37"/>
      <c r="C2202" s="50"/>
      <c r="D2202" s="52" t="e" cm="1">
        <f t="array" ref="D2202">INDEX(FONTE_CÓDIGOS[CÓDIGO],MATCH(1,(FONTE_CÓDIGOS[FONTE]=BASE[[#This Row],[Coluna1]])*(FONTE_CÓDIGOS[DESCRIÇÃO]=BASE[[#This Row],[Classificação]]),0))</f>
        <v>#N/A</v>
      </c>
      <c r="E2202" s="50"/>
      <c r="F2202" s="50"/>
      <c r="G2202" s="54"/>
      <c r="H2202" s="53">
        <f>DAY(BASE[[#This Row],[Data de Pagamento]])</f>
        <v>0</v>
      </c>
      <c r="I2202" s="53" t="str">
        <f>TEXT(BASE[[#This Row],[Data de Pagamento]],"mmmm")</f>
        <v>janeiro</v>
      </c>
      <c r="J2202" s="53">
        <f>YEAR(BASE[[#This Row],[Data de Pagamento]])</f>
        <v>1900</v>
      </c>
      <c r="K2202" s="51"/>
    </row>
    <row r="2203" spans="1:11">
      <c r="A2203" s="50"/>
      <c r="B2203" s="37"/>
      <c r="C2203" s="50"/>
      <c r="D2203" s="52" t="e" cm="1">
        <f t="array" ref="D2203">INDEX(FONTE_CÓDIGOS[CÓDIGO],MATCH(1,(FONTE_CÓDIGOS[FONTE]=BASE[[#This Row],[Coluna1]])*(FONTE_CÓDIGOS[DESCRIÇÃO]=BASE[[#This Row],[Classificação]]),0))</f>
        <v>#N/A</v>
      </c>
      <c r="E2203" s="50"/>
      <c r="F2203" s="50"/>
      <c r="G2203" s="54"/>
      <c r="H2203" s="53">
        <f>DAY(BASE[[#This Row],[Data de Pagamento]])</f>
        <v>0</v>
      </c>
      <c r="I2203" s="53" t="str">
        <f>TEXT(BASE[[#This Row],[Data de Pagamento]],"mmmm")</f>
        <v>janeiro</v>
      </c>
      <c r="J2203" s="53">
        <f>YEAR(BASE[[#This Row],[Data de Pagamento]])</f>
        <v>1900</v>
      </c>
      <c r="K2203" s="51"/>
    </row>
    <row r="2204" spans="1:11">
      <c r="A2204" s="50"/>
      <c r="B2204" s="37"/>
      <c r="C2204" s="50"/>
      <c r="D2204" s="52" t="e" cm="1">
        <f t="array" ref="D2204">INDEX(FONTE_CÓDIGOS[CÓDIGO],MATCH(1,(FONTE_CÓDIGOS[FONTE]=BASE[[#This Row],[Coluna1]])*(FONTE_CÓDIGOS[DESCRIÇÃO]=BASE[[#This Row],[Classificação]]),0))</f>
        <v>#N/A</v>
      </c>
      <c r="E2204" s="50"/>
      <c r="F2204" s="50"/>
      <c r="G2204" s="54"/>
      <c r="H2204" s="53">
        <f>DAY(BASE[[#This Row],[Data de Pagamento]])</f>
        <v>0</v>
      </c>
      <c r="I2204" s="53" t="str">
        <f>TEXT(BASE[[#This Row],[Data de Pagamento]],"mmmm")</f>
        <v>janeiro</v>
      </c>
      <c r="J2204" s="53">
        <f>YEAR(BASE[[#This Row],[Data de Pagamento]])</f>
        <v>1900</v>
      </c>
      <c r="K2204" s="51"/>
    </row>
    <row r="2205" spans="1:11">
      <c r="A2205" s="50"/>
      <c r="B2205" s="37"/>
      <c r="C2205" s="50"/>
      <c r="D2205" s="52" t="e" cm="1">
        <f t="array" ref="D2205">INDEX(FONTE_CÓDIGOS[CÓDIGO],MATCH(1,(FONTE_CÓDIGOS[FONTE]=BASE[[#This Row],[Coluna1]])*(FONTE_CÓDIGOS[DESCRIÇÃO]=BASE[[#This Row],[Classificação]]),0))</f>
        <v>#N/A</v>
      </c>
      <c r="E2205" s="50"/>
      <c r="F2205" s="50"/>
      <c r="G2205" s="54"/>
      <c r="H2205" s="53">
        <f>DAY(BASE[[#This Row],[Data de Pagamento]])</f>
        <v>0</v>
      </c>
      <c r="I2205" s="53" t="str">
        <f>TEXT(BASE[[#This Row],[Data de Pagamento]],"mmmm")</f>
        <v>janeiro</v>
      </c>
      <c r="J2205" s="53">
        <f>YEAR(BASE[[#This Row],[Data de Pagamento]])</f>
        <v>1900</v>
      </c>
      <c r="K2205" s="51"/>
    </row>
    <row r="2206" spans="1:11">
      <c r="A2206" s="50"/>
      <c r="B2206" s="37"/>
      <c r="C2206" s="50"/>
      <c r="D2206" s="52" t="e" cm="1">
        <f t="array" ref="D2206">INDEX(FONTE_CÓDIGOS[CÓDIGO],MATCH(1,(FONTE_CÓDIGOS[FONTE]=BASE[[#This Row],[Coluna1]])*(FONTE_CÓDIGOS[DESCRIÇÃO]=BASE[[#This Row],[Classificação]]),0))</f>
        <v>#N/A</v>
      </c>
      <c r="E2206" s="50"/>
      <c r="F2206" s="50"/>
      <c r="G2206" s="54"/>
      <c r="H2206" s="53">
        <f>DAY(BASE[[#This Row],[Data de Pagamento]])</f>
        <v>0</v>
      </c>
      <c r="I2206" s="53" t="str">
        <f>TEXT(BASE[[#This Row],[Data de Pagamento]],"mmmm")</f>
        <v>janeiro</v>
      </c>
      <c r="J2206" s="53">
        <f>YEAR(BASE[[#This Row],[Data de Pagamento]])</f>
        <v>1900</v>
      </c>
      <c r="K2206" s="51"/>
    </row>
    <row r="2207" spans="1:11">
      <c r="A2207" s="50"/>
      <c r="B2207" s="37"/>
      <c r="C2207" s="50"/>
      <c r="D2207" s="52" t="e" cm="1">
        <f t="array" ref="D2207">INDEX(FONTE_CÓDIGOS[CÓDIGO],MATCH(1,(FONTE_CÓDIGOS[FONTE]=BASE[[#This Row],[Coluna1]])*(FONTE_CÓDIGOS[DESCRIÇÃO]=BASE[[#This Row],[Classificação]]),0))</f>
        <v>#N/A</v>
      </c>
      <c r="E2207" s="50"/>
      <c r="F2207" s="50"/>
      <c r="G2207" s="54"/>
      <c r="H2207" s="53">
        <f>DAY(BASE[[#This Row],[Data de Pagamento]])</f>
        <v>0</v>
      </c>
      <c r="I2207" s="53" t="str">
        <f>TEXT(BASE[[#This Row],[Data de Pagamento]],"mmmm")</f>
        <v>janeiro</v>
      </c>
      <c r="J2207" s="53">
        <f>YEAR(BASE[[#This Row],[Data de Pagamento]])</f>
        <v>1900</v>
      </c>
      <c r="K2207" s="51"/>
    </row>
    <row r="2208" spans="1:11">
      <c r="A2208" s="50"/>
      <c r="B2208" s="37"/>
      <c r="C2208" s="50"/>
      <c r="D2208" s="52" t="e" cm="1">
        <f t="array" ref="D2208">INDEX(FONTE_CÓDIGOS[CÓDIGO],MATCH(1,(FONTE_CÓDIGOS[FONTE]=BASE[[#This Row],[Coluna1]])*(FONTE_CÓDIGOS[DESCRIÇÃO]=BASE[[#This Row],[Classificação]]),0))</f>
        <v>#N/A</v>
      </c>
      <c r="E2208" s="50"/>
      <c r="F2208" s="50"/>
      <c r="G2208" s="54"/>
      <c r="H2208" s="53">
        <f>DAY(BASE[[#This Row],[Data de Pagamento]])</f>
        <v>0</v>
      </c>
      <c r="I2208" s="53" t="str">
        <f>TEXT(BASE[[#This Row],[Data de Pagamento]],"mmmm")</f>
        <v>janeiro</v>
      </c>
      <c r="J2208" s="53">
        <f>YEAR(BASE[[#This Row],[Data de Pagamento]])</f>
        <v>1900</v>
      </c>
      <c r="K2208" s="51"/>
    </row>
    <row r="2209" spans="1:11">
      <c r="A2209" s="50"/>
      <c r="B2209" s="37"/>
      <c r="C2209" s="50"/>
      <c r="D2209" s="52" t="e" cm="1">
        <f t="array" ref="D2209">INDEX(FONTE_CÓDIGOS[CÓDIGO],MATCH(1,(FONTE_CÓDIGOS[FONTE]=BASE[[#This Row],[Coluna1]])*(FONTE_CÓDIGOS[DESCRIÇÃO]=BASE[[#This Row],[Classificação]]),0))</f>
        <v>#N/A</v>
      </c>
      <c r="E2209" s="50"/>
      <c r="F2209" s="50"/>
      <c r="G2209" s="54"/>
      <c r="H2209" s="53">
        <f>DAY(BASE[[#This Row],[Data de Pagamento]])</f>
        <v>0</v>
      </c>
      <c r="I2209" s="53" t="str">
        <f>TEXT(BASE[[#This Row],[Data de Pagamento]],"mmmm")</f>
        <v>janeiro</v>
      </c>
      <c r="J2209" s="53">
        <f>YEAR(BASE[[#This Row],[Data de Pagamento]])</f>
        <v>1900</v>
      </c>
      <c r="K2209" s="51"/>
    </row>
    <row r="2210" spans="1:11">
      <c r="A2210" s="50"/>
      <c r="B2210" s="37"/>
      <c r="C2210" s="50"/>
      <c r="D2210" s="52" t="e" cm="1">
        <f t="array" ref="D2210">INDEX(FONTE_CÓDIGOS[CÓDIGO],MATCH(1,(FONTE_CÓDIGOS[FONTE]=BASE[[#This Row],[Coluna1]])*(FONTE_CÓDIGOS[DESCRIÇÃO]=BASE[[#This Row],[Classificação]]),0))</f>
        <v>#N/A</v>
      </c>
      <c r="E2210" s="50"/>
      <c r="F2210" s="50"/>
      <c r="G2210" s="54"/>
      <c r="H2210" s="53">
        <f>DAY(BASE[[#This Row],[Data de Pagamento]])</f>
        <v>0</v>
      </c>
      <c r="I2210" s="53" t="str">
        <f>TEXT(BASE[[#This Row],[Data de Pagamento]],"mmmm")</f>
        <v>janeiro</v>
      </c>
      <c r="J2210" s="53">
        <f>YEAR(BASE[[#This Row],[Data de Pagamento]])</f>
        <v>1900</v>
      </c>
      <c r="K2210" s="51"/>
    </row>
    <row r="2211" spans="1:11">
      <c r="A2211" s="50"/>
      <c r="B2211" s="37"/>
      <c r="C2211" s="50"/>
      <c r="D2211" s="52" t="e" cm="1">
        <f t="array" ref="D2211">INDEX(FONTE_CÓDIGOS[CÓDIGO],MATCH(1,(FONTE_CÓDIGOS[FONTE]=BASE[[#This Row],[Coluna1]])*(FONTE_CÓDIGOS[DESCRIÇÃO]=BASE[[#This Row],[Classificação]]),0))</f>
        <v>#N/A</v>
      </c>
      <c r="E2211" s="50"/>
      <c r="F2211" s="50"/>
      <c r="G2211" s="54"/>
      <c r="H2211" s="53">
        <f>DAY(BASE[[#This Row],[Data de Pagamento]])</f>
        <v>0</v>
      </c>
      <c r="I2211" s="53" t="str">
        <f>TEXT(BASE[[#This Row],[Data de Pagamento]],"mmmm")</f>
        <v>janeiro</v>
      </c>
      <c r="J2211" s="53">
        <f>YEAR(BASE[[#This Row],[Data de Pagamento]])</f>
        <v>1900</v>
      </c>
      <c r="K2211" s="51"/>
    </row>
    <row r="2212" spans="1:11">
      <c r="A2212" s="50"/>
      <c r="B2212" s="37"/>
      <c r="C2212" s="50"/>
      <c r="D2212" s="52" t="e" cm="1">
        <f t="array" ref="D2212">INDEX(FONTE_CÓDIGOS[CÓDIGO],MATCH(1,(FONTE_CÓDIGOS[FONTE]=BASE[[#This Row],[Coluna1]])*(FONTE_CÓDIGOS[DESCRIÇÃO]=BASE[[#This Row],[Classificação]]),0))</f>
        <v>#N/A</v>
      </c>
      <c r="E2212" s="50"/>
      <c r="F2212" s="50"/>
      <c r="G2212" s="54"/>
      <c r="H2212" s="53">
        <f>DAY(BASE[[#This Row],[Data de Pagamento]])</f>
        <v>0</v>
      </c>
      <c r="I2212" s="53" t="str">
        <f>TEXT(BASE[[#This Row],[Data de Pagamento]],"mmmm")</f>
        <v>janeiro</v>
      </c>
      <c r="J2212" s="53">
        <f>YEAR(BASE[[#This Row],[Data de Pagamento]])</f>
        <v>1900</v>
      </c>
      <c r="K2212" s="51"/>
    </row>
    <row r="2213" spans="1:11">
      <c r="A2213" s="50"/>
      <c r="B2213" s="37"/>
      <c r="C2213" s="50"/>
      <c r="D2213" s="52" t="e" cm="1">
        <f t="array" ref="D2213">INDEX(FONTE_CÓDIGOS[CÓDIGO],MATCH(1,(FONTE_CÓDIGOS[FONTE]=BASE[[#This Row],[Coluna1]])*(FONTE_CÓDIGOS[DESCRIÇÃO]=BASE[[#This Row],[Classificação]]),0))</f>
        <v>#N/A</v>
      </c>
      <c r="E2213" s="50"/>
      <c r="F2213" s="50"/>
      <c r="G2213" s="54"/>
      <c r="H2213" s="53">
        <f>DAY(BASE[[#This Row],[Data de Pagamento]])</f>
        <v>0</v>
      </c>
      <c r="I2213" s="53" t="str">
        <f>TEXT(BASE[[#This Row],[Data de Pagamento]],"mmmm")</f>
        <v>janeiro</v>
      </c>
      <c r="J2213" s="53">
        <f>YEAR(BASE[[#This Row],[Data de Pagamento]])</f>
        <v>1900</v>
      </c>
      <c r="K2213" s="51"/>
    </row>
    <row r="2214" spans="1:11">
      <c r="A2214" s="50"/>
      <c r="B2214" s="37"/>
      <c r="C2214" s="50"/>
      <c r="D2214" s="52" t="e" cm="1">
        <f t="array" ref="D2214">INDEX(FONTE_CÓDIGOS[CÓDIGO],MATCH(1,(FONTE_CÓDIGOS[FONTE]=BASE[[#This Row],[Coluna1]])*(FONTE_CÓDIGOS[DESCRIÇÃO]=BASE[[#This Row],[Classificação]]),0))</f>
        <v>#N/A</v>
      </c>
      <c r="E2214" s="50"/>
      <c r="F2214" s="50"/>
      <c r="G2214" s="54"/>
      <c r="H2214" s="53">
        <f>DAY(BASE[[#This Row],[Data de Pagamento]])</f>
        <v>0</v>
      </c>
      <c r="I2214" s="53" t="str">
        <f>TEXT(BASE[[#This Row],[Data de Pagamento]],"mmmm")</f>
        <v>janeiro</v>
      </c>
      <c r="J2214" s="53">
        <f>YEAR(BASE[[#This Row],[Data de Pagamento]])</f>
        <v>1900</v>
      </c>
      <c r="K2214" s="51"/>
    </row>
    <row r="2215" spans="1:11">
      <c r="A2215" s="50"/>
      <c r="B2215" s="37"/>
      <c r="C2215" s="50"/>
      <c r="D2215" s="52" t="e" cm="1">
        <f t="array" ref="D2215">INDEX(FONTE_CÓDIGOS[CÓDIGO],MATCH(1,(FONTE_CÓDIGOS[FONTE]=BASE[[#This Row],[Coluna1]])*(FONTE_CÓDIGOS[DESCRIÇÃO]=BASE[[#This Row],[Classificação]]),0))</f>
        <v>#N/A</v>
      </c>
      <c r="E2215" s="50"/>
      <c r="F2215" s="50"/>
      <c r="G2215" s="54"/>
      <c r="H2215" s="53">
        <f>DAY(BASE[[#This Row],[Data de Pagamento]])</f>
        <v>0</v>
      </c>
      <c r="I2215" s="53" t="str">
        <f>TEXT(BASE[[#This Row],[Data de Pagamento]],"mmmm")</f>
        <v>janeiro</v>
      </c>
      <c r="J2215" s="53">
        <f>YEAR(BASE[[#This Row],[Data de Pagamento]])</f>
        <v>1900</v>
      </c>
      <c r="K2215" s="51"/>
    </row>
    <row r="2216" spans="1:11">
      <c r="A2216" s="50"/>
      <c r="B2216" s="37"/>
      <c r="C2216" s="50"/>
      <c r="D2216" s="52" t="e" cm="1">
        <f t="array" ref="D2216">INDEX(FONTE_CÓDIGOS[CÓDIGO],MATCH(1,(FONTE_CÓDIGOS[FONTE]=BASE[[#This Row],[Coluna1]])*(FONTE_CÓDIGOS[DESCRIÇÃO]=BASE[[#This Row],[Classificação]]),0))</f>
        <v>#N/A</v>
      </c>
      <c r="E2216" s="50"/>
      <c r="F2216" s="50"/>
      <c r="G2216" s="54"/>
      <c r="H2216" s="53">
        <f>DAY(BASE[[#This Row],[Data de Pagamento]])</f>
        <v>0</v>
      </c>
      <c r="I2216" s="53" t="str">
        <f>TEXT(BASE[[#This Row],[Data de Pagamento]],"mmmm")</f>
        <v>janeiro</v>
      </c>
      <c r="J2216" s="53">
        <f>YEAR(BASE[[#This Row],[Data de Pagamento]])</f>
        <v>1900</v>
      </c>
      <c r="K2216" s="51"/>
    </row>
    <row r="2217" spans="1:11">
      <c r="A2217" s="50"/>
      <c r="B2217" s="37"/>
      <c r="C2217" s="50"/>
      <c r="D2217" s="52" t="e" cm="1">
        <f t="array" ref="D2217">INDEX(FONTE_CÓDIGOS[CÓDIGO],MATCH(1,(FONTE_CÓDIGOS[FONTE]=BASE[[#This Row],[Coluna1]])*(FONTE_CÓDIGOS[DESCRIÇÃO]=BASE[[#This Row],[Classificação]]),0))</f>
        <v>#N/A</v>
      </c>
      <c r="E2217" s="50"/>
      <c r="F2217" s="50"/>
      <c r="G2217" s="54"/>
      <c r="H2217" s="53">
        <f>DAY(BASE[[#This Row],[Data de Pagamento]])</f>
        <v>0</v>
      </c>
      <c r="I2217" s="53" t="str">
        <f>TEXT(BASE[[#This Row],[Data de Pagamento]],"mmmm")</f>
        <v>janeiro</v>
      </c>
      <c r="J2217" s="53">
        <f>YEAR(BASE[[#This Row],[Data de Pagamento]])</f>
        <v>1900</v>
      </c>
      <c r="K2217" s="51"/>
    </row>
    <row r="2218" spans="1:11">
      <c r="A2218" s="50"/>
      <c r="B2218" s="37"/>
      <c r="C2218" s="50"/>
      <c r="D2218" s="52" t="e" cm="1">
        <f t="array" ref="D2218">INDEX(FONTE_CÓDIGOS[CÓDIGO],MATCH(1,(FONTE_CÓDIGOS[FONTE]=BASE[[#This Row],[Coluna1]])*(FONTE_CÓDIGOS[DESCRIÇÃO]=BASE[[#This Row],[Classificação]]),0))</f>
        <v>#N/A</v>
      </c>
      <c r="E2218" s="50"/>
      <c r="F2218" s="50"/>
      <c r="G2218" s="54"/>
      <c r="H2218" s="53">
        <f>DAY(BASE[[#This Row],[Data de Pagamento]])</f>
        <v>0</v>
      </c>
      <c r="I2218" s="53" t="str">
        <f>TEXT(BASE[[#This Row],[Data de Pagamento]],"mmmm")</f>
        <v>janeiro</v>
      </c>
      <c r="J2218" s="53">
        <f>YEAR(BASE[[#This Row],[Data de Pagamento]])</f>
        <v>1900</v>
      </c>
      <c r="K2218" s="51"/>
    </row>
    <row r="2219" spans="1:11">
      <c r="A2219" s="50"/>
      <c r="B2219" s="37"/>
      <c r="C2219" s="50"/>
      <c r="D2219" s="52" t="e" cm="1">
        <f t="array" ref="D2219">INDEX(FONTE_CÓDIGOS[CÓDIGO],MATCH(1,(FONTE_CÓDIGOS[FONTE]=BASE[[#This Row],[Coluna1]])*(FONTE_CÓDIGOS[DESCRIÇÃO]=BASE[[#This Row],[Classificação]]),0))</f>
        <v>#N/A</v>
      </c>
      <c r="E2219" s="50"/>
      <c r="F2219" s="50"/>
      <c r="G2219" s="54"/>
      <c r="H2219" s="53">
        <f>DAY(BASE[[#This Row],[Data de Pagamento]])</f>
        <v>0</v>
      </c>
      <c r="I2219" s="53" t="str">
        <f>TEXT(BASE[[#This Row],[Data de Pagamento]],"mmmm")</f>
        <v>janeiro</v>
      </c>
      <c r="J2219" s="53">
        <f>YEAR(BASE[[#This Row],[Data de Pagamento]])</f>
        <v>1900</v>
      </c>
      <c r="K2219" s="51"/>
    </row>
    <row r="2220" spans="1:11">
      <c r="A2220" s="50"/>
      <c r="B2220" s="37"/>
      <c r="C2220" s="50"/>
      <c r="D2220" s="52" t="e" cm="1">
        <f t="array" ref="D2220">INDEX(FONTE_CÓDIGOS[CÓDIGO],MATCH(1,(FONTE_CÓDIGOS[FONTE]=BASE[[#This Row],[Coluna1]])*(FONTE_CÓDIGOS[DESCRIÇÃO]=BASE[[#This Row],[Classificação]]),0))</f>
        <v>#N/A</v>
      </c>
      <c r="E2220" s="50"/>
      <c r="F2220" s="50"/>
      <c r="G2220" s="54"/>
      <c r="H2220" s="53">
        <f>DAY(BASE[[#This Row],[Data de Pagamento]])</f>
        <v>0</v>
      </c>
      <c r="I2220" s="53" t="str">
        <f>TEXT(BASE[[#This Row],[Data de Pagamento]],"mmmm")</f>
        <v>janeiro</v>
      </c>
      <c r="J2220" s="53">
        <f>YEAR(BASE[[#This Row],[Data de Pagamento]])</f>
        <v>1900</v>
      </c>
      <c r="K2220" s="51"/>
    </row>
    <row r="2221" spans="1:11">
      <c r="A2221" s="50"/>
      <c r="B2221" s="37"/>
      <c r="C2221" s="50"/>
      <c r="D2221" s="52" t="e" cm="1">
        <f t="array" ref="D2221">INDEX(FONTE_CÓDIGOS[CÓDIGO],MATCH(1,(FONTE_CÓDIGOS[FONTE]=BASE[[#This Row],[Coluna1]])*(FONTE_CÓDIGOS[DESCRIÇÃO]=BASE[[#This Row],[Classificação]]),0))</f>
        <v>#N/A</v>
      </c>
      <c r="E2221" s="50"/>
      <c r="F2221" s="50"/>
      <c r="G2221" s="54"/>
      <c r="H2221" s="53">
        <f>DAY(BASE[[#This Row],[Data de Pagamento]])</f>
        <v>0</v>
      </c>
      <c r="I2221" s="53" t="str">
        <f>TEXT(BASE[[#This Row],[Data de Pagamento]],"mmmm")</f>
        <v>janeiro</v>
      </c>
      <c r="J2221" s="53">
        <f>YEAR(BASE[[#This Row],[Data de Pagamento]])</f>
        <v>1900</v>
      </c>
      <c r="K2221" s="51"/>
    </row>
    <row r="2222" spans="1:11">
      <c r="A2222" s="50"/>
      <c r="B2222" s="37"/>
      <c r="C2222" s="50"/>
      <c r="D2222" s="52" t="e" cm="1">
        <f t="array" ref="D2222">INDEX(FONTE_CÓDIGOS[CÓDIGO],MATCH(1,(FONTE_CÓDIGOS[FONTE]=BASE[[#This Row],[Coluna1]])*(FONTE_CÓDIGOS[DESCRIÇÃO]=BASE[[#This Row],[Classificação]]),0))</f>
        <v>#N/A</v>
      </c>
      <c r="E2222" s="50"/>
      <c r="F2222" s="50"/>
      <c r="G2222" s="54"/>
      <c r="H2222" s="53">
        <f>DAY(BASE[[#This Row],[Data de Pagamento]])</f>
        <v>0</v>
      </c>
      <c r="I2222" s="53" t="str">
        <f>TEXT(BASE[[#This Row],[Data de Pagamento]],"mmmm")</f>
        <v>janeiro</v>
      </c>
      <c r="J2222" s="53">
        <f>YEAR(BASE[[#This Row],[Data de Pagamento]])</f>
        <v>1900</v>
      </c>
      <c r="K2222" s="51"/>
    </row>
    <row r="2223" spans="1:11">
      <c r="A2223" s="50"/>
      <c r="B2223" s="37"/>
      <c r="C2223" s="50"/>
      <c r="D2223" s="52" t="e" cm="1">
        <f t="array" ref="D2223">INDEX(FONTE_CÓDIGOS[CÓDIGO],MATCH(1,(FONTE_CÓDIGOS[FONTE]=BASE[[#This Row],[Coluna1]])*(FONTE_CÓDIGOS[DESCRIÇÃO]=BASE[[#This Row],[Classificação]]),0))</f>
        <v>#N/A</v>
      </c>
      <c r="E2223" s="50"/>
      <c r="F2223" s="50"/>
      <c r="G2223" s="54"/>
      <c r="H2223" s="53">
        <f>DAY(BASE[[#This Row],[Data de Pagamento]])</f>
        <v>0</v>
      </c>
      <c r="I2223" s="53" t="str">
        <f>TEXT(BASE[[#This Row],[Data de Pagamento]],"mmmm")</f>
        <v>janeiro</v>
      </c>
      <c r="J2223" s="53">
        <f>YEAR(BASE[[#This Row],[Data de Pagamento]])</f>
        <v>1900</v>
      </c>
      <c r="K2223" s="51"/>
    </row>
    <row r="2224" spans="1:11">
      <c r="A2224" s="50"/>
      <c r="B2224" s="37"/>
      <c r="C2224" s="50"/>
      <c r="D2224" s="52" t="e" cm="1">
        <f t="array" ref="D2224">INDEX(FONTE_CÓDIGOS[CÓDIGO],MATCH(1,(FONTE_CÓDIGOS[FONTE]=BASE[[#This Row],[Coluna1]])*(FONTE_CÓDIGOS[DESCRIÇÃO]=BASE[[#This Row],[Classificação]]),0))</f>
        <v>#N/A</v>
      </c>
      <c r="E2224" s="50"/>
      <c r="F2224" s="50"/>
      <c r="G2224" s="54"/>
      <c r="H2224" s="53">
        <f>DAY(BASE[[#This Row],[Data de Pagamento]])</f>
        <v>0</v>
      </c>
      <c r="I2224" s="53" t="str">
        <f>TEXT(BASE[[#This Row],[Data de Pagamento]],"mmmm")</f>
        <v>janeiro</v>
      </c>
      <c r="J2224" s="53">
        <f>YEAR(BASE[[#This Row],[Data de Pagamento]])</f>
        <v>1900</v>
      </c>
      <c r="K2224" s="51"/>
    </row>
    <row r="2225" spans="1:11">
      <c r="A2225" s="50"/>
      <c r="B2225" s="37"/>
      <c r="C2225" s="50"/>
      <c r="D2225" s="52" t="e" cm="1">
        <f t="array" ref="D2225">INDEX(FONTE_CÓDIGOS[CÓDIGO],MATCH(1,(FONTE_CÓDIGOS[FONTE]=BASE[[#This Row],[Coluna1]])*(FONTE_CÓDIGOS[DESCRIÇÃO]=BASE[[#This Row],[Classificação]]),0))</f>
        <v>#N/A</v>
      </c>
      <c r="E2225" s="50"/>
      <c r="F2225" s="50"/>
      <c r="G2225" s="54"/>
      <c r="H2225" s="53">
        <f>DAY(BASE[[#This Row],[Data de Pagamento]])</f>
        <v>0</v>
      </c>
      <c r="I2225" s="53" t="str">
        <f>TEXT(BASE[[#This Row],[Data de Pagamento]],"mmmm")</f>
        <v>janeiro</v>
      </c>
      <c r="J2225" s="53">
        <f>YEAR(BASE[[#This Row],[Data de Pagamento]])</f>
        <v>1900</v>
      </c>
      <c r="K2225" s="51"/>
    </row>
    <row r="2226" spans="1:11">
      <c r="A2226" s="50"/>
      <c r="B2226" s="37"/>
      <c r="C2226" s="50"/>
      <c r="D2226" s="52" t="e" cm="1">
        <f t="array" ref="D2226">INDEX(FONTE_CÓDIGOS[CÓDIGO],MATCH(1,(FONTE_CÓDIGOS[FONTE]=BASE[[#This Row],[Coluna1]])*(FONTE_CÓDIGOS[DESCRIÇÃO]=BASE[[#This Row],[Classificação]]),0))</f>
        <v>#N/A</v>
      </c>
      <c r="E2226" s="50"/>
      <c r="F2226" s="50"/>
      <c r="G2226" s="54"/>
      <c r="H2226" s="53">
        <f>DAY(BASE[[#This Row],[Data de Pagamento]])</f>
        <v>0</v>
      </c>
      <c r="I2226" s="53" t="str">
        <f>TEXT(BASE[[#This Row],[Data de Pagamento]],"mmmm")</f>
        <v>janeiro</v>
      </c>
      <c r="J2226" s="53">
        <f>YEAR(BASE[[#This Row],[Data de Pagamento]])</f>
        <v>1900</v>
      </c>
      <c r="K2226" s="51"/>
    </row>
    <row r="2227" spans="1:11">
      <c r="A2227" s="50"/>
      <c r="B2227" s="37"/>
      <c r="C2227" s="50"/>
      <c r="D2227" s="52" t="e" cm="1">
        <f t="array" ref="D2227">INDEX(FONTE_CÓDIGOS[CÓDIGO],MATCH(1,(FONTE_CÓDIGOS[FONTE]=BASE[[#This Row],[Coluna1]])*(FONTE_CÓDIGOS[DESCRIÇÃO]=BASE[[#This Row],[Classificação]]),0))</f>
        <v>#N/A</v>
      </c>
      <c r="E2227" s="50"/>
      <c r="F2227" s="50"/>
      <c r="G2227" s="54"/>
      <c r="H2227" s="53">
        <f>DAY(BASE[[#This Row],[Data de Pagamento]])</f>
        <v>0</v>
      </c>
      <c r="I2227" s="53" t="str">
        <f>TEXT(BASE[[#This Row],[Data de Pagamento]],"mmmm")</f>
        <v>janeiro</v>
      </c>
      <c r="J2227" s="53">
        <f>YEAR(BASE[[#This Row],[Data de Pagamento]])</f>
        <v>1900</v>
      </c>
      <c r="K2227" s="51"/>
    </row>
    <row r="2228" spans="1:11">
      <c r="A2228" s="50"/>
      <c r="B2228" s="37"/>
      <c r="C2228" s="50"/>
      <c r="D2228" s="52" t="e" cm="1">
        <f t="array" ref="D2228">INDEX(FONTE_CÓDIGOS[CÓDIGO],MATCH(1,(FONTE_CÓDIGOS[FONTE]=BASE[[#This Row],[Coluna1]])*(FONTE_CÓDIGOS[DESCRIÇÃO]=BASE[[#This Row],[Classificação]]),0))</f>
        <v>#N/A</v>
      </c>
      <c r="E2228" s="50"/>
      <c r="F2228" s="50"/>
      <c r="G2228" s="54"/>
      <c r="H2228" s="53">
        <f>DAY(BASE[[#This Row],[Data de Pagamento]])</f>
        <v>0</v>
      </c>
      <c r="I2228" s="53" t="str">
        <f>TEXT(BASE[[#This Row],[Data de Pagamento]],"mmmm")</f>
        <v>janeiro</v>
      </c>
      <c r="J2228" s="53">
        <f>YEAR(BASE[[#This Row],[Data de Pagamento]])</f>
        <v>1900</v>
      </c>
      <c r="K2228" s="51"/>
    </row>
    <row r="2229" spans="1:11">
      <c r="A2229" s="50"/>
      <c r="B2229" s="37"/>
      <c r="C2229" s="50"/>
      <c r="D2229" s="52" t="e" cm="1">
        <f t="array" ref="D2229">INDEX(FONTE_CÓDIGOS[CÓDIGO],MATCH(1,(FONTE_CÓDIGOS[FONTE]=BASE[[#This Row],[Coluna1]])*(FONTE_CÓDIGOS[DESCRIÇÃO]=BASE[[#This Row],[Classificação]]),0))</f>
        <v>#N/A</v>
      </c>
      <c r="E2229" s="50"/>
      <c r="F2229" s="50"/>
      <c r="G2229" s="54"/>
      <c r="H2229" s="53">
        <f>DAY(BASE[[#This Row],[Data de Pagamento]])</f>
        <v>0</v>
      </c>
      <c r="I2229" s="53" t="str">
        <f>TEXT(BASE[[#This Row],[Data de Pagamento]],"mmmm")</f>
        <v>janeiro</v>
      </c>
      <c r="J2229" s="53">
        <f>YEAR(BASE[[#This Row],[Data de Pagamento]])</f>
        <v>1900</v>
      </c>
      <c r="K2229" s="51"/>
    </row>
    <row r="2230" spans="1:11">
      <c r="A2230" s="50"/>
      <c r="B2230" s="37"/>
      <c r="C2230" s="50"/>
      <c r="D2230" s="52" t="e" cm="1">
        <f t="array" ref="D2230">INDEX(FONTE_CÓDIGOS[CÓDIGO],MATCH(1,(FONTE_CÓDIGOS[FONTE]=BASE[[#This Row],[Coluna1]])*(FONTE_CÓDIGOS[DESCRIÇÃO]=BASE[[#This Row],[Classificação]]),0))</f>
        <v>#N/A</v>
      </c>
      <c r="E2230" s="50"/>
      <c r="F2230" s="50"/>
      <c r="G2230" s="54"/>
      <c r="H2230" s="53">
        <f>DAY(BASE[[#This Row],[Data de Pagamento]])</f>
        <v>0</v>
      </c>
      <c r="I2230" s="53" t="str">
        <f>TEXT(BASE[[#This Row],[Data de Pagamento]],"mmmm")</f>
        <v>janeiro</v>
      </c>
      <c r="J2230" s="53">
        <f>YEAR(BASE[[#This Row],[Data de Pagamento]])</f>
        <v>1900</v>
      </c>
      <c r="K2230" s="51"/>
    </row>
    <row r="2231" spans="1:11">
      <c r="A2231" s="50"/>
      <c r="B2231" s="37"/>
      <c r="C2231" s="50"/>
      <c r="D2231" s="52" t="e" cm="1">
        <f t="array" ref="D2231">INDEX(FONTE_CÓDIGOS[CÓDIGO],MATCH(1,(FONTE_CÓDIGOS[FONTE]=BASE[[#This Row],[Coluna1]])*(FONTE_CÓDIGOS[DESCRIÇÃO]=BASE[[#This Row],[Classificação]]),0))</f>
        <v>#N/A</v>
      </c>
      <c r="E2231" s="50"/>
      <c r="F2231" s="50"/>
      <c r="G2231" s="54"/>
      <c r="H2231" s="53">
        <f>DAY(BASE[[#This Row],[Data de Pagamento]])</f>
        <v>0</v>
      </c>
      <c r="I2231" s="53" t="str">
        <f>TEXT(BASE[[#This Row],[Data de Pagamento]],"mmmm")</f>
        <v>janeiro</v>
      </c>
      <c r="J2231" s="53">
        <f>YEAR(BASE[[#This Row],[Data de Pagamento]])</f>
        <v>1900</v>
      </c>
      <c r="K2231" s="51"/>
    </row>
    <row r="2232" spans="1:11">
      <c r="A2232" s="50"/>
      <c r="B2232" s="37"/>
      <c r="C2232" s="50"/>
      <c r="D2232" s="52" t="e" cm="1">
        <f t="array" ref="D2232">INDEX(FONTE_CÓDIGOS[CÓDIGO],MATCH(1,(FONTE_CÓDIGOS[FONTE]=BASE[[#This Row],[Coluna1]])*(FONTE_CÓDIGOS[DESCRIÇÃO]=BASE[[#This Row],[Classificação]]),0))</f>
        <v>#N/A</v>
      </c>
      <c r="E2232" s="50"/>
      <c r="F2232" s="50"/>
      <c r="G2232" s="54"/>
      <c r="H2232" s="53">
        <f>DAY(BASE[[#This Row],[Data de Pagamento]])</f>
        <v>0</v>
      </c>
      <c r="I2232" s="53" t="str">
        <f>TEXT(BASE[[#This Row],[Data de Pagamento]],"mmmm")</f>
        <v>janeiro</v>
      </c>
      <c r="J2232" s="53">
        <f>YEAR(BASE[[#This Row],[Data de Pagamento]])</f>
        <v>1900</v>
      </c>
      <c r="K2232" s="51"/>
    </row>
    <row r="2233" spans="1:11">
      <c r="A2233" s="50"/>
      <c r="B2233" s="37"/>
      <c r="C2233" s="50"/>
      <c r="D2233" s="52" t="e" cm="1">
        <f t="array" ref="D2233">INDEX(FONTE_CÓDIGOS[CÓDIGO],MATCH(1,(FONTE_CÓDIGOS[FONTE]=BASE[[#This Row],[Coluna1]])*(FONTE_CÓDIGOS[DESCRIÇÃO]=BASE[[#This Row],[Classificação]]),0))</f>
        <v>#N/A</v>
      </c>
      <c r="E2233" s="50"/>
      <c r="F2233" s="50"/>
      <c r="G2233" s="54"/>
      <c r="H2233" s="53">
        <f>DAY(BASE[[#This Row],[Data de Pagamento]])</f>
        <v>0</v>
      </c>
      <c r="I2233" s="53" t="str">
        <f>TEXT(BASE[[#This Row],[Data de Pagamento]],"mmmm")</f>
        <v>janeiro</v>
      </c>
      <c r="J2233" s="53">
        <f>YEAR(BASE[[#This Row],[Data de Pagamento]])</f>
        <v>1900</v>
      </c>
      <c r="K2233" s="51"/>
    </row>
    <row r="2234" spans="1:11">
      <c r="A2234" s="50"/>
      <c r="B2234" s="37"/>
      <c r="C2234" s="50"/>
      <c r="D2234" s="52" t="e" cm="1">
        <f t="array" ref="D2234">INDEX(FONTE_CÓDIGOS[CÓDIGO],MATCH(1,(FONTE_CÓDIGOS[FONTE]=BASE[[#This Row],[Coluna1]])*(FONTE_CÓDIGOS[DESCRIÇÃO]=BASE[[#This Row],[Classificação]]),0))</f>
        <v>#N/A</v>
      </c>
      <c r="E2234" s="50"/>
      <c r="F2234" s="50"/>
      <c r="G2234" s="54"/>
      <c r="H2234" s="53">
        <f>DAY(BASE[[#This Row],[Data de Pagamento]])</f>
        <v>0</v>
      </c>
      <c r="I2234" s="53" t="str">
        <f>TEXT(BASE[[#This Row],[Data de Pagamento]],"mmmm")</f>
        <v>janeiro</v>
      </c>
      <c r="J2234" s="53">
        <f>YEAR(BASE[[#This Row],[Data de Pagamento]])</f>
        <v>1900</v>
      </c>
      <c r="K2234" s="51"/>
    </row>
    <row r="2235" spans="1:11">
      <c r="A2235" s="50"/>
      <c r="B2235" s="37"/>
      <c r="C2235" s="50"/>
      <c r="D2235" s="52" t="e" cm="1">
        <f t="array" ref="D2235">INDEX(FONTE_CÓDIGOS[CÓDIGO],MATCH(1,(FONTE_CÓDIGOS[FONTE]=BASE[[#This Row],[Coluna1]])*(FONTE_CÓDIGOS[DESCRIÇÃO]=BASE[[#This Row],[Classificação]]),0))</f>
        <v>#N/A</v>
      </c>
      <c r="E2235" s="50"/>
      <c r="F2235" s="50"/>
      <c r="G2235" s="54"/>
      <c r="H2235" s="53">
        <f>DAY(BASE[[#This Row],[Data de Pagamento]])</f>
        <v>0</v>
      </c>
      <c r="I2235" s="53" t="str">
        <f>TEXT(BASE[[#This Row],[Data de Pagamento]],"mmmm")</f>
        <v>janeiro</v>
      </c>
      <c r="J2235" s="53">
        <f>YEAR(BASE[[#This Row],[Data de Pagamento]])</f>
        <v>1900</v>
      </c>
      <c r="K2235" s="51"/>
    </row>
    <row r="2236" spans="1:11">
      <c r="A2236" s="50"/>
      <c r="B2236" s="37"/>
      <c r="C2236" s="50"/>
      <c r="D2236" s="52" t="e" cm="1">
        <f t="array" ref="D2236">INDEX(FONTE_CÓDIGOS[CÓDIGO],MATCH(1,(FONTE_CÓDIGOS[FONTE]=BASE[[#This Row],[Coluna1]])*(FONTE_CÓDIGOS[DESCRIÇÃO]=BASE[[#This Row],[Classificação]]),0))</f>
        <v>#N/A</v>
      </c>
      <c r="E2236" s="50"/>
      <c r="F2236" s="50"/>
      <c r="G2236" s="54"/>
      <c r="H2236" s="53">
        <f>DAY(BASE[[#This Row],[Data de Pagamento]])</f>
        <v>0</v>
      </c>
      <c r="I2236" s="53" t="str">
        <f>TEXT(BASE[[#This Row],[Data de Pagamento]],"mmmm")</f>
        <v>janeiro</v>
      </c>
      <c r="J2236" s="53">
        <f>YEAR(BASE[[#This Row],[Data de Pagamento]])</f>
        <v>1900</v>
      </c>
      <c r="K2236" s="51"/>
    </row>
    <row r="2237" spans="1:11">
      <c r="A2237" s="50"/>
      <c r="B2237" s="37"/>
      <c r="C2237" s="50"/>
      <c r="D2237" s="52" t="e" cm="1">
        <f t="array" ref="D2237">INDEX(FONTE_CÓDIGOS[CÓDIGO],MATCH(1,(FONTE_CÓDIGOS[FONTE]=BASE[[#This Row],[Coluna1]])*(FONTE_CÓDIGOS[DESCRIÇÃO]=BASE[[#This Row],[Classificação]]),0))</f>
        <v>#N/A</v>
      </c>
      <c r="E2237" s="50"/>
      <c r="F2237" s="50"/>
      <c r="G2237" s="54"/>
      <c r="H2237" s="53">
        <f>DAY(BASE[[#This Row],[Data de Pagamento]])</f>
        <v>0</v>
      </c>
      <c r="I2237" s="53" t="str">
        <f>TEXT(BASE[[#This Row],[Data de Pagamento]],"mmmm")</f>
        <v>janeiro</v>
      </c>
      <c r="J2237" s="53">
        <f>YEAR(BASE[[#This Row],[Data de Pagamento]])</f>
        <v>1900</v>
      </c>
      <c r="K2237" s="51"/>
    </row>
    <row r="2238" spans="1:11">
      <c r="A2238" s="50"/>
      <c r="B2238" s="37"/>
      <c r="C2238" s="50"/>
      <c r="D2238" s="52" t="e" cm="1">
        <f t="array" ref="D2238">INDEX(FONTE_CÓDIGOS[CÓDIGO],MATCH(1,(FONTE_CÓDIGOS[FONTE]=BASE[[#This Row],[Coluna1]])*(FONTE_CÓDIGOS[DESCRIÇÃO]=BASE[[#This Row],[Classificação]]),0))</f>
        <v>#N/A</v>
      </c>
      <c r="E2238" s="50"/>
      <c r="F2238" s="50"/>
      <c r="G2238" s="54"/>
      <c r="H2238" s="53">
        <f>DAY(BASE[[#This Row],[Data de Pagamento]])</f>
        <v>0</v>
      </c>
      <c r="I2238" s="53" t="str">
        <f>TEXT(BASE[[#This Row],[Data de Pagamento]],"mmmm")</f>
        <v>janeiro</v>
      </c>
      <c r="J2238" s="53">
        <f>YEAR(BASE[[#This Row],[Data de Pagamento]])</f>
        <v>1900</v>
      </c>
      <c r="K2238" s="51"/>
    </row>
    <row r="2239" spans="1:11">
      <c r="A2239" s="50"/>
      <c r="B2239" s="37"/>
      <c r="C2239" s="50"/>
      <c r="D2239" s="52" t="e" cm="1">
        <f t="array" ref="D2239">INDEX(FONTE_CÓDIGOS[CÓDIGO],MATCH(1,(FONTE_CÓDIGOS[FONTE]=BASE[[#This Row],[Coluna1]])*(FONTE_CÓDIGOS[DESCRIÇÃO]=BASE[[#This Row],[Classificação]]),0))</f>
        <v>#N/A</v>
      </c>
      <c r="E2239" s="50"/>
      <c r="F2239" s="50"/>
      <c r="G2239" s="54"/>
      <c r="H2239" s="53">
        <f>DAY(BASE[[#This Row],[Data de Pagamento]])</f>
        <v>0</v>
      </c>
      <c r="I2239" s="53" t="str">
        <f>TEXT(BASE[[#This Row],[Data de Pagamento]],"mmmm")</f>
        <v>janeiro</v>
      </c>
      <c r="J2239" s="53">
        <f>YEAR(BASE[[#This Row],[Data de Pagamento]])</f>
        <v>1900</v>
      </c>
      <c r="K2239" s="51"/>
    </row>
    <row r="2240" spans="1:11">
      <c r="A2240" s="50"/>
      <c r="B2240" s="37"/>
      <c r="C2240" s="50"/>
      <c r="D2240" s="52" t="e" cm="1">
        <f t="array" ref="D2240">INDEX(FONTE_CÓDIGOS[CÓDIGO],MATCH(1,(FONTE_CÓDIGOS[FONTE]=BASE[[#This Row],[Coluna1]])*(FONTE_CÓDIGOS[DESCRIÇÃO]=BASE[[#This Row],[Classificação]]),0))</f>
        <v>#N/A</v>
      </c>
      <c r="E2240" s="50"/>
      <c r="F2240" s="50"/>
      <c r="G2240" s="54"/>
      <c r="H2240" s="53">
        <f>DAY(BASE[[#This Row],[Data de Pagamento]])</f>
        <v>0</v>
      </c>
      <c r="I2240" s="53" t="str">
        <f>TEXT(BASE[[#This Row],[Data de Pagamento]],"mmmm")</f>
        <v>janeiro</v>
      </c>
      <c r="J2240" s="53">
        <f>YEAR(BASE[[#This Row],[Data de Pagamento]])</f>
        <v>1900</v>
      </c>
      <c r="K2240" s="51"/>
    </row>
    <row r="2241" spans="1:11">
      <c r="A2241" s="50"/>
      <c r="B2241" s="37"/>
      <c r="C2241" s="50"/>
      <c r="D2241" s="52" t="e" cm="1">
        <f t="array" ref="D2241">INDEX(FONTE_CÓDIGOS[CÓDIGO],MATCH(1,(FONTE_CÓDIGOS[FONTE]=BASE[[#This Row],[Coluna1]])*(FONTE_CÓDIGOS[DESCRIÇÃO]=BASE[[#This Row],[Classificação]]),0))</f>
        <v>#N/A</v>
      </c>
      <c r="E2241" s="50"/>
      <c r="F2241" s="50"/>
      <c r="G2241" s="54"/>
      <c r="H2241" s="53">
        <f>DAY(BASE[[#This Row],[Data de Pagamento]])</f>
        <v>0</v>
      </c>
      <c r="I2241" s="53" t="str">
        <f>TEXT(BASE[[#This Row],[Data de Pagamento]],"mmmm")</f>
        <v>janeiro</v>
      </c>
      <c r="J2241" s="53">
        <f>YEAR(BASE[[#This Row],[Data de Pagamento]])</f>
        <v>1900</v>
      </c>
      <c r="K2241" s="51"/>
    </row>
    <row r="2242" spans="1:11">
      <c r="A2242" s="50"/>
      <c r="B2242" s="37"/>
      <c r="C2242" s="50"/>
      <c r="D2242" s="52" t="e" cm="1">
        <f t="array" ref="D2242">INDEX(FONTE_CÓDIGOS[CÓDIGO],MATCH(1,(FONTE_CÓDIGOS[FONTE]=BASE[[#This Row],[Coluna1]])*(FONTE_CÓDIGOS[DESCRIÇÃO]=BASE[[#This Row],[Classificação]]),0))</f>
        <v>#N/A</v>
      </c>
      <c r="E2242" s="50"/>
      <c r="F2242" s="50"/>
      <c r="G2242" s="54"/>
      <c r="H2242" s="53">
        <f>DAY(BASE[[#This Row],[Data de Pagamento]])</f>
        <v>0</v>
      </c>
      <c r="I2242" s="53" t="str">
        <f>TEXT(BASE[[#This Row],[Data de Pagamento]],"mmmm")</f>
        <v>janeiro</v>
      </c>
      <c r="J2242" s="53">
        <f>YEAR(BASE[[#This Row],[Data de Pagamento]])</f>
        <v>1900</v>
      </c>
      <c r="K2242" s="51"/>
    </row>
    <row r="2243" spans="1:11">
      <c r="A2243" s="50"/>
      <c r="B2243" s="37"/>
      <c r="C2243" s="50"/>
      <c r="D2243" s="52" t="e" cm="1">
        <f t="array" ref="D2243">INDEX(FONTE_CÓDIGOS[CÓDIGO],MATCH(1,(FONTE_CÓDIGOS[FONTE]=BASE[[#This Row],[Coluna1]])*(FONTE_CÓDIGOS[DESCRIÇÃO]=BASE[[#This Row],[Classificação]]),0))</f>
        <v>#N/A</v>
      </c>
      <c r="E2243" s="50"/>
      <c r="F2243" s="50"/>
      <c r="G2243" s="54"/>
      <c r="H2243" s="53">
        <f>DAY(BASE[[#This Row],[Data de Pagamento]])</f>
        <v>0</v>
      </c>
      <c r="I2243" s="53" t="str">
        <f>TEXT(BASE[[#This Row],[Data de Pagamento]],"mmmm")</f>
        <v>janeiro</v>
      </c>
      <c r="J2243" s="53">
        <f>YEAR(BASE[[#This Row],[Data de Pagamento]])</f>
        <v>1900</v>
      </c>
      <c r="K2243" s="51"/>
    </row>
    <row r="2244" spans="1:11">
      <c r="A2244" s="50"/>
      <c r="B2244" s="37"/>
      <c r="C2244" s="50"/>
      <c r="D2244" s="52" t="e" cm="1">
        <f t="array" ref="D2244">INDEX(FONTE_CÓDIGOS[CÓDIGO],MATCH(1,(FONTE_CÓDIGOS[FONTE]=BASE[[#This Row],[Coluna1]])*(FONTE_CÓDIGOS[DESCRIÇÃO]=BASE[[#This Row],[Classificação]]),0))</f>
        <v>#N/A</v>
      </c>
      <c r="E2244" s="50"/>
      <c r="F2244" s="50"/>
      <c r="G2244" s="54"/>
      <c r="H2244" s="53">
        <f>DAY(BASE[[#This Row],[Data de Pagamento]])</f>
        <v>0</v>
      </c>
      <c r="I2244" s="53" t="str">
        <f>TEXT(BASE[[#This Row],[Data de Pagamento]],"mmmm")</f>
        <v>janeiro</v>
      </c>
      <c r="J2244" s="53">
        <f>YEAR(BASE[[#This Row],[Data de Pagamento]])</f>
        <v>1900</v>
      </c>
      <c r="K2244" s="51"/>
    </row>
    <row r="2245" spans="1:11">
      <c r="A2245" s="50"/>
      <c r="B2245" s="37"/>
      <c r="C2245" s="50"/>
      <c r="D2245" s="52" t="e" cm="1">
        <f t="array" ref="D2245">INDEX(FONTE_CÓDIGOS[CÓDIGO],MATCH(1,(FONTE_CÓDIGOS[FONTE]=BASE[[#This Row],[Coluna1]])*(FONTE_CÓDIGOS[DESCRIÇÃO]=BASE[[#This Row],[Classificação]]),0))</f>
        <v>#N/A</v>
      </c>
      <c r="E2245" s="50"/>
      <c r="F2245" s="50"/>
      <c r="G2245" s="54"/>
      <c r="H2245" s="53">
        <f>DAY(BASE[[#This Row],[Data de Pagamento]])</f>
        <v>0</v>
      </c>
      <c r="I2245" s="53" t="str">
        <f>TEXT(BASE[[#This Row],[Data de Pagamento]],"mmmm")</f>
        <v>janeiro</v>
      </c>
      <c r="J2245" s="53">
        <f>YEAR(BASE[[#This Row],[Data de Pagamento]])</f>
        <v>1900</v>
      </c>
      <c r="K2245" s="51"/>
    </row>
    <row r="2246" spans="1:11">
      <c r="A2246" s="50"/>
      <c r="B2246" s="37"/>
      <c r="C2246" s="50"/>
      <c r="D2246" s="52" t="e" cm="1">
        <f t="array" ref="D2246">INDEX(FONTE_CÓDIGOS[CÓDIGO],MATCH(1,(FONTE_CÓDIGOS[FONTE]=BASE[[#This Row],[Coluna1]])*(FONTE_CÓDIGOS[DESCRIÇÃO]=BASE[[#This Row],[Classificação]]),0))</f>
        <v>#N/A</v>
      </c>
      <c r="E2246" s="50"/>
      <c r="F2246" s="50"/>
      <c r="G2246" s="54"/>
      <c r="H2246" s="53">
        <f>DAY(BASE[[#This Row],[Data de Pagamento]])</f>
        <v>0</v>
      </c>
      <c r="I2246" s="53" t="str">
        <f>TEXT(BASE[[#This Row],[Data de Pagamento]],"mmmm")</f>
        <v>janeiro</v>
      </c>
      <c r="J2246" s="53">
        <f>YEAR(BASE[[#This Row],[Data de Pagamento]])</f>
        <v>1900</v>
      </c>
      <c r="K2246" s="51"/>
    </row>
    <row r="2247" spans="1:11">
      <c r="A2247" s="50"/>
      <c r="B2247" s="37"/>
      <c r="C2247" s="50"/>
      <c r="D2247" s="52" t="e" cm="1">
        <f t="array" ref="D2247">INDEX(FONTE_CÓDIGOS[CÓDIGO],MATCH(1,(FONTE_CÓDIGOS[FONTE]=BASE[[#This Row],[Coluna1]])*(FONTE_CÓDIGOS[DESCRIÇÃO]=BASE[[#This Row],[Classificação]]),0))</f>
        <v>#N/A</v>
      </c>
      <c r="E2247" s="50"/>
      <c r="F2247" s="50"/>
      <c r="G2247" s="54"/>
      <c r="H2247" s="53">
        <f>DAY(BASE[[#This Row],[Data de Pagamento]])</f>
        <v>0</v>
      </c>
      <c r="I2247" s="53" t="str">
        <f>TEXT(BASE[[#This Row],[Data de Pagamento]],"mmmm")</f>
        <v>janeiro</v>
      </c>
      <c r="J2247" s="53">
        <f>YEAR(BASE[[#This Row],[Data de Pagamento]])</f>
        <v>1900</v>
      </c>
      <c r="K2247" s="51"/>
    </row>
    <row r="2248" spans="1:11">
      <c r="A2248" s="50"/>
      <c r="B2248" s="37"/>
      <c r="C2248" s="50"/>
      <c r="D2248" s="52" t="e" cm="1">
        <f t="array" ref="D2248">INDEX(FONTE_CÓDIGOS[CÓDIGO],MATCH(1,(FONTE_CÓDIGOS[FONTE]=BASE[[#This Row],[Coluna1]])*(FONTE_CÓDIGOS[DESCRIÇÃO]=BASE[[#This Row],[Classificação]]),0))</f>
        <v>#N/A</v>
      </c>
      <c r="E2248" s="50"/>
      <c r="F2248" s="50"/>
      <c r="G2248" s="54"/>
      <c r="H2248" s="53">
        <f>DAY(BASE[[#This Row],[Data de Pagamento]])</f>
        <v>0</v>
      </c>
      <c r="I2248" s="53" t="str">
        <f>TEXT(BASE[[#This Row],[Data de Pagamento]],"mmmm")</f>
        <v>janeiro</v>
      </c>
      <c r="J2248" s="53">
        <f>YEAR(BASE[[#This Row],[Data de Pagamento]])</f>
        <v>1900</v>
      </c>
      <c r="K2248" s="51"/>
    </row>
    <row r="2249" spans="1:11">
      <c r="A2249" s="50"/>
      <c r="B2249" s="37"/>
      <c r="C2249" s="50"/>
      <c r="D2249" s="52" t="e" cm="1">
        <f t="array" ref="D2249">INDEX(FONTE_CÓDIGOS[CÓDIGO],MATCH(1,(FONTE_CÓDIGOS[FONTE]=BASE[[#This Row],[Coluna1]])*(FONTE_CÓDIGOS[DESCRIÇÃO]=BASE[[#This Row],[Classificação]]),0))</f>
        <v>#N/A</v>
      </c>
      <c r="E2249" s="50"/>
      <c r="F2249" s="50"/>
      <c r="G2249" s="54"/>
      <c r="H2249" s="53">
        <f>DAY(BASE[[#This Row],[Data de Pagamento]])</f>
        <v>0</v>
      </c>
      <c r="I2249" s="53" t="str">
        <f>TEXT(BASE[[#This Row],[Data de Pagamento]],"mmmm")</f>
        <v>janeiro</v>
      </c>
      <c r="J2249" s="53">
        <f>YEAR(BASE[[#This Row],[Data de Pagamento]])</f>
        <v>1900</v>
      </c>
      <c r="K2249" s="51"/>
    </row>
    <row r="2250" spans="1:11">
      <c r="A2250" s="50"/>
      <c r="B2250" s="37"/>
      <c r="C2250" s="50"/>
      <c r="D2250" s="52" t="e" cm="1">
        <f t="array" ref="D2250">INDEX(FONTE_CÓDIGOS[CÓDIGO],MATCH(1,(FONTE_CÓDIGOS[FONTE]=BASE[[#This Row],[Coluna1]])*(FONTE_CÓDIGOS[DESCRIÇÃO]=BASE[[#This Row],[Classificação]]),0))</f>
        <v>#N/A</v>
      </c>
      <c r="E2250" s="50"/>
      <c r="F2250" s="50"/>
      <c r="G2250" s="54"/>
      <c r="H2250" s="53">
        <f>DAY(BASE[[#This Row],[Data de Pagamento]])</f>
        <v>0</v>
      </c>
      <c r="I2250" s="53" t="str">
        <f>TEXT(BASE[[#This Row],[Data de Pagamento]],"mmmm")</f>
        <v>janeiro</v>
      </c>
      <c r="J2250" s="53">
        <f>YEAR(BASE[[#This Row],[Data de Pagamento]])</f>
        <v>1900</v>
      </c>
      <c r="K2250" s="51"/>
    </row>
    <row r="2251" spans="1:11">
      <c r="A2251" s="50"/>
      <c r="B2251" s="37"/>
      <c r="C2251" s="50"/>
      <c r="D2251" s="52" t="e" cm="1">
        <f t="array" ref="D2251">INDEX(FONTE_CÓDIGOS[CÓDIGO],MATCH(1,(FONTE_CÓDIGOS[FONTE]=BASE[[#This Row],[Coluna1]])*(FONTE_CÓDIGOS[DESCRIÇÃO]=BASE[[#This Row],[Classificação]]),0))</f>
        <v>#N/A</v>
      </c>
      <c r="E2251" s="50"/>
      <c r="F2251" s="50"/>
      <c r="G2251" s="54"/>
      <c r="H2251" s="53">
        <f>DAY(BASE[[#This Row],[Data de Pagamento]])</f>
        <v>0</v>
      </c>
      <c r="I2251" s="53" t="str">
        <f>TEXT(BASE[[#This Row],[Data de Pagamento]],"mmmm")</f>
        <v>janeiro</v>
      </c>
      <c r="J2251" s="53">
        <f>YEAR(BASE[[#This Row],[Data de Pagamento]])</f>
        <v>1900</v>
      </c>
      <c r="K2251" s="51"/>
    </row>
    <row r="2252" spans="1:11">
      <c r="A2252" s="50"/>
      <c r="B2252" s="37"/>
      <c r="C2252" s="50"/>
      <c r="D2252" s="52" t="e" cm="1">
        <f t="array" ref="D2252">INDEX(FONTE_CÓDIGOS[CÓDIGO],MATCH(1,(FONTE_CÓDIGOS[FONTE]=BASE[[#This Row],[Coluna1]])*(FONTE_CÓDIGOS[DESCRIÇÃO]=BASE[[#This Row],[Classificação]]),0))</f>
        <v>#N/A</v>
      </c>
      <c r="E2252" s="50"/>
      <c r="F2252" s="50"/>
      <c r="G2252" s="54"/>
      <c r="H2252" s="53">
        <f>DAY(BASE[[#This Row],[Data de Pagamento]])</f>
        <v>0</v>
      </c>
      <c r="I2252" s="53" t="str">
        <f>TEXT(BASE[[#This Row],[Data de Pagamento]],"mmmm")</f>
        <v>janeiro</v>
      </c>
      <c r="J2252" s="53">
        <f>YEAR(BASE[[#This Row],[Data de Pagamento]])</f>
        <v>1900</v>
      </c>
      <c r="K2252" s="51"/>
    </row>
    <row r="2253" spans="1:11">
      <c r="A2253" s="50"/>
      <c r="B2253" s="37"/>
      <c r="C2253" s="50"/>
      <c r="D2253" s="52" t="e" cm="1">
        <f t="array" ref="D2253">INDEX(FONTE_CÓDIGOS[CÓDIGO],MATCH(1,(FONTE_CÓDIGOS[FONTE]=BASE[[#This Row],[Coluna1]])*(FONTE_CÓDIGOS[DESCRIÇÃO]=BASE[[#This Row],[Classificação]]),0))</f>
        <v>#N/A</v>
      </c>
      <c r="E2253" s="50"/>
      <c r="F2253" s="50"/>
      <c r="G2253" s="54"/>
      <c r="H2253" s="53">
        <f>DAY(BASE[[#This Row],[Data de Pagamento]])</f>
        <v>0</v>
      </c>
      <c r="I2253" s="53" t="str">
        <f>TEXT(BASE[[#This Row],[Data de Pagamento]],"mmmm")</f>
        <v>janeiro</v>
      </c>
      <c r="J2253" s="53">
        <f>YEAR(BASE[[#This Row],[Data de Pagamento]])</f>
        <v>1900</v>
      </c>
      <c r="K2253" s="51"/>
    </row>
    <row r="2254" spans="1:11">
      <c r="A2254" s="50"/>
      <c r="B2254" s="37"/>
      <c r="C2254" s="50"/>
      <c r="D2254" s="52" t="e" cm="1">
        <f t="array" ref="D2254">INDEX(FONTE_CÓDIGOS[CÓDIGO],MATCH(1,(FONTE_CÓDIGOS[FONTE]=BASE[[#This Row],[Coluna1]])*(FONTE_CÓDIGOS[DESCRIÇÃO]=BASE[[#This Row],[Classificação]]),0))</f>
        <v>#N/A</v>
      </c>
      <c r="E2254" s="50"/>
      <c r="F2254" s="50"/>
      <c r="G2254" s="54"/>
      <c r="H2254" s="53">
        <f>DAY(BASE[[#This Row],[Data de Pagamento]])</f>
        <v>0</v>
      </c>
      <c r="I2254" s="53" t="str">
        <f>TEXT(BASE[[#This Row],[Data de Pagamento]],"mmmm")</f>
        <v>janeiro</v>
      </c>
      <c r="J2254" s="53">
        <f>YEAR(BASE[[#This Row],[Data de Pagamento]])</f>
        <v>1900</v>
      </c>
      <c r="K2254" s="51"/>
    </row>
    <row r="2255" spans="1:11">
      <c r="A2255" s="50"/>
      <c r="B2255" s="37"/>
      <c r="C2255" s="50"/>
      <c r="D2255" s="52" t="e" cm="1">
        <f t="array" ref="D2255">INDEX(FONTE_CÓDIGOS[CÓDIGO],MATCH(1,(FONTE_CÓDIGOS[FONTE]=BASE[[#This Row],[Coluna1]])*(FONTE_CÓDIGOS[DESCRIÇÃO]=BASE[[#This Row],[Classificação]]),0))</f>
        <v>#N/A</v>
      </c>
      <c r="E2255" s="50"/>
      <c r="F2255" s="50"/>
      <c r="G2255" s="54"/>
      <c r="H2255" s="53">
        <f>DAY(BASE[[#This Row],[Data de Pagamento]])</f>
        <v>0</v>
      </c>
      <c r="I2255" s="53" t="str">
        <f>TEXT(BASE[[#This Row],[Data de Pagamento]],"mmmm")</f>
        <v>janeiro</v>
      </c>
      <c r="J2255" s="53">
        <f>YEAR(BASE[[#This Row],[Data de Pagamento]])</f>
        <v>1900</v>
      </c>
      <c r="K2255" s="51"/>
    </row>
    <row r="2256" spans="1:11">
      <c r="A2256" s="50"/>
      <c r="B2256" s="37"/>
      <c r="C2256" s="50"/>
      <c r="D2256" s="52" t="e" cm="1">
        <f t="array" ref="D2256">INDEX(FONTE_CÓDIGOS[CÓDIGO],MATCH(1,(FONTE_CÓDIGOS[FONTE]=BASE[[#This Row],[Coluna1]])*(FONTE_CÓDIGOS[DESCRIÇÃO]=BASE[[#This Row],[Classificação]]),0))</f>
        <v>#N/A</v>
      </c>
      <c r="E2256" s="50"/>
      <c r="F2256" s="50"/>
      <c r="G2256" s="54"/>
      <c r="H2256" s="53">
        <f>DAY(BASE[[#This Row],[Data de Pagamento]])</f>
        <v>0</v>
      </c>
      <c r="I2256" s="53" t="str">
        <f>TEXT(BASE[[#This Row],[Data de Pagamento]],"mmmm")</f>
        <v>janeiro</v>
      </c>
      <c r="J2256" s="53">
        <f>YEAR(BASE[[#This Row],[Data de Pagamento]])</f>
        <v>1900</v>
      </c>
      <c r="K2256" s="51"/>
    </row>
    <row r="2257" spans="1:11">
      <c r="A2257" s="50"/>
      <c r="B2257" s="37"/>
      <c r="C2257" s="50"/>
      <c r="D2257" s="52" t="e" cm="1">
        <f t="array" ref="D2257">INDEX(FONTE_CÓDIGOS[CÓDIGO],MATCH(1,(FONTE_CÓDIGOS[FONTE]=BASE[[#This Row],[Coluna1]])*(FONTE_CÓDIGOS[DESCRIÇÃO]=BASE[[#This Row],[Classificação]]),0))</f>
        <v>#N/A</v>
      </c>
      <c r="E2257" s="50"/>
      <c r="F2257" s="50"/>
      <c r="G2257" s="54"/>
      <c r="H2257" s="53">
        <f>DAY(BASE[[#This Row],[Data de Pagamento]])</f>
        <v>0</v>
      </c>
      <c r="I2257" s="53" t="str">
        <f>TEXT(BASE[[#This Row],[Data de Pagamento]],"mmmm")</f>
        <v>janeiro</v>
      </c>
      <c r="J2257" s="53">
        <f>YEAR(BASE[[#This Row],[Data de Pagamento]])</f>
        <v>1900</v>
      </c>
      <c r="K2257" s="51"/>
    </row>
    <row r="2258" spans="1:11">
      <c r="A2258" s="50"/>
      <c r="B2258" s="37"/>
      <c r="C2258" s="50"/>
      <c r="D2258" s="52" t="e" cm="1">
        <f t="array" ref="D2258">INDEX(FONTE_CÓDIGOS[CÓDIGO],MATCH(1,(FONTE_CÓDIGOS[FONTE]=BASE[[#This Row],[Coluna1]])*(FONTE_CÓDIGOS[DESCRIÇÃO]=BASE[[#This Row],[Classificação]]),0))</f>
        <v>#N/A</v>
      </c>
      <c r="E2258" s="50"/>
      <c r="F2258" s="50"/>
      <c r="G2258" s="54"/>
      <c r="H2258" s="53">
        <f>DAY(BASE[[#This Row],[Data de Pagamento]])</f>
        <v>0</v>
      </c>
      <c r="I2258" s="53" t="str">
        <f>TEXT(BASE[[#This Row],[Data de Pagamento]],"mmmm")</f>
        <v>janeiro</v>
      </c>
      <c r="J2258" s="53">
        <f>YEAR(BASE[[#This Row],[Data de Pagamento]])</f>
        <v>1900</v>
      </c>
      <c r="K2258" s="51"/>
    </row>
    <row r="2259" spans="1:11">
      <c r="A2259" s="50"/>
      <c r="B2259" s="37"/>
      <c r="C2259" s="50"/>
      <c r="D2259" s="52" t="e" cm="1">
        <f t="array" ref="D2259">INDEX(FONTE_CÓDIGOS[CÓDIGO],MATCH(1,(FONTE_CÓDIGOS[FONTE]=BASE[[#This Row],[Coluna1]])*(FONTE_CÓDIGOS[DESCRIÇÃO]=BASE[[#This Row],[Classificação]]),0))</f>
        <v>#N/A</v>
      </c>
      <c r="E2259" s="50"/>
      <c r="F2259" s="50"/>
      <c r="G2259" s="54"/>
      <c r="H2259" s="53">
        <f>DAY(BASE[[#This Row],[Data de Pagamento]])</f>
        <v>0</v>
      </c>
      <c r="I2259" s="53" t="str">
        <f>TEXT(BASE[[#This Row],[Data de Pagamento]],"mmmm")</f>
        <v>janeiro</v>
      </c>
      <c r="J2259" s="53">
        <f>YEAR(BASE[[#This Row],[Data de Pagamento]])</f>
        <v>1900</v>
      </c>
      <c r="K2259" s="51"/>
    </row>
    <row r="2260" spans="1:11">
      <c r="A2260" s="50"/>
      <c r="B2260" s="37"/>
      <c r="C2260" s="50"/>
      <c r="D2260" s="52" t="e" cm="1">
        <f t="array" ref="D2260">INDEX(FONTE_CÓDIGOS[CÓDIGO],MATCH(1,(FONTE_CÓDIGOS[FONTE]=BASE[[#This Row],[Coluna1]])*(FONTE_CÓDIGOS[DESCRIÇÃO]=BASE[[#This Row],[Classificação]]),0))</f>
        <v>#N/A</v>
      </c>
      <c r="E2260" s="50"/>
      <c r="F2260" s="50"/>
      <c r="G2260" s="54"/>
      <c r="H2260" s="53">
        <f>DAY(BASE[[#This Row],[Data de Pagamento]])</f>
        <v>0</v>
      </c>
      <c r="I2260" s="53" t="str">
        <f>TEXT(BASE[[#This Row],[Data de Pagamento]],"mmmm")</f>
        <v>janeiro</v>
      </c>
      <c r="J2260" s="53">
        <f>YEAR(BASE[[#This Row],[Data de Pagamento]])</f>
        <v>1900</v>
      </c>
      <c r="K2260" s="51"/>
    </row>
    <row r="2261" spans="1:11">
      <c r="A2261" s="50"/>
      <c r="B2261" s="37"/>
      <c r="C2261" s="50"/>
      <c r="D2261" s="52" t="e" cm="1">
        <f t="array" ref="D2261">INDEX(FONTE_CÓDIGOS[CÓDIGO],MATCH(1,(FONTE_CÓDIGOS[FONTE]=BASE[[#This Row],[Coluna1]])*(FONTE_CÓDIGOS[DESCRIÇÃO]=BASE[[#This Row],[Classificação]]),0))</f>
        <v>#N/A</v>
      </c>
      <c r="E2261" s="50"/>
      <c r="F2261" s="50"/>
      <c r="G2261" s="54"/>
      <c r="H2261" s="53">
        <f>DAY(BASE[[#This Row],[Data de Pagamento]])</f>
        <v>0</v>
      </c>
      <c r="I2261" s="53" t="str">
        <f>TEXT(BASE[[#This Row],[Data de Pagamento]],"mmmm")</f>
        <v>janeiro</v>
      </c>
      <c r="J2261" s="53">
        <f>YEAR(BASE[[#This Row],[Data de Pagamento]])</f>
        <v>1900</v>
      </c>
      <c r="K2261" s="51"/>
    </row>
    <row r="2262" spans="1:11">
      <c r="A2262" s="50"/>
      <c r="B2262" s="37"/>
      <c r="C2262" s="50"/>
      <c r="D2262" s="52" t="e" cm="1">
        <f t="array" ref="D2262">INDEX(FONTE_CÓDIGOS[CÓDIGO],MATCH(1,(FONTE_CÓDIGOS[FONTE]=BASE[[#This Row],[Coluna1]])*(FONTE_CÓDIGOS[DESCRIÇÃO]=BASE[[#This Row],[Classificação]]),0))</f>
        <v>#N/A</v>
      </c>
      <c r="E2262" s="50"/>
      <c r="F2262" s="50"/>
      <c r="G2262" s="54"/>
      <c r="H2262" s="53">
        <f>DAY(BASE[[#This Row],[Data de Pagamento]])</f>
        <v>0</v>
      </c>
      <c r="I2262" s="53" t="str">
        <f>TEXT(BASE[[#This Row],[Data de Pagamento]],"mmmm")</f>
        <v>janeiro</v>
      </c>
      <c r="J2262" s="53">
        <f>YEAR(BASE[[#This Row],[Data de Pagamento]])</f>
        <v>1900</v>
      </c>
      <c r="K2262" s="51"/>
    </row>
    <row r="2263" spans="1:11">
      <c r="A2263" s="50"/>
      <c r="B2263" s="37"/>
      <c r="C2263" s="50"/>
      <c r="D2263" s="52" t="e" cm="1">
        <f t="array" ref="D2263">INDEX(FONTE_CÓDIGOS[CÓDIGO],MATCH(1,(FONTE_CÓDIGOS[FONTE]=BASE[[#This Row],[Coluna1]])*(FONTE_CÓDIGOS[DESCRIÇÃO]=BASE[[#This Row],[Classificação]]),0))</f>
        <v>#N/A</v>
      </c>
      <c r="E2263" s="50"/>
      <c r="F2263" s="50"/>
      <c r="G2263" s="54"/>
      <c r="H2263" s="53">
        <f>DAY(BASE[[#This Row],[Data de Pagamento]])</f>
        <v>0</v>
      </c>
      <c r="I2263" s="53" t="str">
        <f>TEXT(BASE[[#This Row],[Data de Pagamento]],"mmmm")</f>
        <v>janeiro</v>
      </c>
      <c r="J2263" s="53">
        <f>YEAR(BASE[[#This Row],[Data de Pagamento]])</f>
        <v>1900</v>
      </c>
      <c r="K2263" s="51"/>
    </row>
    <row r="2264" spans="1:11">
      <c r="A2264" s="50"/>
      <c r="B2264" s="37"/>
      <c r="C2264" s="50"/>
      <c r="D2264" s="52" t="e" cm="1">
        <f t="array" ref="D2264">INDEX(FONTE_CÓDIGOS[CÓDIGO],MATCH(1,(FONTE_CÓDIGOS[FONTE]=BASE[[#This Row],[Coluna1]])*(FONTE_CÓDIGOS[DESCRIÇÃO]=BASE[[#This Row],[Classificação]]),0))</f>
        <v>#N/A</v>
      </c>
      <c r="E2264" s="50"/>
      <c r="F2264" s="50"/>
      <c r="G2264" s="54"/>
      <c r="H2264" s="53">
        <f>DAY(BASE[[#This Row],[Data de Pagamento]])</f>
        <v>0</v>
      </c>
      <c r="I2264" s="53" t="str">
        <f>TEXT(BASE[[#This Row],[Data de Pagamento]],"mmmm")</f>
        <v>janeiro</v>
      </c>
      <c r="J2264" s="53">
        <f>YEAR(BASE[[#This Row],[Data de Pagamento]])</f>
        <v>1900</v>
      </c>
      <c r="K2264" s="51"/>
    </row>
    <row r="2265" spans="1:11">
      <c r="A2265" s="50"/>
      <c r="B2265" s="37"/>
      <c r="C2265" s="50"/>
      <c r="D2265" s="52" t="e" cm="1">
        <f t="array" ref="D2265">INDEX(FONTE_CÓDIGOS[CÓDIGO],MATCH(1,(FONTE_CÓDIGOS[FONTE]=BASE[[#This Row],[Coluna1]])*(FONTE_CÓDIGOS[DESCRIÇÃO]=BASE[[#This Row],[Classificação]]),0))</f>
        <v>#N/A</v>
      </c>
      <c r="E2265" s="50"/>
      <c r="F2265" s="50"/>
      <c r="G2265" s="54"/>
      <c r="H2265" s="53">
        <f>DAY(BASE[[#This Row],[Data de Pagamento]])</f>
        <v>0</v>
      </c>
      <c r="I2265" s="53" t="str">
        <f>TEXT(BASE[[#This Row],[Data de Pagamento]],"mmmm")</f>
        <v>janeiro</v>
      </c>
      <c r="J2265" s="53">
        <f>YEAR(BASE[[#This Row],[Data de Pagamento]])</f>
        <v>1900</v>
      </c>
      <c r="K2265" s="51"/>
    </row>
    <row r="2266" spans="1:11">
      <c r="A2266" s="50"/>
      <c r="B2266" s="37"/>
      <c r="C2266" s="50"/>
      <c r="D2266" s="52" t="e" cm="1">
        <f t="array" ref="D2266">INDEX(FONTE_CÓDIGOS[CÓDIGO],MATCH(1,(FONTE_CÓDIGOS[FONTE]=BASE[[#This Row],[Coluna1]])*(FONTE_CÓDIGOS[DESCRIÇÃO]=BASE[[#This Row],[Classificação]]),0))</f>
        <v>#N/A</v>
      </c>
      <c r="E2266" s="50"/>
      <c r="F2266" s="50"/>
      <c r="G2266" s="54"/>
      <c r="H2266" s="53">
        <f>DAY(BASE[[#This Row],[Data de Pagamento]])</f>
        <v>0</v>
      </c>
      <c r="I2266" s="53" t="str">
        <f>TEXT(BASE[[#This Row],[Data de Pagamento]],"mmmm")</f>
        <v>janeiro</v>
      </c>
      <c r="J2266" s="53">
        <f>YEAR(BASE[[#This Row],[Data de Pagamento]])</f>
        <v>1900</v>
      </c>
      <c r="K2266" s="51"/>
    </row>
    <row r="2267" spans="1:11">
      <c r="A2267" s="50"/>
      <c r="B2267" s="37"/>
      <c r="C2267" s="50"/>
      <c r="D2267" s="52" t="e" cm="1">
        <f t="array" ref="D2267">INDEX(FONTE_CÓDIGOS[CÓDIGO],MATCH(1,(FONTE_CÓDIGOS[FONTE]=BASE[[#This Row],[Coluna1]])*(FONTE_CÓDIGOS[DESCRIÇÃO]=BASE[[#This Row],[Classificação]]),0))</f>
        <v>#N/A</v>
      </c>
      <c r="E2267" s="50"/>
      <c r="F2267" s="50"/>
      <c r="G2267" s="54"/>
      <c r="H2267" s="53">
        <f>DAY(BASE[[#This Row],[Data de Pagamento]])</f>
        <v>0</v>
      </c>
      <c r="I2267" s="53" t="str">
        <f>TEXT(BASE[[#This Row],[Data de Pagamento]],"mmmm")</f>
        <v>janeiro</v>
      </c>
      <c r="J2267" s="53">
        <f>YEAR(BASE[[#This Row],[Data de Pagamento]])</f>
        <v>1900</v>
      </c>
      <c r="K2267" s="51"/>
    </row>
    <row r="2268" spans="1:11">
      <c r="A2268" s="50"/>
      <c r="B2268" s="37"/>
      <c r="C2268" s="50"/>
      <c r="D2268" s="52" t="e" cm="1">
        <f t="array" ref="D2268">INDEX(FONTE_CÓDIGOS[CÓDIGO],MATCH(1,(FONTE_CÓDIGOS[FONTE]=BASE[[#This Row],[Coluna1]])*(FONTE_CÓDIGOS[DESCRIÇÃO]=BASE[[#This Row],[Classificação]]),0))</f>
        <v>#N/A</v>
      </c>
      <c r="E2268" s="50"/>
      <c r="F2268" s="50"/>
      <c r="G2268" s="54"/>
      <c r="H2268" s="53">
        <f>DAY(BASE[[#This Row],[Data de Pagamento]])</f>
        <v>0</v>
      </c>
      <c r="I2268" s="53" t="str">
        <f>TEXT(BASE[[#This Row],[Data de Pagamento]],"mmmm")</f>
        <v>janeiro</v>
      </c>
      <c r="J2268" s="53">
        <f>YEAR(BASE[[#This Row],[Data de Pagamento]])</f>
        <v>1900</v>
      </c>
      <c r="K2268" s="51"/>
    </row>
    <row r="2269" spans="1:11">
      <c r="A2269" s="50"/>
      <c r="B2269" s="37"/>
      <c r="C2269" s="50"/>
      <c r="D2269" s="52" t="e" cm="1">
        <f t="array" ref="D2269">INDEX(FONTE_CÓDIGOS[CÓDIGO],MATCH(1,(FONTE_CÓDIGOS[FONTE]=BASE[[#This Row],[Coluna1]])*(FONTE_CÓDIGOS[DESCRIÇÃO]=BASE[[#This Row],[Classificação]]),0))</f>
        <v>#N/A</v>
      </c>
      <c r="E2269" s="50"/>
      <c r="F2269" s="50"/>
      <c r="G2269" s="54"/>
      <c r="H2269" s="53">
        <f>DAY(BASE[[#This Row],[Data de Pagamento]])</f>
        <v>0</v>
      </c>
      <c r="I2269" s="53" t="str">
        <f>TEXT(BASE[[#This Row],[Data de Pagamento]],"mmmm")</f>
        <v>janeiro</v>
      </c>
      <c r="J2269" s="53">
        <f>YEAR(BASE[[#This Row],[Data de Pagamento]])</f>
        <v>1900</v>
      </c>
      <c r="K2269" s="51"/>
    </row>
    <row r="2270" spans="1:11">
      <c r="A2270" s="50"/>
      <c r="B2270" s="37"/>
      <c r="C2270" s="50"/>
      <c r="D2270" s="52" t="e" cm="1">
        <f t="array" ref="D2270">INDEX(FONTE_CÓDIGOS[CÓDIGO],MATCH(1,(FONTE_CÓDIGOS[FONTE]=BASE[[#This Row],[Coluna1]])*(FONTE_CÓDIGOS[DESCRIÇÃO]=BASE[[#This Row],[Classificação]]),0))</f>
        <v>#N/A</v>
      </c>
      <c r="E2270" s="50"/>
      <c r="F2270" s="50"/>
      <c r="G2270" s="54"/>
      <c r="H2270" s="53">
        <f>DAY(BASE[[#This Row],[Data de Pagamento]])</f>
        <v>0</v>
      </c>
      <c r="I2270" s="53" t="str">
        <f>TEXT(BASE[[#This Row],[Data de Pagamento]],"mmmm")</f>
        <v>janeiro</v>
      </c>
      <c r="J2270" s="53">
        <f>YEAR(BASE[[#This Row],[Data de Pagamento]])</f>
        <v>1900</v>
      </c>
      <c r="K2270" s="51"/>
    </row>
    <row r="2271" spans="1:11">
      <c r="A2271" s="50"/>
      <c r="B2271" s="37"/>
      <c r="C2271" s="50"/>
      <c r="D2271" s="52" t="e" cm="1">
        <f t="array" ref="D2271">INDEX(FONTE_CÓDIGOS[CÓDIGO],MATCH(1,(FONTE_CÓDIGOS[FONTE]=BASE[[#This Row],[Coluna1]])*(FONTE_CÓDIGOS[DESCRIÇÃO]=BASE[[#This Row],[Classificação]]),0))</f>
        <v>#N/A</v>
      </c>
      <c r="E2271" s="50"/>
      <c r="F2271" s="50"/>
      <c r="G2271" s="54"/>
      <c r="H2271" s="53">
        <f>DAY(BASE[[#This Row],[Data de Pagamento]])</f>
        <v>0</v>
      </c>
      <c r="I2271" s="53" t="str">
        <f>TEXT(BASE[[#This Row],[Data de Pagamento]],"mmmm")</f>
        <v>janeiro</v>
      </c>
      <c r="J2271" s="53">
        <f>YEAR(BASE[[#This Row],[Data de Pagamento]])</f>
        <v>1900</v>
      </c>
      <c r="K2271" s="51"/>
    </row>
    <row r="2272" spans="1:11">
      <c r="A2272" s="50"/>
      <c r="B2272" s="37"/>
      <c r="C2272" s="50"/>
      <c r="D2272" s="52" t="e" cm="1">
        <f t="array" ref="D2272">INDEX(FONTE_CÓDIGOS[CÓDIGO],MATCH(1,(FONTE_CÓDIGOS[FONTE]=BASE[[#This Row],[Coluna1]])*(FONTE_CÓDIGOS[DESCRIÇÃO]=BASE[[#This Row],[Classificação]]),0))</f>
        <v>#N/A</v>
      </c>
      <c r="E2272" s="50"/>
      <c r="F2272" s="50"/>
      <c r="G2272" s="54"/>
      <c r="H2272" s="53">
        <f>DAY(BASE[[#This Row],[Data de Pagamento]])</f>
        <v>0</v>
      </c>
      <c r="I2272" s="53" t="str">
        <f>TEXT(BASE[[#This Row],[Data de Pagamento]],"mmmm")</f>
        <v>janeiro</v>
      </c>
      <c r="J2272" s="53">
        <f>YEAR(BASE[[#This Row],[Data de Pagamento]])</f>
        <v>1900</v>
      </c>
      <c r="K2272" s="51"/>
    </row>
    <row r="2273" spans="1:11">
      <c r="A2273" s="50"/>
      <c r="B2273" s="37"/>
      <c r="C2273" s="50"/>
      <c r="D2273" s="52" t="e" cm="1">
        <f t="array" ref="D2273">INDEX(FONTE_CÓDIGOS[CÓDIGO],MATCH(1,(FONTE_CÓDIGOS[FONTE]=BASE[[#This Row],[Coluna1]])*(FONTE_CÓDIGOS[DESCRIÇÃO]=BASE[[#This Row],[Classificação]]),0))</f>
        <v>#N/A</v>
      </c>
      <c r="E2273" s="50"/>
      <c r="F2273" s="50"/>
      <c r="G2273" s="54"/>
      <c r="H2273" s="53">
        <f>DAY(BASE[[#This Row],[Data de Pagamento]])</f>
        <v>0</v>
      </c>
      <c r="I2273" s="53" t="str">
        <f>TEXT(BASE[[#This Row],[Data de Pagamento]],"mmmm")</f>
        <v>janeiro</v>
      </c>
      <c r="J2273" s="53">
        <f>YEAR(BASE[[#This Row],[Data de Pagamento]])</f>
        <v>1900</v>
      </c>
      <c r="K2273" s="51"/>
    </row>
    <row r="2274" spans="1:11">
      <c r="A2274" s="50"/>
      <c r="B2274" s="37"/>
      <c r="C2274" s="50"/>
      <c r="D2274" s="52" t="e" cm="1">
        <f t="array" ref="D2274">INDEX(FONTE_CÓDIGOS[CÓDIGO],MATCH(1,(FONTE_CÓDIGOS[FONTE]=BASE[[#This Row],[Coluna1]])*(FONTE_CÓDIGOS[DESCRIÇÃO]=BASE[[#This Row],[Classificação]]),0))</f>
        <v>#N/A</v>
      </c>
      <c r="E2274" s="50"/>
      <c r="F2274" s="50"/>
      <c r="G2274" s="54"/>
      <c r="H2274" s="53">
        <f>DAY(BASE[[#This Row],[Data de Pagamento]])</f>
        <v>0</v>
      </c>
      <c r="I2274" s="53" t="str">
        <f>TEXT(BASE[[#This Row],[Data de Pagamento]],"mmmm")</f>
        <v>janeiro</v>
      </c>
      <c r="J2274" s="53">
        <f>YEAR(BASE[[#This Row],[Data de Pagamento]])</f>
        <v>1900</v>
      </c>
      <c r="K2274" s="51"/>
    </row>
    <row r="2275" spans="1:11">
      <c r="A2275" s="50"/>
      <c r="B2275" s="37"/>
      <c r="C2275" s="50"/>
      <c r="D2275" s="52" t="e" cm="1">
        <f t="array" ref="D2275">INDEX(FONTE_CÓDIGOS[CÓDIGO],MATCH(1,(FONTE_CÓDIGOS[FONTE]=BASE[[#This Row],[Coluna1]])*(FONTE_CÓDIGOS[DESCRIÇÃO]=BASE[[#This Row],[Classificação]]),0))</f>
        <v>#N/A</v>
      </c>
      <c r="E2275" s="50"/>
      <c r="F2275" s="50"/>
      <c r="G2275" s="54"/>
      <c r="H2275" s="53">
        <f>DAY(BASE[[#This Row],[Data de Pagamento]])</f>
        <v>0</v>
      </c>
      <c r="I2275" s="53" t="str">
        <f>TEXT(BASE[[#This Row],[Data de Pagamento]],"mmmm")</f>
        <v>janeiro</v>
      </c>
      <c r="J2275" s="53">
        <f>YEAR(BASE[[#This Row],[Data de Pagamento]])</f>
        <v>1900</v>
      </c>
      <c r="K2275" s="51"/>
    </row>
    <row r="2276" spans="1:11">
      <c r="A2276" s="50"/>
      <c r="B2276" s="37"/>
      <c r="C2276" s="50"/>
      <c r="D2276" s="52" t="e" cm="1">
        <f t="array" ref="D2276">INDEX(FONTE_CÓDIGOS[CÓDIGO],MATCH(1,(FONTE_CÓDIGOS[FONTE]=BASE[[#This Row],[Coluna1]])*(FONTE_CÓDIGOS[DESCRIÇÃO]=BASE[[#This Row],[Classificação]]),0))</f>
        <v>#N/A</v>
      </c>
      <c r="E2276" s="50"/>
      <c r="F2276" s="50"/>
      <c r="G2276" s="54"/>
      <c r="H2276" s="53">
        <f>DAY(BASE[[#This Row],[Data de Pagamento]])</f>
        <v>0</v>
      </c>
      <c r="I2276" s="53" t="str">
        <f>TEXT(BASE[[#This Row],[Data de Pagamento]],"mmmm")</f>
        <v>janeiro</v>
      </c>
      <c r="J2276" s="53">
        <f>YEAR(BASE[[#This Row],[Data de Pagamento]])</f>
        <v>1900</v>
      </c>
      <c r="K2276" s="51"/>
    </row>
    <row r="2277" spans="1:11">
      <c r="A2277" s="50"/>
      <c r="B2277" s="37"/>
      <c r="C2277" s="50"/>
      <c r="D2277" s="52" t="e" cm="1">
        <f t="array" ref="D2277">INDEX(FONTE_CÓDIGOS[CÓDIGO],MATCH(1,(FONTE_CÓDIGOS[FONTE]=BASE[[#This Row],[Coluna1]])*(FONTE_CÓDIGOS[DESCRIÇÃO]=BASE[[#This Row],[Classificação]]),0))</f>
        <v>#N/A</v>
      </c>
      <c r="E2277" s="50"/>
      <c r="F2277" s="50"/>
      <c r="G2277" s="54"/>
      <c r="H2277" s="53">
        <f>DAY(BASE[[#This Row],[Data de Pagamento]])</f>
        <v>0</v>
      </c>
      <c r="I2277" s="53" t="str">
        <f>TEXT(BASE[[#This Row],[Data de Pagamento]],"mmmm")</f>
        <v>janeiro</v>
      </c>
      <c r="J2277" s="53">
        <f>YEAR(BASE[[#This Row],[Data de Pagamento]])</f>
        <v>1900</v>
      </c>
      <c r="K2277" s="51"/>
    </row>
    <row r="2278" spans="1:11">
      <c r="A2278" s="50"/>
      <c r="B2278" s="37"/>
      <c r="C2278" s="50"/>
      <c r="D2278" s="52" t="e" cm="1">
        <f t="array" ref="D2278">INDEX(FONTE_CÓDIGOS[CÓDIGO],MATCH(1,(FONTE_CÓDIGOS[FONTE]=BASE[[#This Row],[Coluna1]])*(FONTE_CÓDIGOS[DESCRIÇÃO]=BASE[[#This Row],[Classificação]]),0))</f>
        <v>#N/A</v>
      </c>
      <c r="E2278" s="50"/>
      <c r="F2278" s="50"/>
      <c r="G2278" s="54"/>
      <c r="H2278" s="53">
        <f>DAY(BASE[[#This Row],[Data de Pagamento]])</f>
        <v>0</v>
      </c>
      <c r="I2278" s="53" t="str">
        <f>TEXT(BASE[[#This Row],[Data de Pagamento]],"mmmm")</f>
        <v>janeiro</v>
      </c>
      <c r="J2278" s="53">
        <f>YEAR(BASE[[#This Row],[Data de Pagamento]])</f>
        <v>1900</v>
      </c>
      <c r="K2278" s="51"/>
    </row>
  </sheetData>
  <phoneticPr fontId="10" type="noConversion"/>
  <conditionalFormatting sqref="D5:D2278">
    <cfRule type="cellIs" dxfId="23" priority="15" operator="between">
      <formula>"2.0.1"</formula>
      <formula>"3.0.0"</formula>
    </cfRule>
    <cfRule type="cellIs" dxfId="22" priority="16" operator="between">
      <formula>"1.0.0"</formula>
      <formula>"2.0.0"</formula>
    </cfRule>
  </conditionalFormatting>
  <conditionalFormatting sqref="K5:K2278">
    <cfRule type="cellIs" dxfId="21" priority="17" operator="lessThan">
      <formula>0</formula>
    </cfRule>
    <cfRule type="cellIs" dxfId="20" priority="18" operator="greaterThan">
      <formula>0</formula>
    </cfRule>
  </conditionalFormatting>
  <dataValidations count="5">
    <dataValidation type="list" allowBlank="1" showInputMessage="1" showErrorMessage="1" sqref="B246:B252 B254:B1209 B45:B119 B121:B163 B165:B244 B5:B43 B1211:B1267 B1269 B1272:B1320 B1323:B1340 B1342:B1420 B1422:B1518 B1523:B1540 B1545:B1568 B1570:B1586 B1588:B1606 B1608:B1609 B1611:B1618 B1657:B1663 B1621:B1655 B1665:B2278" xr:uid="{B2ED9BE3-F376-42BD-8A4E-698049A3D573}">
      <formula1>INDIRECT(A5)</formula1>
    </dataValidation>
    <dataValidation type="list" allowBlank="1" showInputMessage="1" showErrorMessage="1" sqref="B253 B120 B245 B164 B44 B1210 B1268 B1270:B1271 B1321:B1322 B1341 B1421" xr:uid="{9520B0EA-AEA6-4368-9681-927DF1B86B70}">
      <formula1>INDIRECT($A$5)</formula1>
    </dataValidation>
    <dataValidation type="list" allowBlank="1" showInputMessage="1" showErrorMessage="1" sqref="E5:E2278" xr:uid="{4358EBF6-C99D-4685-B5E6-45FD509E92D6}">
      <formula1>RESPONSÁVEL</formula1>
    </dataValidation>
    <dataValidation type="list" allowBlank="1" showInputMessage="1" showErrorMessage="1" sqref="C5:C2278" xr:uid="{A4392521-4315-4BC7-9337-0A7592A43464}">
      <formula1>CONTAS</formula1>
    </dataValidation>
    <dataValidation type="list" allowBlank="1" showInputMessage="1" showErrorMessage="1" sqref="A5:A2278" xr:uid="{5F51396B-BBA2-4C41-B024-91F61868C18F}">
      <formula1>NATUREZA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ignoredErrors>
    <ignoredError sqref="K1:K4 K2279:K1048576" calculatedColumn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9C8F-1A68-4D92-8D00-8666A7A047BB}">
  <sheetPr codeName="Planilha7"/>
  <dimension ref="A3:V449"/>
  <sheetViews>
    <sheetView showGridLines="0" zoomScaleNormal="100" zoomScalePageLayoutView="90" workbookViewId="0">
      <selection activeCell="D37" sqref="D37:D41"/>
    </sheetView>
  </sheetViews>
  <sheetFormatPr defaultColWidth="0" defaultRowHeight="12.75" customHeight="1"/>
  <cols>
    <col min="1" max="1" width="3.5546875" style="1" customWidth="1"/>
    <col min="2" max="2" width="18" style="1" customWidth="1"/>
    <col min="3" max="3" width="24.88671875" style="1" customWidth="1"/>
    <col min="4" max="4" width="25.33203125" style="1" customWidth="1"/>
    <col min="5" max="5" width="15.5546875" style="1" bestFit="1" customWidth="1"/>
    <col min="6" max="6" width="13.5546875" style="4" bestFit="1" customWidth="1"/>
    <col min="7" max="7" width="12.44140625" style="1" bestFit="1" customWidth="1"/>
    <col min="8" max="8" width="11.44140625" style="1" bestFit="1" customWidth="1"/>
    <col min="9" max="9" width="15.6640625" style="1" bestFit="1" customWidth="1"/>
    <col min="10" max="10" width="14.33203125" style="1" bestFit="1" customWidth="1"/>
    <col min="11" max="11" width="10" style="1" customWidth="1"/>
    <col min="12" max="16384" width="0" style="1" hidden="1"/>
  </cols>
  <sheetData>
    <row r="3" spans="1:22" ht="13.8"/>
    <row r="4" spans="1:22" ht="15.6">
      <c r="B4" s="6" t="s">
        <v>119</v>
      </c>
      <c r="C4" s="9">
        <v>2025</v>
      </c>
      <c r="D4" s="6" t="s">
        <v>120</v>
      </c>
      <c r="E4" s="10" t="s">
        <v>23</v>
      </c>
      <c r="G4" s="5">
        <f ca="1">TODAY()</f>
        <v>45735</v>
      </c>
      <c r="H4" s="6" t="s">
        <v>121</v>
      </c>
      <c r="I4" s="10" t="s">
        <v>25</v>
      </c>
      <c r="J4" s="8">
        <f ca="1">SUMIFS(BASE[Valor Pago],BASE[Data de Pagamento],"&lt;="&amp;G4,BASE[Contas],I4)</f>
        <v>-297345</v>
      </c>
      <c r="L4" s="1" t="str" cm="1">
        <f t="array" ref="L4:V205">_xlfn._xlws.SORT(_xlfn._xlws.FILTER(BASE[#All],BASE[[#All],[Ano Pagamento]]=$C$4),8,1)</f>
        <v>SAÍDA</v>
      </c>
      <c r="M4" s="1" t="str">
        <v>EDUCAÇÃO</v>
      </c>
      <c r="N4" s="1" t="str">
        <v>PERSONNALITÉ</v>
      </c>
      <c r="O4" s="1" t="str">
        <v>2.11</v>
      </c>
      <c r="P4" s="1" t="str">
        <v>SOFIA</v>
      </c>
      <c r="Q4" s="1">
        <v>0</v>
      </c>
      <c r="R4" s="1">
        <v>45658</v>
      </c>
      <c r="S4" s="1">
        <v>1</v>
      </c>
      <c r="T4" s="1" t="str">
        <v>janeiro</v>
      </c>
      <c r="U4" s="1">
        <v>2025</v>
      </c>
      <c r="V4" s="1">
        <v>-1526</v>
      </c>
    </row>
    <row r="5" spans="1:22" ht="13.8">
      <c r="J5" s="7"/>
      <c r="L5" s="1" t="str">
        <v>SAÍDA</v>
      </c>
      <c r="M5" s="1" t="str">
        <v>EDUCAÇÃO</v>
      </c>
      <c r="N5" s="1" t="str">
        <v>PERSONNALITÉ</v>
      </c>
      <c r="O5" s="1" t="str">
        <v>2.11</v>
      </c>
      <c r="P5" s="1" t="str">
        <v>SOFIA</v>
      </c>
      <c r="Q5" s="1">
        <v>0</v>
      </c>
      <c r="R5" s="1">
        <v>45658</v>
      </c>
      <c r="S5" s="1">
        <v>1</v>
      </c>
      <c r="T5" s="1" t="str">
        <v>janeiro</v>
      </c>
      <c r="U5" s="1">
        <v>2025</v>
      </c>
      <c r="V5" s="1">
        <v>-1527</v>
      </c>
    </row>
    <row r="6" spans="1:22" ht="15.6">
      <c r="B6" s="6" t="s">
        <v>122</v>
      </c>
      <c r="C6" s="6" t="s">
        <v>109</v>
      </c>
      <c r="D6" s="6" t="s">
        <v>123</v>
      </c>
      <c r="J6" s="7"/>
      <c r="K6" s="7"/>
      <c r="L6" s="1" t="str">
        <v>SAÍDA</v>
      </c>
      <c r="M6" s="1" t="str">
        <v>EDUCAÇÃO</v>
      </c>
      <c r="N6" s="1" t="str">
        <v>PERSONNALITÉ</v>
      </c>
      <c r="O6" s="1" t="str">
        <v>2.11</v>
      </c>
      <c r="P6" s="1" t="str">
        <v>THOMAS</v>
      </c>
      <c r="Q6" s="1">
        <v>0</v>
      </c>
      <c r="R6" s="1">
        <v>45658</v>
      </c>
      <c r="S6" s="1">
        <v>1</v>
      </c>
      <c r="T6" s="1" t="str">
        <v>janeiro</v>
      </c>
      <c r="U6" s="1">
        <v>2025</v>
      </c>
      <c r="V6" s="1">
        <v>-1528</v>
      </c>
    </row>
    <row r="7" spans="1:22" ht="15.6">
      <c r="A7" s="2"/>
      <c r="B7" s="20" cm="1">
        <f t="array" ref="B7:B42">_xlfn._xlws.FILTER(R:R,$T:$T=$E$4)</f>
        <v>45717</v>
      </c>
      <c r="C7" s="49" t="str" cm="1">
        <f t="array" ref="C7:C42">_xlfn._xlws.FILTER(M:M,$T:$T=$E$4)</f>
        <v>EDUCAÇÃO</v>
      </c>
      <c r="D7" s="21" cm="1">
        <f t="array" ref="D7:D42">_xlfn._xlws.FILTER(V:V,$T:$T=$E$4)</f>
        <v>-1622</v>
      </c>
      <c r="G7" s="6" t="s">
        <v>124</v>
      </c>
      <c r="H7" s="5" t="s">
        <v>125</v>
      </c>
      <c r="J7" s="21">
        <f>SUMIFS(_xlfn.ANCHORARRAY(D7),_xlfn.ANCHORARRAY(D7),"&lt;"&amp;0)</f>
        <v>-47444</v>
      </c>
      <c r="L7" s="1" t="str">
        <v>SAÍDA</v>
      </c>
      <c r="M7" s="1" t="str">
        <v>EDUCAÇÃO</v>
      </c>
      <c r="N7" s="1" t="str">
        <v>PERSONNALITÉ</v>
      </c>
      <c r="O7" s="1" t="str">
        <v>2.11</v>
      </c>
      <c r="P7" s="1" t="str">
        <v>SOFIA</v>
      </c>
      <c r="Q7" s="1">
        <v>0</v>
      </c>
      <c r="R7" s="1">
        <v>45717</v>
      </c>
      <c r="S7" s="1">
        <v>1</v>
      </c>
      <c r="T7" s="1" t="str">
        <v>março</v>
      </c>
      <c r="U7" s="1">
        <v>2025</v>
      </c>
      <c r="V7" s="1">
        <v>-1622</v>
      </c>
    </row>
    <row r="8" spans="1:22" ht="13.8">
      <c r="B8" s="20">
        <v>45717</v>
      </c>
      <c r="C8" s="49" t="str">
        <v>EDUCAÇÃO</v>
      </c>
      <c r="D8" s="21">
        <v>-1623</v>
      </c>
      <c r="F8" s="22"/>
      <c r="L8" s="1" t="str">
        <v>SAÍDA</v>
      </c>
      <c r="M8" s="1" t="str">
        <v>EDUCAÇÃO</v>
      </c>
      <c r="N8" s="1" t="str">
        <v>PERSONNALITÉ</v>
      </c>
      <c r="O8" s="1" t="str">
        <v>2.11</v>
      </c>
      <c r="P8" s="1" t="str">
        <v>SOFIA</v>
      </c>
      <c r="Q8" s="1">
        <v>0</v>
      </c>
      <c r="R8" s="1">
        <v>45717</v>
      </c>
      <c r="S8" s="1">
        <v>1</v>
      </c>
      <c r="T8" s="1" t="str">
        <v>março</v>
      </c>
      <c r="U8" s="1">
        <v>2025</v>
      </c>
      <c r="V8" s="1">
        <v>-1623</v>
      </c>
    </row>
    <row r="9" spans="1:22" ht="15.6">
      <c r="B9" s="20">
        <v>45717</v>
      </c>
      <c r="C9" s="49" t="str">
        <v>EDUCAÇÃO</v>
      </c>
      <c r="D9" s="21">
        <v>-1624</v>
      </c>
      <c r="G9" s="6" t="s">
        <v>124</v>
      </c>
      <c r="H9" s="5" t="s">
        <v>126</v>
      </c>
      <c r="J9" s="21">
        <f>SUMIFS(_xlfn.ANCHORARRAY(D7),_xlfn.ANCHORARRAY(D7),"&gt;"&amp;0)</f>
        <v>2492</v>
      </c>
      <c r="L9" s="1" t="str">
        <v>SAÍDA</v>
      </c>
      <c r="M9" s="1" t="str">
        <v>EDUCAÇÃO</v>
      </c>
      <c r="N9" s="1" t="str">
        <v>PERSONNALITÉ</v>
      </c>
      <c r="O9" s="1" t="str">
        <v>2.11</v>
      </c>
      <c r="P9" s="1" t="str">
        <v>THOMAS</v>
      </c>
      <c r="Q9" s="1">
        <v>0</v>
      </c>
      <c r="R9" s="1">
        <v>45717</v>
      </c>
      <c r="S9" s="1">
        <v>1</v>
      </c>
      <c r="T9" s="1" t="str">
        <v>março</v>
      </c>
      <c r="U9" s="1">
        <v>2025</v>
      </c>
      <c r="V9" s="1">
        <v>-1624</v>
      </c>
    </row>
    <row r="10" spans="1:22" ht="13.8">
      <c r="B10" s="20">
        <v>45717</v>
      </c>
      <c r="C10" s="49" t="str">
        <v>EDUCAÇÃO</v>
      </c>
      <c r="D10" s="21">
        <v>-1625</v>
      </c>
      <c r="L10" s="1" t="str">
        <v>SAÍDA</v>
      </c>
      <c r="M10" s="1" t="str">
        <v>EDUCAÇÃO</v>
      </c>
      <c r="N10" s="1" t="str">
        <v>PERSONNALITÉ</v>
      </c>
      <c r="O10" s="1" t="str">
        <v>2.11</v>
      </c>
      <c r="P10" s="1" t="str">
        <v>THOMAS</v>
      </c>
      <c r="Q10" s="1">
        <v>0</v>
      </c>
      <c r="R10" s="1">
        <v>45717</v>
      </c>
      <c r="S10" s="1">
        <v>1</v>
      </c>
      <c r="T10" s="1" t="str">
        <v>março</v>
      </c>
      <c r="U10" s="1">
        <v>2025</v>
      </c>
      <c r="V10" s="1">
        <v>-1625</v>
      </c>
    </row>
    <row r="11" spans="1:22" ht="15.6">
      <c r="B11" s="20">
        <v>45721</v>
      </c>
      <c r="C11" s="49" t="str">
        <v>RECEITA_FINANCEIRA</v>
      </c>
      <c r="D11" s="21">
        <v>353</v>
      </c>
      <c r="G11" s="57" t="s">
        <v>124</v>
      </c>
      <c r="H11" s="58"/>
      <c r="J11" s="21">
        <f>J7+J9</f>
        <v>-44952</v>
      </c>
      <c r="L11" s="1" t="str">
        <v>SAÍDA</v>
      </c>
      <c r="M11" s="1" t="str">
        <v>EDUCAÇÃO</v>
      </c>
      <c r="N11" s="1" t="str">
        <v>PERSONNALITÉ</v>
      </c>
      <c r="O11" s="1" t="str">
        <v>2.11</v>
      </c>
      <c r="P11" s="1" t="str">
        <v>SOFIA</v>
      </c>
      <c r="Q11" s="1">
        <v>0</v>
      </c>
      <c r="R11" s="1">
        <v>45748</v>
      </c>
      <c r="S11" s="1">
        <v>1</v>
      </c>
      <c r="T11" s="1" t="str">
        <v>abril</v>
      </c>
      <c r="U11" s="1">
        <v>2025</v>
      </c>
      <c r="V11" s="1">
        <v>-1651</v>
      </c>
    </row>
    <row r="12" spans="1:22" ht="13.8">
      <c r="B12" s="20">
        <v>45721</v>
      </c>
      <c r="C12" s="49" t="str">
        <v>PIPPO</v>
      </c>
      <c r="D12" s="21">
        <v>-1626</v>
      </c>
      <c r="L12" s="1" t="str">
        <v>SAÍDA</v>
      </c>
      <c r="M12" s="1" t="str">
        <v>EDUCAÇÃO</v>
      </c>
      <c r="N12" s="1" t="str">
        <v>PERSONNALITÉ</v>
      </c>
      <c r="O12" s="1" t="str">
        <v>2.11</v>
      </c>
      <c r="P12" s="1" t="str">
        <v>SOFIA</v>
      </c>
      <c r="Q12" s="1">
        <v>0</v>
      </c>
      <c r="R12" s="1">
        <v>45748</v>
      </c>
      <c r="S12" s="1">
        <v>1</v>
      </c>
      <c r="T12" s="1" t="str">
        <v>abril</v>
      </c>
      <c r="U12" s="1">
        <v>2025</v>
      </c>
      <c r="V12" s="1">
        <v>-1652</v>
      </c>
    </row>
    <row r="13" spans="1:22" ht="13.8">
      <c r="B13" s="20">
        <v>45722</v>
      </c>
      <c r="C13" s="49" t="str">
        <v>PIPPO</v>
      </c>
      <c r="D13" s="21">
        <v>-1627</v>
      </c>
      <c r="L13" s="1" t="str">
        <v>SAÍDA</v>
      </c>
      <c r="M13" s="1" t="str">
        <v>EDUCAÇÃO</v>
      </c>
      <c r="N13" s="1" t="str">
        <v>PERSONNALITÉ</v>
      </c>
      <c r="O13" s="1" t="str">
        <v>2.11</v>
      </c>
      <c r="P13" s="1" t="str">
        <v>THOMAS</v>
      </c>
      <c r="Q13" s="1">
        <v>0</v>
      </c>
      <c r="R13" s="1">
        <v>45748</v>
      </c>
      <c r="S13" s="1">
        <v>1</v>
      </c>
      <c r="T13" s="1" t="str">
        <v>abril</v>
      </c>
      <c r="U13" s="1">
        <v>2025</v>
      </c>
      <c r="V13" s="1">
        <v>-1653</v>
      </c>
    </row>
    <row r="14" spans="1:22" ht="13.8">
      <c r="B14" s="20">
        <v>45723</v>
      </c>
      <c r="C14" s="49" t="str">
        <v>RECEITA_FINANCEIRA</v>
      </c>
      <c r="D14" s="21">
        <v>354</v>
      </c>
      <c r="L14" s="1" t="str">
        <v>SAÍDA</v>
      </c>
      <c r="M14" s="1" t="str">
        <v>EDUCAÇÃO</v>
      </c>
      <c r="N14" s="1" t="str">
        <v>PERSONNALITÉ</v>
      </c>
      <c r="O14" s="1" t="str">
        <v>2.11</v>
      </c>
      <c r="P14" s="1" t="str">
        <v>THOMAS</v>
      </c>
      <c r="Q14" s="1">
        <v>0</v>
      </c>
      <c r="R14" s="1">
        <v>45748</v>
      </c>
      <c r="S14" s="1">
        <v>1</v>
      </c>
      <c r="T14" s="1" t="str">
        <v>abril</v>
      </c>
      <c r="U14" s="1">
        <v>2025</v>
      </c>
      <c r="V14" s="1">
        <v>-1654</v>
      </c>
    </row>
    <row r="15" spans="1:22" ht="13.8">
      <c r="B15" s="20">
        <v>45723</v>
      </c>
      <c r="C15" s="49" t="str">
        <v>INDIANA_GARDEN</v>
      </c>
      <c r="D15" s="21">
        <v>-1628</v>
      </c>
      <c r="L15" s="1" t="str">
        <v>SAÍDA</v>
      </c>
      <c r="M15" s="1" t="str">
        <v>EDUCAÇÃO</v>
      </c>
      <c r="N15" s="1" t="str">
        <v>PERSONNALITÉ</v>
      </c>
      <c r="O15" s="1" t="str">
        <v>2.11</v>
      </c>
      <c r="P15" s="1" t="str">
        <v>SOFIA</v>
      </c>
      <c r="Q15" s="1">
        <v>0</v>
      </c>
      <c r="R15" s="1">
        <v>45778</v>
      </c>
      <c r="S15" s="1">
        <v>1</v>
      </c>
      <c r="T15" s="1" t="str">
        <v>maio</v>
      </c>
      <c r="U15" s="1">
        <v>2025</v>
      </c>
      <c r="V15" s="1">
        <v>-1655</v>
      </c>
    </row>
    <row r="16" spans="1:22" ht="13.8">
      <c r="B16" s="20">
        <v>45726</v>
      </c>
      <c r="C16" s="49" t="str">
        <v>DIVIDENDOS</v>
      </c>
      <c r="D16" s="21">
        <v>355</v>
      </c>
      <c r="L16" s="1" t="str">
        <v>SAÍDA</v>
      </c>
      <c r="M16" s="1" t="str">
        <v>EDUCAÇÃO</v>
      </c>
      <c r="N16" s="1" t="str">
        <v>PERSONNALITÉ</v>
      </c>
      <c r="O16" s="1" t="str">
        <v>2.11</v>
      </c>
      <c r="P16" s="1" t="str">
        <v>SOFIA</v>
      </c>
      <c r="Q16" s="1">
        <v>0</v>
      </c>
      <c r="R16" s="1">
        <v>45778</v>
      </c>
      <c r="S16" s="1">
        <v>1</v>
      </c>
      <c r="T16" s="1" t="str">
        <v>maio</v>
      </c>
      <c r="U16" s="1">
        <v>2025</v>
      </c>
      <c r="V16" s="1">
        <v>-1656</v>
      </c>
    </row>
    <row r="17" spans="2:22" ht="15.6" customHeight="1">
      <c r="B17" s="20">
        <v>45726</v>
      </c>
      <c r="C17" s="49" t="str">
        <v>PINHEIROS</v>
      </c>
      <c r="D17" s="21">
        <v>-1629</v>
      </c>
      <c r="L17" s="1" t="str">
        <v>SAÍDA</v>
      </c>
      <c r="M17" s="1" t="str">
        <v>EDUCAÇÃO</v>
      </c>
      <c r="N17" s="1" t="str">
        <v>PERSONNALITÉ</v>
      </c>
      <c r="O17" s="1" t="str">
        <v>2.11</v>
      </c>
      <c r="P17" s="1" t="str">
        <v>THOMAS</v>
      </c>
      <c r="Q17" s="1">
        <v>0</v>
      </c>
      <c r="R17" s="1">
        <v>45778</v>
      </c>
      <c r="S17" s="1">
        <v>1</v>
      </c>
      <c r="T17" s="1" t="str">
        <v>maio</v>
      </c>
      <c r="U17" s="1">
        <v>2025</v>
      </c>
      <c r="V17" s="1">
        <v>-1657</v>
      </c>
    </row>
    <row r="18" spans="2:22" ht="13.8">
      <c r="B18" s="20">
        <v>45726</v>
      </c>
      <c r="C18" s="49" t="str">
        <v>PINHEIROS</v>
      </c>
      <c r="D18" s="21">
        <v>-1630</v>
      </c>
      <c r="J18" s="7"/>
      <c r="L18" s="1" t="str">
        <v>SAÍDA</v>
      </c>
      <c r="M18" s="1" t="str">
        <v>EDUCAÇÃO</v>
      </c>
      <c r="N18" s="1" t="str">
        <v>PERSONNALITÉ</v>
      </c>
      <c r="O18" s="1" t="str">
        <v>2.11</v>
      </c>
      <c r="P18" s="1" t="str">
        <v>THOMAS</v>
      </c>
      <c r="Q18" s="1">
        <v>0</v>
      </c>
      <c r="R18" s="1">
        <v>45778</v>
      </c>
      <c r="S18" s="1">
        <v>1</v>
      </c>
      <c r="T18" s="1" t="str">
        <v>maio</v>
      </c>
      <c r="U18" s="1">
        <v>2025</v>
      </c>
      <c r="V18" s="1">
        <v>-1658</v>
      </c>
    </row>
    <row r="19" spans="2:22" ht="13.8">
      <c r="B19" s="20">
        <v>45726</v>
      </c>
      <c r="C19" s="49" t="str">
        <v>PINHEIROS</v>
      </c>
      <c r="D19" s="21">
        <v>-1631</v>
      </c>
      <c r="L19" s="1" t="str">
        <v>SAÍDA</v>
      </c>
      <c r="M19" s="1" t="str">
        <v>EDUCAÇÃO</v>
      </c>
      <c r="N19" s="1" t="str">
        <v>PERSONNALITÉ</v>
      </c>
      <c r="O19" s="1" t="str">
        <v>2.11</v>
      </c>
      <c r="P19" s="1" t="str">
        <v>SOFIA</v>
      </c>
      <c r="Q19" s="1">
        <v>0</v>
      </c>
      <c r="R19" s="1">
        <v>45809</v>
      </c>
      <c r="S19" s="1">
        <v>1</v>
      </c>
      <c r="T19" s="1" t="str">
        <v>junho</v>
      </c>
      <c r="U19" s="1">
        <v>2025</v>
      </c>
      <c r="V19" s="1">
        <v>-1659</v>
      </c>
    </row>
    <row r="20" spans="2:22" ht="13.8">
      <c r="B20" s="20">
        <v>45726</v>
      </c>
      <c r="C20" s="49" t="str">
        <v>PINHEIROS</v>
      </c>
      <c r="D20" s="21">
        <v>-1632</v>
      </c>
      <c r="L20" s="1" t="str">
        <v>SAÍDA</v>
      </c>
      <c r="M20" s="1" t="str">
        <v>EDUCAÇÃO</v>
      </c>
      <c r="N20" s="1" t="str">
        <v>PERSONNALITÉ</v>
      </c>
      <c r="O20" s="1" t="str">
        <v>2.11</v>
      </c>
      <c r="P20" s="1" t="str">
        <v>SOFIA</v>
      </c>
      <c r="Q20" s="1">
        <v>0</v>
      </c>
      <c r="R20" s="1">
        <v>45809</v>
      </c>
      <c r="S20" s="1">
        <v>1</v>
      </c>
      <c r="T20" s="1" t="str">
        <v>junho</v>
      </c>
      <c r="U20" s="1">
        <v>2025</v>
      </c>
      <c r="V20" s="1">
        <v>-1660</v>
      </c>
    </row>
    <row r="21" spans="2:22" ht="13.8">
      <c r="B21" s="20">
        <v>45726</v>
      </c>
      <c r="C21" s="49" t="str">
        <v>ENTRETENIMENTO</v>
      </c>
      <c r="D21" s="21">
        <v>-1633</v>
      </c>
      <c r="I21" s="7"/>
      <c r="L21" s="1" t="str">
        <v>SAÍDA</v>
      </c>
      <c r="M21" s="1" t="str">
        <v>EDUCAÇÃO</v>
      </c>
      <c r="N21" s="1" t="str">
        <v>PERSONNALITÉ</v>
      </c>
      <c r="O21" s="1" t="str">
        <v>2.11</v>
      </c>
      <c r="P21" s="1" t="str">
        <v>THOMAS</v>
      </c>
      <c r="Q21" s="1">
        <v>0</v>
      </c>
      <c r="R21" s="1">
        <v>45809</v>
      </c>
      <c r="S21" s="1">
        <v>1</v>
      </c>
      <c r="T21" s="1" t="str">
        <v>junho</v>
      </c>
      <c r="U21" s="1">
        <v>2025</v>
      </c>
      <c r="V21" s="1">
        <v>-1661</v>
      </c>
    </row>
    <row r="22" spans="2:22" ht="13.8">
      <c r="B22" s="20">
        <v>45726</v>
      </c>
      <c r="C22" s="49" t="str">
        <v>PIPPO</v>
      </c>
      <c r="D22" s="21">
        <v>-1634</v>
      </c>
      <c r="L22" s="1" t="str">
        <v>SAÍDA</v>
      </c>
      <c r="M22" s="1" t="str">
        <v>EDUCAÇÃO</v>
      </c>
      <c r="N22" s="1" t="str">
        <v>PERSONNALITÉ</v>
      </c>
      <c r="O22" s="1" t="str">
        <v>2.11</v>
      </c>
      <c r="P22" s="1" t="str">
        <v>THOMAS</v>
      </c>
      <c r="Q22" s="1">
        <v>0</v>
      </c>
      <c r="R22" s="1">
        <v>45809</v>
      </c>
      <c r="S22" s="1">
        <v>1</v>
      </c>
      <c r="T22" s="1" t="str">
        <v>junho</v>
      </c>
      <c r="U22" s="1">
        <v>2025</v>
      </c>
      <c r="V22" s="1">
        <v>-1662</v>
      </c>
    </row>
    <row r="23" spans="2:22" ht="13.8">
      <c r="B23" s="20">
        <v>45726</v>
      </c>
      <c r="C23" s="49" t="str">
        <v>SAÚDE</v>
      </c>
      <c r="D23" s="21">
        <v>-1635</v>
      </c>
      <c r="L23" s="1" t="str">
        <v>SAÍDA</v>
      </c>
      <c r="M23" s="1" t="str">
        <v>EDUCAÇÃO</v>
      </c>
      <c r="N23" s="1" t="str">
        <v>PERSONNALITÉ</v>
      </c>
      <c r="O23" s="1" t="str">
        <v>2.11</v>
      </c>
      <c r="P23" s="1" t="str">
        <v>SOFIA</v>
      </c>
      <c r="Q23" s="1">
        <v>0</v>
      </c>
      <c r="R23" s="1">
        <v>45839</v>
      </c>
      <c r="S23" s="1">
        <v>1</v>
      </c>
      <c r="T23" s="1" t="str">
        <v>julho</v>
      </c>
      <c r="U23" s="1">
        <v>2025</v>
      </c>
      <c r="V23" s="1">
        <v>-1663</v>
      </c>
    </row>
    <row r="24" spans="2:22" ht="13.8">
      <c r="B24" s="20">
        <v>45726</v>
      </c>
      <c r="C24" s="49" t="str">
        <v>CARTÃO_CRÉDITO</v>
      </c>
      <c r="D24" s="21">
        <v>-1636</v>
      </c>
      <c r="L24" s="1" t="str">
        <v>SAÍDA</v>
      </c>
      <c r="M24" s="1" t="str">
        <v>EDUCAÇÃO</v>
      </c>
      <c r="N24" s="1" t="str">
        <v>PERSONNALITÉ</v>
      </c>
      <c r="O24" s="1" t="str">
        <v>2.11</v>
      </c>
      <c r="P24" s="1" t="str">
        <v>SOFIA</v>
      </c>
      <c r="Q24" s="1">
        <v>0</v>
      </c>
      <c r="R24" s="1">
        <v>45839</v>
      </c>
      <c r="S24" s="1">
        <v>1</v>
      </c>
      <c r="T24" s="1" t="str">
        <v>julho</v>
      </c>
      <c r="U24" s="1">
        <v>2025</v>
      </c>
      <c r="V24" s="1">
        <v>-1664</v>
      </c>
    </row>
    <row r="25" spans="2:22" ht="13.8">
      <c r="B25" s="20">
        <v>45727</v>
      </c>
      <c r="C25" s="49" t="str">
        <v>OUTRAS_ENTRADAS</v>
      </c>
      <c r="D25" s="21">
        <v>356</v>
      </c>
      <c r="L25" s="1" t="str">
        <v>SAÍDA</v>
      </c>
      <c r="M25" s="1" t="str">
        <v>EDUCAÇÃO</v>
      </c>
      <c r="N25" s="1" t="str">
        <v>PERSONNALITÉ</v>
      </c>
      <c r="O25" s="1" t="str">
        <v>2.11</v>
      </c>
      <c r="P25" s="1" t="str">
        <v>THOMAS</v>
      </c>
      <c r="Q25" s="1">
        <v>0</v>
      </c>
      <c r="R25" s="1">
        <v>45839</v>
      </c>
      <c r="S25" s="1">
        <v>1</v>
      </c>
      <c r="T25" s="1" t="str">
        <v>julho</v>
      </c>
      <c r="U25" s="1">
        <v>2025</v>
      </c>
      <c r="V25" s="1">
        <v>-1665</v>
      </c>
    </row>
    <row r="26" spans="2:22" ht="13.8">
      <c r="B26" s="20">
        <v>45727</v>
      </c>
      <c r="C26" s="49" t="str">
        <v>DIVIDENDOS</v>
      </c>
      <c r="D26" s="21">
        <v>357</v>
      </c>
      <c r="L26" s="1" t="str">
        <v>SAÍDA</v>
      </c>
      <c r="M26" s="1" t="str">
        <v>EDUCAÇÃO</v>
      </c>
      <c r="N26" s="1" t="str">
        <v>PERSONNALITÉ</v>
      </c>
      <c r="O26" s="1" t="str">
        <v>2.11</v>
      </c>
      <c r="P26" s="1" t="str">
        <v>THOMAS</v>
      </c>
      <c r="Q26" s="1">
        <v>0</v>
      </c>
      <c r="R26" s="1">
        <v>45839</v>
      </c>
      <c r="S26" s="1">
        <v>1</v>
      </c>
      <c r="T26" s="1" t="str">
        <v>julho</v>
      </c>
      <c r="U26" s="1">
        <v>2025</v>
      </c>
      <c r="V26" s="1">
        <v>-1666</v>
      </c>
    </row>
    <row r="27" spans="2:22" ht="13.8">
      <c r="B27" s="20">
        <v>45727</v>
      </c>
      <c r="C27" s="49" t="str">
        <v>SAÚDE</v>
      </c>
      <c r="D27" s="21">
        <v>-1637</v>
      </c>
      <c r="L27" s="1" t="str">
        <v>SAÍDA</v>
      </c>
      <c r="M27" s="1" t="str">
        <v>EDUCAÇÃO</v>
      </c>
      <c r="N27" s="1" t="str">
        <v>PERSONNALITÉ</v>
      </c>
      <c r="O27" s="1" t="str">
        <v>2.11</v>
      </c>
      <c r="P27" s="1" t="str">
        <v>SOFIA</v>
      </c>
      <c r="Q27" s="1">
        <v>0</v>
      </c>
      <c r="R27" s="1">
        <v>45870</v>
      </c>
      <c r="S27" s="1">
        <v>1</v>
      </c>
      <c r="T27" s="1" t="str">
        <v>agosto</v>
      </c>
      <c r="U27" s="1">
        <v>2025</v>
      </c>
      <c r="V27" s="1">
        <v>-1667</v>
      </c>
    </row>
    <row r="28" spans="2:22" ht="13.8">
      <c r="B28" s="20">
        <v>45728</v>
      </c>
      <c r="C28" s="49" t="str">
        <v>RECEITA_FINANCEIRA</v>
      </c>
      <c r="D28" s="21">
        <v>358</v>
      </c>
      <c r="L28" s="1" t="str">
        <v>SAÍDA</v>
      </c>
      <c r="M28" s="1" t="str">
        <v>EDUCAÇÃO</v>
      </c>
      <c r="N28" s="1" t="str">
        <v>PERSONNALITÉ</v>
      </c>
      <c r="O28" s="1" t="str">
        <v>2.11</v>
      </c>
      <c r="P28" s="1" t="str">
        <v>SOFIA</v>
      </c>
      <c r="Q28" s="1">
        <v>0</v>
      </c>
      <c r="R28" s="1">
        <v>45870</v>
      </c>
      <c r="S28" s="1">
        <v>1</v>
      </c>
      <c r="T28" s="1" t="str">
        <v>agosto</v>
      </c>
      <c r="U28" s="1">
        <v>2025</v>
      </c>
      <c r="V28" s="1">
        <v>-1668</v>
      </c>
    </row>
    <row r="29" spans="2:22" ht="13.8">
      <c r="B29" s="20">
        <v>45728</v>
      </c>
      <c r="C29" s="49" t="str">
        <v>ENTRETENIMENTO</v>
      </c>
      <c r="D29" s="21">
        <v>-1638</v>
      </c>
      <c r="L29" s="1" t="str">
        <v>SAÍDA</v>
      </c>
      <c r="M29" s="1" t="str">
        <v>EDUCAÇÃO</v>
      </c>
      <c r="N29" s="1" t="str">
        <v>PERSONNALITÉ</v>
      </c>
      <c r="O29" s="1" t="str">
        <v>2.11</v>
      </c>
      <c r="P29" s="1" t="str">
        <v>THOMAS</v>
      </c>
      <c r="Q29" s="1">
        <v>0</v>
      </c>
      <c r="R29" s="1">
        <v>45870</v>
      </c>
      <c r="S29" s="1">
        <v>1</v>
      </c>
      <c r="T29" s="1" t="str">
        <v>agosto</v>
      </c>
      <c r="U29" s="1">
        <v>2025</v>
      </c>
      <c r="V29" s="1">
        <v>-1669</v>
      </c>
    </row>
    <row r="30" spans="2:22" ht="13.8">
      <c r="B30" s="20">
        <v>45728</v>
      </c>
      <c r="C30" s="49" t="str">
        <v>SAÚDE</v>
      </c>
      <c r="D30" s="21">
        <v>-1639</v>
      </c>
      <c r="L30" s="1" t="str">
        <v>SAÍDA</v>
      </c>
      <c r="M30" s="1" t="str">
        <v>EDUCAÇÃO</v>
      </c>
      <c r="N30" s="1" t="str">
        <v>PERSONNALITÉ</v>
      </c>
      <c r="O30" s="1" t="str">
        <v>2.11</v>
      </c>
      <c r="P30" s="1" t="str">
        <v>THOMAS</v>
      </c>
      <c r="Q30" s="1">
        <v>0</v>
      </c>
      <c r="R30" s="1">
        <v>45870</v>
      </c>
      <c r="S30" s="1">
        <v>1</v>
      </c>
      <c r="T30" s="1" t="str">
        <v>agosto</v>
      </c>
      <c r="U30" s="1">
        <v>2025</v>
      </c>
      <c r="V30" s="1">
        <v>-1670</v>
      </c>
    </row>
    <row r="31" spans="2:22" ht="13.8">
      <c r="B31" s="20">
        <v>45728</v>
      </c>
      <c r="C31" s="49" t="str">
        <v>CASA</v>
      </c>
      <c r="D31" s="21">
        <v>-1640</v>
      </c>
      <c r="L31" s="1" t="str">
        <v>SAÍDA</v>
      </c>
      <c r="M31" s="1" t="str">
        <v>EDUCAÇÃO</v>
      </c>
      <c r="N31" s="1" t="str">
        <v>PERSONNALITÉ</v>
      </c>
      <c r="O31" s="1" t="str">
        <v>2.11</v>
      </c>
      <c r="P31" s="1" t="str">
        <v>SOFIA</v>
      </c>
      <c r="Q31" s="1">
        <v>0</v>
      </c>
      <c r="R31" s="1">
        <v>45901</v>
      </c>
      <c r="S31" s="1">
        <v>1</v>
      </c>
      <c r="T31" s="1" t="str">
        <v>setembro</v>
      </c>
      <c r="U31" s="1">
        <v>2025</v>
      </c>
      <c r="V31" s="1">
        <v>-1671</v>
      </c>
    </row>
    <row r="32" spans="2:22" ht="13.8">
      <c r="B32" s="20">
        <v>45730</v>
      </c>
      <c r="C32" s="49" t="str">
        <v>RECEITA_FINANCEIRA</v>
      </c>
      <c r="D32" s="21">
        <v>359</v>
      </c>
      <c r="L32" s="1" t="str">
        <v>SAÍDA</v>
      </c>
      <c r="M32" s="1" t="str">
        <v>EDUCAÇÃO</v>
      </c>
      <c r="N32" s="1" t="str">
        <v>PERSONNALITÉ</v>
      </c>
      <c r="O32" s="1" t="str">
        <v>2.11</v>
      </c>
      <c r="P32" s="1" t="str">
        <v>SOFIA</v>
      </c>
      <c r="Q32" s="1">
        <v>0</v>
      </c>
      <c r="R32" s="1">
        <v>45901</v>
      </c>
      <c r="S32" s="1">
        <v>1</v>
      </c>
      <c r="T32" s="1" t="str">
        <v>setembro</v>
      </c>
      <c r="U32" s="1">
        <v>2025</v>
      </c>
      <c r="V32" s="1">
        <v>-1672</v>
      </c>
    </row>
    <row r="33" spans="2:22" ht="13.8">
      <c r="B33" s="20">
        <v>45730</v>
      </c>
      <c r="C33" s="49" t="str">
        <v>SAÚDE</v>
      </c>
      <c r="D33" s="21">
        <v>-1641</v>
      </c>
      <c r="L33" s="1" t="str">
        <v>SAÍDA</v>
      </c>
      <c r="M33" s="1" t="str">
        <v>EDUCAÇÃO</v>
      </c>
      <c r="N33" s="1" t="str">
        <v>PERSONNALITÉ</v>
      </c>
      <c r="O33" s="1" t="str">
        <v>2.11</v>
      </c>
      <c r="P33" s="1" t="str">
        <v>THOMAS</v>
      </c>
      <c r="Q33" s="1">
        <v>0</v>
      </c>
      <c r="R33" s="1">
        <v>45901</v>
      </c>
      <c r="S33" s="1">
        <v>1</v>
      </c>
      <c r="T33" s="1" t="str">
        <v>setembro</v>
      </c>
      <c r="U33" s="1">
        <v>2025</v>
      </c>
      <c r="V33" s="1">
        <v>-1673</v>
      </c>
    </row>
    <row r="34" spans="2:22" ht="13.8">
      <c r="B34" s="20">
        <v>45730</v>
      </c>
      <c r="C34" s="49" t="str">
        <v>EMPREGADA</v>
      </c>
      <c r="D34" s="21">
        <v>-1642</v>
      </c>
      <c r="L34" s="1" t="str">
        <v>SAÍDA</v>
      </c>
      <c r="M34" s="1" t="str">
        <v>EDUCAÇÃO</v>
      </c>
      <c r="N34" s="1" t="str">
        <v>PERSONNALITÉ</v>
      </c>
      <c r="O34" s="1" t="str">
        <v>2.11</v>
      </c>
      <c r="P34" s="1" t="str">
        <v>THOMAS</v>
      </c>
      <c r="Q34" s="1">
        <v>0</v>
      </c>
      <c r="R34" s="1">
        <v>45901</v>
      </c>
      <c r="S34" s="1">
        <v>1</v>
      </c>
      <c r="T34" s="1" t="str">
        <v>setembro</v>
      </c>
      <c r="U34" s="1">
        <v>2025</v>
      </c>
      <c r="V34" s="1">
        <v>-1674</v>
      </c>
    </row>
    <row r="35" spans="2:22" ht="13.8">
      <c r="B35" s="20">
        <v>45730</v>
      </c>
      <c r="C35" s="49" t="str">
        <v>EMPREGADA</v>
      </c>
      <c r="D35" s="21">
        <v>-1643</v>
      </c>
      <c r="L35" s="1" t="str">
        <v>SAÍDA</v>
      </c>
      <c r="M35" s="1" t="str">
        <v>EDUCAÇÃO</v>
      </c>
      <c r="N35" s="1" t="str">
        <v>PERSONNALITÉ</v>
      </c>
      <c r="O35" s="1" t="str">
        <v>2.11</v>
      </c>
      <c r="P35" s="1" t="str">
        <v>SOFIA</v>
      </c>
      <c r="Q35" s="1">
        <v>0</v>
      </c>
      <c r="R35" s="1">
        <v>45931</v>
      </c>
      <c r="S35" s="1">
        <v>1</v>
      </c>
      <c r="T35" s="1" t="str">
        <v>outubro</v>
      </c>
      <c r="U35" s="1">
        <v>2025</v>
      </c>
      <c r="V35" s="1">
        <v>-1675</v>
      </c>
    </row>
    <row r="36" spans="2:22" ht="13.8">
      <c r="B36" s="20">
        <v>45730</v>
      </c>
      <c r="C36" s="49" t="str">
        <v>EMPREGADA</v>
      </c>
      <c r="D36" s="21">
        <v>-1644</v>
      </c>
      <c r="L36" s="1" t="str">
        <v>SAÍDA</v>
      </c>
      <c r="M36" s="1" t="str">
        <v>EDUCAÇÃO</v>
      </c>
      <c r="N36" s="1" t="str">
        <v>PERSONNALITÉ</v>
      </c>
      <c r="O36" s="1" t="str">
        <v>2.11</v>
      </c>
      <c r="P36" s="1" t="str">
        <v>SOFIA</v>
      </c>
      <c r="Q36" s="1">
        <v>0</v>
      </c>
      <c r="R36" s="1">
        <v>45931</v>
      </c>
      <c r="S36" s="1">
        <v>1</v>
      </c>
      <c r="T36" s="1" t="str">
        <v>outubro</v>
      </c>
      <c r="U36" s="1">
        <v>2025</v>
      </c>
      <c r="V36" s="1">
        <v>-1676</v>
      </c>
    </row>
    <row r="37" spans="2:22" ht="13.8">
      <c r="B37" s="20">
        <v>45733</v>
      </c>
      <c r="C37" s="49" t="str">
        <v>EDUCAÇÃO</v>
      </c>
      <c r="D37" s="21">
        <v>-1645</v>
      </c>
      <c r="L37" s="1" t="str">
        <v>SAÍDA</v>
      </c>
      <c r="M37" s="1" t="str">
        <v>EDUCAÇÃO</v>
      </c>
      <c r="N37" s="1" t="str">
        <v>PERSONNALITÉ</v>
      </c>
      <c r="O37" s="1" t="str">
        <v>2.11</v>
      </c>
      <c r="P37" s="1" t="str">
        <v>THOMAS</v>
      </c>
      <c r="Q37" s="1">
        <v>0</v>
      </c>
      <c r="R37" s="1">
        <v>45931</v>
      </c>
      <c r="S37" s="1">
        <v>1</v>
      </c>
      <c r="T37" s="1" t="str">
        <v>outubro</v>
      </c>
      <c r="U37" s="1">
        <v>2025</v>
      </c>
      <c r="V37" s="1">
        <v>-1677</v>
      </c>
    </row>
    <row r="38" spans="2:22" ht="13.8">
      <c r="B38" s="20">
        <v>45733</v>
      </c>
      <c r="C38" s="49" t="str">
        <v>ENTRETENIMENTO</v>
      </c>
      <c r="D38" s="21">
        <v>-1646</v>
      </c>
      <c r="L38" s="1" t="str">
        <v>SAÍDA</v>
      </c>
      <c r="M38" s="1" t="str">
        <v>EDUCAÇÃO</v>
      </c>
      <c r="N38" s="1" t="str">
        <v>PERSONNALITÉ</v>
      </c>
      <c r="O38" s="1" t="str">
        <v>2.11</v>
      </c>
      <c r="P38" s="1" t="str">
        <v>THOMAS</v>
      </c>
      <c r="Q38" s="1">
        <v>0</v>
      </c>
      <c r="R38" s="1">
        <v>45931</v>
      </c>
      <c r="S38" s="1">
        <v>1</v>
      </c>
      <c r="T38" s="1" t="str">
        <v>outubro</v>
      </c>
      <c r="U38" s="1">
        <v>2025</v>
      </c>
      <c r="V38" s="1">
        <v>-1678</v>
      </c>
    </row>
    <row r="39" spans="2:22" ht="13.8">
      <c r="B39" s="20">
        <v>45733</v>
      </c>
      <c r="C39" s="49" t="str">
        <v>INVESTIMENTO_SAÍDA</v>
      </c>
      <c r="D39" s="21">
        <v>-1647</v>
      </c>
      <c r="L39" s="1" t="str">
        <v>SAÍDA</v>
      </c>
      <c r="M39" s="1" t="str">
        <v>EDUCAÇÃO</v>
      </c>
      <c r="N39" s="1" t="str">
        <v>PERSONNALITÉ</v>
      </c>
      <c r="O39" s="1" t="str">
        <v>2.11</v>
      </c>
      <c r="P39" s="1" t="str">
        <v>SOFIA</v>
      </c>
      <c r="Q39" s="1">
        <v>0</v>
      </c>
      <c r="R39" s="1">
        <v>45962</v>
      </c>
      <c r="S39" s="1">
        <v>1</v>
      </c>
      <c r="T39" s="1" t="str">
        <v>novembro</v>
      </c>
      <c r="U39" s="1">
        <v>2025</v>
      </c>
      <c r="V39" s="1">
        <v>-1679</v>
      </c>
    </row>
    <row r="40" spans="2:22" ht="13.8">
      <c r="B40" s="20">
        <v>45733</v>
      </c>
      <c r="C40" s="49" t="str">
        <v>CARTÃO_CRÉDITO</v>
      </c>
      <c r="D40" s="21">
        <v>-1648</v>
      </c>
      <c r="L40" s="1" t="str">
        <v>SAÍDA</v>
      </c>
      <c r="M40" s="1" t="str">
        <v>EDUCAÇÃO</v>
      </c>
      <c r="N40" s="1" t="str">
        <v>PERSONNALITÉ</v>
      </c>
      <c r="O40" s="1" t="str">
        <v>2.11</v>
      </c>
      <c r="P40" s="1" t="str">
        <v>SOFIA</v>
      </c>
      <c r="Q40" s="1">
        <v>0</v>
      </c>
      <c r="R40" s="1">
        <v>45962</v>
      </c>
      <c r="S40" s="1">
        <v>1</v>
      </c>
      <c r="T40" s="1" t="str">
        <v>novembro</v>
      </c>
      <c r="U40" s="1">
        <v>2025</v>
      </c>
      <c r="V40" s="1">
        <v>-1680</v>
      </c>
    </row>
    <row r="41" spans="2:22" ht="13.8">
      <c r="B41" s="20">
        <v>45733</v>
      </c>
      <c r="C41" s="49" t="str">
        <v>EMPREGADA</v>
      </c>
      <c r="D41" s="21">
        <v>-1649</v>
      </c>
      <c r="L41" s="1" t="str">
        <v>SAÍDA</v>
      </c>
      <c r="M41" s="1" t="str">
        <v>EDUCAÇÃO</v>
      </c>
      <c r="N41" s="1" t="str">
        <v>PERSONNALITÉ</v>
      </c>
      <c r="O41" s="1" t="str">
        <v>2.11</v>
      </c>
      <c r="P41" s="1" t="str">
        <v>THOMAS</v>
      </c>
      <c r="Q41" s="1">
        <v>0</v>
      </c>
      <c r="R41" s="1">
        <v>45962</v>
      </c>
      <c r="S41" s="1">
        <v>1</v>
      </c>
      <c r="T41" s="1" t="str">
        <v>novembro</v>
      </c>
      <c r="U41" s="1">
        <v>2025</v>
      </c>
      <c r="V41" s="1">
        <v>-1681</v>
      </c>
    </row>
    <row r="42" spans="2:22" ht="13.8">
      <c r="B42" s="20">
        <v>45740</v>
      </c>
      <c r="C42" s="49" t="str">
        <v>DSG</v>
      </c>
      <c r="D42" s="21">
        <v>-1650</v>
      </c>
      <c r="L42" s="1" t="str">
        <v>SAÍDA</v>
      </c>
      <c r="M42" s="1" t="str">
        <v>EDUCAÇÃO</v>
      </c>
      <c r="N42" s="1" t="str">
        <v>PERSONNALITÉ</v>
      </c>
      <c r="O42" s="1" t="str">
        <v>2.11</v>
      </c>
      <c r="P42" s="1" t="str">
        <v>THOMAS</v>
      </c>
      <c r="Q42" s="1">
        <v>0</v>
      </c>
      <c r="R42" s="1">
        <v>45962</v>
      </c>
      <c r="S42" s="1">
        <v>1</v>
      </c>
      <c r="T42" s="1" t="str">
        <v>novembro</v>
      </c>
      <c r="U42" s="1">
        <v>2025</v>
      </c>
      <c r="V42" s="1">
        <v>-1682</v>
      </c>
    </row>
    <row r="43" spans="2:22" ht="13.8">
      <c r="B43" s="20"/>
      <c r="C43" s="49"/>
      <c r="D43" s="21"/>
      <c r="L43" s="1" t="str">
        <v>SAÍDA</v>
      </c>
      <c r="M43" s="1" t="str">
        <v>EDUCAÇÃO</v>
      </c>
      <c r="N43" s="1" t="str">
        <v>PERSONNALITÉ</v>
      </c>
      <c r="O43" s="1" t="str">
        <v>2.11</v>
      </c>
      <c r="P43" s="1" t="str">
        <v>SOFIA</v>
      </c>
      <c r="Q43" s="1">
        <v>0</v>
      </c>
      <c r="R43" s="1">
        <v>45992</v>
      </c>
      <c r="S43" s="1">
        <v>1</v>
      </c>
      <c r="T43" s="1" t="str">
        <v>dezembro</v>
      </c>
      <c r="U43" s="1">
        <v>2025</v>
      </c>
      <c r="V43" s="1">
        <v>-1683</v>
      </c>
    </row>
    <row r="44" spans="2:22" ht="13.8">
      <c r="B44" s="20"/>
      <c r="C44" s="49"/>
      <c r="D44" s="21"/>
      <c r="L44" s="1" t="str">
        <v>SAÍDA</v>
      </c>
      <c r="M44" s="1" t="str">
        <v>EDUCAÇÃO</v>
      </c>
      <c r="N44" s="1" t="str">
        <v>PERSONNALITÉ</v>
      </c>
      <c r="O44" s="1" t="str">
        <v>2.11</v>
      </c>
      <c r="P44" s="1" t="str">
        <v>SOFIA</v>
      </c>
      <c r="Q44" s="1">
        <v>0</v>
      </c>
      <c r="R44" s="1">
        <v>45992</v>
      </c>
      <c r="S44" s="1">
        <v>1</v>
      </c>
      <c r="T44" s="1" t="str">
        <v>dezembro</v>
      </c>
      <c r="U44" s="1">
        <v>2025</v>
      </c>
      <c r="V44" s="1">
        <v>-1684</v>
      </c>
    </row>
    <row r="45" spans="2:22" ht="13.8">
      <c r="B45" s="20"/>
      <c r="C45" s="49"/>
      <c r="D45" s="21"/>
      <c r="L45" s="1" t="str">
        <v>SAÍDA</v>
      </c>
      <c r="M45" s="1" t="str">
        <v>EDUCAÇÃO</v>
      </c>
      <c r="N45" s="1" t="str">
        <v>PERSONNALITÉ</v>
      </c>
      <c r="O45" s="1" t="str">
        <v>2.11</v>
      </c>
      <c r="P45" s="1" t="str">
        <v>THOMAS</v>
      </c>
      <c r="Q45" s="1">
        <v>0</v>
      </c>
      <c r="R45" s="1">
        <v>45992</v>
      </c>
      <c r="S45" s="1">
        <v>1</v>
      </c>
      <c r="T45" s="1" t="str">
        <v>dezembro</v>
      </c>
      <c r="U45" s="1">
        <v>2025</v>
      </c>
      <c r="V45" s="1">
        <v>-1685</v>
      </c>
    </row>
    <row r="46" spans="2:22" ht="13.8">
      <c r="B46" s="20"/>
      <c r="C46" s="49"/>
      <c r="D46" s="21"/>
      <c r="L46" s="1" t="str">
        <v>SAÍDA</v>
      </c>
      <c r="M46" s="1" t="str">
        <v>EDUCAÇÃO</v>
      </c>
      <c r="N46" s="1" t="str">
        <v>PERSONNALITÉ</v>
      </c>
      <c r="O46" s="1" t="str">
        <v>2.11</v>
      </c>
      <c r="P46" s="1" t="str">
        <v>THOMAS</v>
      </c>
      <c r="Q46" s="1">
        <v>0</v>
      </c>
      <c r="R46" s="1">
        <v>45992</v>
      </c>
      <c r="S46" s="1">
        <v>1</v>
      </c>
      <c r="T46" s="1" t="str">
        <v>dezembro</v>
      </c>
      <c r="U46" s="1">
        <v>2025</v>
      </c>
      <c r="V46" s="1">
        <v>-1686</v>
      </c>
    </row>
    <row r="47" spans="2:22" ht="13.8">
      <c r="B47" s="20"/>
      <c r="C47" s="49"/>
      <c r="D47" s="21"/>
      <c r="L47" s="1" t="str">
        <v>ENTRADA</v>
      </c>
      <c r="M47" s="1" t="str">
        <v>RECEITA_FINANCEIRA</v>
      </c>
      <c r="N47" s="1" t="str">
        <v>PERSONNALITÉ</v>
      </c>
      <c r="O47" s="1" t="str">
        <v>1.5</v>
      </c>
      <c r="P47" s="1" t="str">
        <v>FAMILY</v>
      </c>
      <c r="Q47" s="1">
        <v>0</v>
      </c>
      <c r="R47" s="1">
        <v>45659</v>
      </c>
      <c r="S47" s="1">
        <v>2</v>
      </c>
      <c r="T47" s="1" t="str">
        <v>janeiro</v>
      </c>
      <c r="U47" s="1">
        <v>2025</v>
      </c>
      <c r="V47" s="1">
        <v>319</v>
      </c>
    </row>
    <row r="48" spans="2:22" ht="13.8">
      <c r="B48" s="20"/>
      <c r="C48" s="49"/>
      <c r="D48" s="21"/>
      <c r="L48" s="1" t="str">
        <v>ENTRADA</v>
      </c>
      <c r="M48" s="1" t="str">
        <v>OUTRAS_ENTRADAS</v>
      </c>
      <c r="N48" s="1" t="str">
        <v>PERSONNALITÉ</v>
      </c>
      <c r="O48" s="1" t="str">
        <v>1.11</v>
      </c>
      <c r="P48" s="1" t="str">
        <v>ANA</v>
      </c>
      <c r="Q48" s="1">
        <v>0</v>
      </c>
      <c r="R48" s="1">
        <v>45660</v>
      </c>
      <c r="S48" s="1">
        <v>3</v>
      </c>
      <c r="T48" s="1" t="str">
        <v>janeiro</v>
      </c>
      <c r="U48" s="1">
        <v>2025</v>
      </c>
      <c r="V48" s="1">
        <v>320</v>
      </c>
    </row>
    <row r="49" spans="2:22" ht="13.8">
      <c r="B49" s="20"/>
      <c r="C49" s="49"/>
      <c r="D49" s="21"/>
      <c r="L49" s="1" t="str">
        <v>SAÍDA</v>
      </c>
      <c r="M49" s="1" t="str">
        <v>ESPORTE</v>
      </c>
      <c r="N49" s="1" t="str">
        <v>PERSONNALITÉ</v>
      </c>
      <c r="O49" s="1" t="str">
        <v>2.14</v>
      </c>
      <c r="P49" s="1" t="str">
        <v>FAMILY</v>
      </c>
      <c r="Q49" s="1">
        <v>0</v>
      </c>
      <c r="R49" s="1">
        <v>45660</v>
      </c>
      <c r="S49" s="1">
        <v>3</v>
      </c>
      <c r="T49" s="1" t="str">
        <v>janeiro</v>
      </c>
      <c r="U49" s="1">
        <v>2025</v>
      </c>
      <c r="V49" s="1">
        <v>-1529</v>
      </c>
    </row>
    <row r="50" spans="2:22" ht="13.8">
      <c r="B50" s="20"/>
      <c r="C50" s="49"/>
      <c r="D50" s="21"/>
      <c r="L50" s="1" t="str">
        <v>SAÍDA</v>
      </c>
      <c r="M50" s="1" t="str">
        <v>SAÚDE</v>
      </c>
      <c r="N50" s="1" t="str">
        <v>PERSONNALITÉ</v>
      </c>
      <c r="O50" s="1" t="str">
        <v>2.23</v>
      </c>
      <c r="P50" s="1" t="str">
        <v>ANA</v>
      </c>
      <c r="Q50" s="1">
        <v>0</v>
      </c>
      <c r="R50" s="1">
        <v>45660</v>
      </c>
      <c r="S50" s="1">
        <v>3</v>
      </c>
      <c r="T50" s="1" t="str">
        <v>janeiro</v>
      </c>
      <c r="U50" s="1">
        <v>2025</v>
      </c>
      <c r="V50" s="1">
        <v>-1530</v>
      </c>
    </row>
    <row r="51" spans="2:22" ht="13.8">
      <c r="B51" s="20"/>
      <c r="C51" s="49"/>
      <c r="D51" s="21"/>
      <c r="L51" s="1" t="str">
        <v>ENTRADA</v>
      </c>
      <c r="M51" s="1" t="str">
        <v>DIVIDENDOS</v>
      </c>
      <c r="N51" s="1" t="str">
        <v>PERSONNALITÉ</v>
      </c>
      <c r="O51" s="1" t="str">
        <v>1.3</v>
      </c>
      <c r="P51" s="1" t="str">
        <v>P&amp;P</v>
      </c>
      <c r="Q51" s="1">
        <v>0</v>
      </c>
      <c r="R51" s="1">
        <v>45691</v>
      </c>
      <c r="S51" s="1">
        <v>3</v>
      </c>
      <c r="T51" s="1" t="str">
        <v>fevereiro</v>
      </c>
      <c r="U51" s="1">
        <v>2025</v>
      </c>
      <c r="V51" s="1">
        <v>336</v>
      </c>
    </row>
    <row r="52" spans="2:22" ht="13.8">
      <c r="B52" s="20"/>
      <c r="C52" s="49"/>
      <c r="D52" s="21"/>
      <c r="L52" s="1" t="str">
        <v>SAÍDA</v>
      </c>
      <c r="M52" s="1" t="str">
        <v>EDUCAÇÃO</v>
      </c>
      <c r="N52" s="1" t="str">
        <v>PERSONNALITÉ</v>
      </c>
      <c r="O52" s="1" t="str">
        <v>2.11</v>
      </c>
      <c r="P52" s="1" t="str">
        <v>SOFIA</v>
      </c>
      <c r="Q52" s="1">
        <v>0</v>
      </c>
      <c r="R52" s="1">
        <v>45691</v>
      </c>
      <c r="S52" s="1">
        <v>3</v>
      </c>
      <c r="T52" s="1" t="str">
        <v>fevereiro</v>
      </c>
      <c r="U52" s="1">
        <v>2025</v>
      </c>
      <c r="V52" s="1">
        <v>-1574</v>
      </c>
    </row>
    <row r="53" spans="2:22" ht="13.8">
      <c r="B53" s="20"/>
      <c r="C53" s="49"/>
      <c r="D53" s="21"/>
      <c r="L53" s="1" t="str">
        <v>SAÍDA</v>
      </c>
      <c r="M53" s="1" t="str">
        <v>EDUCAÇÃO</v>
      </c>
      <c r="N53" s="1" t="str">
        <v>PERSONNALITÉ</v>
      </c>
      <c r="O53" s="1" t="str">
        <v>2.11</v>
      </c>
      <c r="P53" s="1" t="str">
        <v>SOFIA</v>
      </c>
      <c r="Q53" s="1">
        <v>0</v>
      </c>
      <c r="R53" s="1">
        <v>45691</v>
      </c>
      <c r="S53" s="1">
        <v>3</v>
      </c>
      <c r="T53" s="1" t="str">
        <v>fevereiro</v>
      </c>
      <c r="U53" s="1">
        <v>2025</v>
      </c>
      <c r="V53" s="1">
        <v>-1575</v>
      </c>
    </row>
    <row r="54" spans="2:22" ht="13.8">
      <c r="B54" s="20"/>
      <c r="C54" s="49"/>
      <c r="D54" s="21"/>
      <c r="L54" s="1" t="str">
        <v>SAÍDA</v>
      </c>
      <c r="M54" s="1" t="str">
        <v>EDUCAÇÃO</v>
      </c>
      <c r="N54" s="1" t="str">
        <v>PERSONNALITÉ</v>
      </c>
      <c r="O54" s="1" t="str">
        <v>2.11</v>
      </c>
      <c r="P54" s="1" t="str">
        <v>THOMAS</v>
      </c>
      <c r="Q54" s="1">
        <v>0</v>
      </c>
      <c r="R54" s="1">
        <v>45691</v>
      </c>
      <c r="S54" s="1">
        <v>3</v>
      </c>
      <c r="T54" s="1" t="str">
        <v>fevereiro</v>
      </c>
      <c r="U54" s="1">
        <v>2025</v>
      </c>
      <c r="V54" s="1">
        <v>-1576</v>
      </c>
    </row>
    <row r="55" spans="2:22" ht="13.8">
      <c r="B55" s="20"/>
      <c r="C55" s="49"/>
      <c r="D55" s="21"/>
      <c r="L55" s="1" t="str">
        <v>SAÍDA</v>
      </c>
      <c r="M55" s="1" t="str">
        <v>EDUCAÇÃO</v>
      </c>
      <c r="N55" s="1" t="str">
        <v>PERSONNALITÉ</v>
      </c>
      <c r="O55" s="1" t="str">
        <v>2.11</v>
      </c>
      <c r="P55" s="1" t="str">
        <v>THOMAS</v>
      </c>
      <c r="Q55" s="1">
        <v>0</v>
      </c>
      <c r="R55" s="1">
        <v>45691</v>
      </c>
      <c r="S55" s="1">
        <v>3</v>
      </c>
      <c r="T55" s="1" t="str">
        <v>fevereiro</v>
      </c>
      <c r="U55" s="1">
        <v>2025</v>
      </c>
      <c r="V55" s="1">
        <v>-1577</v>
      </c>
    </row>
    <row r="56" spans="2:22" ht="13.8">
      <c r="B56" s="20"/>
      <c r="C56" s="49"/>
      <c r="D56" s="21"/>
      <c r="L56" s="1" t="str">
        <v>SAÍDA</v>
      </c>
      <c r="M56" s="1" t="str">
        <v>SAÚDE</v>
      </c>
      <c r="N56" s="1" t="str">
        <v>PERSONNALITÉ</v>
      </c>
      <c r="O56" s="1" t="str">
        <v>2.23</v>
      </c>
      <c r="P56" s="1" t="str">
        <v>SOFIA</v>
      </c>
      <c r="Q56" s="1">
        <v>0</v>
      </c>
      <c r="R56" s="1">
        <v>45691</v>
      </c>
      <c r="S56" s="1">
        <v>3</v>
      </c>
      <c r="T56" s="1" t="str">
        <v>fevereiro</v>
      </c>
      <c r="U56" s="1">
        <v>2025</v>
      </c>
      <c r="V56" s="1">
        <v>-1578</v>
      </c>
    </row>
    <row r="57" spans="2:22" ht="13.8">
      <c r="B57" s="20"/>
      <c r="C57" s="49"/>
      <c r="D57" s="21"/>
      <c r="L57" s="1" t="str">
        <v>ENTRADA</v>
      </c>
      <c r="M57" s="1" t="str">
        <v>RECEITA_FINANCEIRA</v>
      </c>
      <c r="N57" s="1" t="str">
        <v>PERSONNALITÉ</v>
      </c>
      <c r="O57" s="1" t="str">
        <v>1.5</v>
      </c>
      <c r="P57" s="1" t="str">
        <v>FAMILY</v>
      </c>
      <c r="Q57" s="1">
        <v>0</v>
      </c>
      <c r="R57" s="1">
        <v>45692</v>
      </c>
      <c r="S57" s="1">
        <v>4</v>
      </c>
      <c r="T57" s="1" t="str">
        <v>fevereiro</v>
      </c>
      <c r="U57" s="1">
        <v>2025</v>
      </c>
      <c r="V57" s="1">
        <v>337</v>
      </c>
    </row>
    <row r="58" spans="2:22" ht="13.8">
      <c r="B58" s="20"/>
      <c r="C58" s="49"/>
      <c r="D58" s="21"/>
      <c r="L58" s="1" t="str">
        <v>SAÍDA</v>
      </c>
      <c r="M58" s="1" t="str">
        <v>PIPPO</v>
      </c>
      <c r="N58" s="1" t="str">
        <v>PERSONNALITÉ</v>
      </c>
      <c r="O58" s="1" t="str">
        <v>2.21</v>
      </c>
      <c r="P58" s="1" t="str">
        <v>FAMILY</v>
      </c>
      <c r="Q58" s="1">
        <v>0</v>
      </c>
      <c r="R58" s="1">
        <v>45692</v>
      </c>
      <c r="S58" s="1">
        <v>4</v>
      </c>
      <c r="T58" s="1" t="str">
        <v>fevereiro</v>
      </c>
      <c r="U58" s="1">
        <v>2025</v>
      </c>
      <c r="V58" s="1">
        <v>-1579</v>
      </c>
    </row>
    <row r="59" spans="2:22" ht="13.8">
      <c r="B59" s="20"/>
      <c r="C59" s="49"/>
      <c r="D59" s="21"/>
      <c r="L59" s="1" t="str">
        <v>SAÍDA</v>
      </c>
      <c r="M59" s="1" t="str">
        <v>SAÚDE</v>
      </c>
      <c r="N59" s="1" t="str">
        <v>PERSONNALITÉ</v>
      </c>
      <c r="O59" s="1" t="str">
        <v>2.23</v>
      </c>
      <c r="P59" s="1" t="str">
        <v>ANA</v>
      </c>
      <c r="Q59" s="1">
        <v>0</v>
      </c>
      <c r="R59" s="1">
        <v>45692</v>
      </c>
      <c r="S59" s="1">
        <v>4</v>
      </c>
      <c r="T59" s="1" t="str">
        <v>fevereiro</v>
      </c>
      <c r="U59" s="1">
        <v>2025</v>
      </c>
      <c r="V59" s="1">
        <v>-1580</v>
      </c>
    </row>
    <row r="60" spans="2:22" ht="13.8">
      <c r="B60" s="20"/>
      <c r="C60" s="49"/>
      <c r="D60" s="21"/>
      <c r="L60" s="1" t="str">
        <v>SAÍDA</v>
      </c>
      <c r="M60" s="1" t="str">
        <v>DSG</v>
      </c>
      <c r="N60" s="1" t="str">
        <v>PERSONNALITÉ</v>
      </c>
      <c r="O60" s="1" t="str">
        <v>2.10</v>
      </c>
      <c r="P60" s="1" t="str">
        <v>FAMILY</v>
      </c>
      <c r="Q60" s="1">
        <v>0</v>
      </c>
      <c r="R60" s="1">
        <v>45692</v>
      </c>
      <c r="S60" s="1">
        <v>4</v>
      </c>
      <c r="T60" s="1" t="str">
        <v>fevereiro</v>
      </c>
      <c r="U60" s="1">
        <v>2025</v>
      </c>
      <c r="V60" s="1">
        <v>-1581</v>
      </c>
    </row>
    <row r="61" spans="2:22" ht="13.8">
      <c r="B61" s="20"/>
      <c r="C61" s="49"/>
      <c r="D61" s="21"/>
      <c r="L61" s="1" t="str">
        <v>SAÍDA</v>
      </c>
      <c r="M61" s="1" t="str">
        <v>COMPRAS</v>
      </c>
      <c r="N61" s="1" t="str">
        <v>PERSONNALITÉ</v>
      </c>
      <c r="O61" s="1" t="str">
        <v>2.8</v>
      </c>
      <c r="P61" s="1" t="str">
        <v>SOFIA</v>
      </c>
      <c r="Q61" s="1">
        <v>0</v>
      </c>
      <c r="R61" s="1">
        <v>45692</v>
      </c>
      <c r="S61" s="1">
        <v>4</v>
      </c>
      <c r="T61" s="1" t="str">
        <v>fevereiro</v>
      </c>
      <c r="U61" s="1">
        <v>2025</v>
      </c>
      <c r="V61" s="1">
        <v>-1582</v>
      </c>
    </row>
    <row r="62" spans="2:22" ht="13.8">
      <c r="B62" s="20"/>
      <c r="C62" s="49"/>
      <c r="D62" s="21"/>
      <c r="L62" s="1" t="str">
        <v>SAÍDA</v>
      </c>
      <c r="M62" s="1" t="str">
        <v>CASA</v>
      </c>
      <c r="N62" s="1" t="str">
        <v>PERSONNALITÉ</v>
      </c>
      <c r="O62" s="1" t="str">
        <v>2.7</v>
      </c>
      <c r="P62" s="1" t="str">
        <v>FAMILY</v>
      </c>
      <c r="Q62" s="1">
        <v>0</v>
      </c>
      <c r="R62" s="1">
        <v>45692</v>
      </c>
      <c r="S62" s="1">
        <v>4</v>
      </c>
      <c r="T62" s="1" t="str">
        <v>fevereiro</v>
      </c>
      <c r="U62" s="1">
        <v>2025</v>
      </c>
      <c r="V62" s="1">
        <v>-1583</v>
      </c>
    </row>
    <row r="63" spans="2:22" ht="13.8">
      <c r="B63" s="20"/>
      <c r="C63" s="49"/>
      <c r="D63" s="21"/>
      <c r="L63" s="1" t="str">
        <v>SAÍDA</v>
      </c>
      <c r="M63" s="1" t="str">
        <v>PIPPO</v>
      </c>
      <c r="N63" s="1" t="str">
        <v>PERSONNALITÉ</v>
      </c>
      <c r="O63" s="1" t="str">
        <v>2.21</v>
      </c>
      <c r="P63" s="1" t="str">
        <v>FAMILY</v>
      </c>
      <c r="Q63" s="1">
        <v>0</v>
      </c>
      <c r="R63" s="1">
        <v>45692</v>
      </c>
      <c r="S63" s="1">
        <v>4</v>
      </c>
      <c r="T63" s="1" t="str">
        <v>fevereiro</v>
      </c>
      <c r="U63" s="1">
        <v>2025</v>
      </c>
      <c r="V63" s="1">
        <v>-1584</v>
      </c>
    </row>
    <row r="64" spans="2:22" ht="13.8">
      <c r="B64" s="20"/>
      <c r="C64" s="49"/>
      <c r="D64" s="21"/>
      <c r="L64" s="1" t="str">
        <v>SAÍDA</v>
      </c>
      <c r="M64" s="1" t="str">
        <v>ALIMENTAÇÃO</v>
      </c>
      <c r="N64" s="1" t="str">
        <v>PERSONNALITÉ</v>
      </c>
      <c r="O64" s="1" t="str">
        <v>2.1</v>
      </c>
      <c r="P64" s="1" t="str">
        <v>FAMILY</v>
      </c>
      <c r="Q64" s="1">
        <v>0</v>
      </c>
      <c r="R64" s="1">
        <v>45692</v>
      </c>
      <c r="S64" s="1">
        <v>4</v>
      </c>
      <c r="T64" s="1" t="str">
        <v>fevereiro</v>
      </c>
      <c r="U64" s="1">
        <v>2025</v>
      </c>
      <c r="V64" s="1">
        <v>-1585</v>
      </c>
    </row>
    <row r="65" spans="2:22" ht="13.8">
      <c r="B65" s="20"/>
      <c r="C65" s="49"/>
      <c r="D65" s="21"/>
      <c r="L65" s="1" t="str">
        <v>ENTRADA</v>
      </c>
      <c r="M65" s="1" t="str">
        <v>RECEITA_FINANCEIRA</v>
      </c>
      <c r="N65" s="1" t="str">
        <v>PERSONNALITÉ</v>
      </c>
      <c r="O65" s="1" t="str">
        <v>1.5</v>
      </c>
      <c r="P65" s="1" t="str">
        <v>FAMILY</v>
      </c>
      <c r="Q65" s="1">
        <v>0</v>
      </c>
      <c r="R65" s="1">
        <v>45693</v>
      </c>
      <c r="S65" s="1">
        <v>5</v>
      </c>
      <c r="T65" s="1" t="str">
        <v>fevereiro</v>
      </c>
      <c r="U65" s="1">
        <v>2025</v>
      </c>
      <c r="V65" s="1">
        <v>338</v>
      </c>
    </row>
    <row r="66" spans="2:22" ht="13.8">
      <c r="B66" s="20"/>
      <c r="C66" s="49"/>
      <c r="D66" s="21"/>
      <c r="L66" s="1" t="str">
        <v>SAÍDA</v>
      </c>
      <c r="M66" s="1" t="str">
        <v>PIPPO</v>
      </c>
      <c r="N66" s="1" t="str">
        <v>PERSONNALITÉ</v>
      </c>
      <c r="O66" s="1" t="str">
        <v>2.21</v>
      </c>
      <c r="P66" s="1" t="str">
        <v>FAMILY</v>
      </c>
      <c r="Q66" s="1">
        <v>0</v>
      </c>
      <c r="R66" s="1">
        <v>45693</v>
      </c>
      <c r="S66" s="1">
        <v>5</v>
      </c>
      <c r="T66" s="1" t="str">
        <v>fevereiro</v>
      </c>
      <c r="U66" s="1">
        <v>2025</v>
      </c>
      <c r="V66" s="1">
        <v>-1586</v>
      </c>
    </row>
    <row r="67" spans="2:22" ht="13.8">
      <c r="B67" s="20"/>
      <c r="C67" s="49"/>
      <c r="D67" s="21"/>
      <c r="L67" s="1" t="str">
        <v>SAÍDA</v>
      </c>
      <c r="M67" s="1" t="str">
        <v>BABÁ</v>
      </c>
      <c r="N67" s="1" t="str">
        <v>PERSONNALITÉ</v>
      </c>
      <c r="O67" s="1" t="str">
        <v>2.3</v>
      </c>
      <c r="P67" s="1" t="str">
        <v>FAMILY</v>
      </c>
      <c r="Q67" s="1">
        <v>0</v>
      </c>
      <c r="R67" s="1">
        <v>45693</v>
      </c>
      <c r="S67" s="1">
        <v>5</v>
      </c>
      <c r="T67" s="1" t="str">
        <v>fevereiro</v>
      </c>
      <c r="U67" s="1">
        <v>2025</v>
      </c>
      <c r="V67" s="1">
        <v>-1587</v>
      </c>
    </row>
    <row r="68" spans="2:22" ht="13.8">
      <c r="B68" s="20"/>
      <c r="C68" s="49"/>
      <c r="D68" s="21"/>
      <c r="L68" s="1" t="str">
        <v>ENTRADA</v>
      </c>
      <c r="M68" s="1" t="str">
        <v>RECEITA_FINANCEIRA</v>
      </c>
      <c r="N68" s="1" t="str">
        <v>PERSONNALITÉ</v>
      </c>
      <c r="O68" s="1" t="str">
        <v>1.5</v>
      </c>
      <c r="P68" s="1" t="str">
        <v>FAMILY</v>
      </c>
      <c r="Q68" s="1">
        <v>0</v>
      </c>
      <c r="R68" s="1">
        <v>45721</v>
      </c>
      <c r="S68" s="1">
        <v>5</v>
      </c>
      <c r="T68" s="1" t="str">
        <v>março</v>
      </c>
      <c r="U68" s="1">
        <v>2025</v>
      </c>
      <c r="V68" s="1">
        <v>353</v>
      </c>
    </row>
    <row r="69" spans="2:22" ht="13.8">
      <c r="B69" s="20"/>
      <c r="C69" s="49"/>
      <c r="D69" s="21"/>
      <c r="L69" s="1" t="str">
        <v>SAÍDA</v>
      </c>
      <c r="M69" s="1" t="str">
        <v>PIPPO</v>
      </c>
      <c r="N69" s="1" t="str">
        <v>PERSONNALITÉ</v>
      </c>
      <c r="O69" s="1" t="str">
        <v>2.21</v>
      </c>
      <c r="P69" s="1" t="str">
        <v>FAMILY</v>
      </c>
      <c r="Q69" s="1">
        <v>0</v>
      </c>
      <c r="R69" s="1">
        <v>45721</v>
      </c>
      <c r="S69" s="1">
        <v>5</v>
      </c>
      <c r="T69" s="1" t="str">
        <v>março</v>
      </c>
      <c r="U69" s="1">
        <v>2025</v>
      </c>
      <c r="V69" s="1">
        <v>-1626</v>
      </c>
    </row>
    <row r="70" spans="2:22" ht="13.8">
      <c r="B70" s="20"/>
      <c r="C70" s="49"/>
      <c r="D70" s="21"/>
      <c r="L70" s="1" t="str">
        <v>SAÍDA</v>
      </c>
      <c r="M70" s="1" t="str">
        <v>PIPPO</v>
      </c>
      <c r="N70" s="1" t="str">
        <v>PERSONNALITÉ</v>
      </c>
      <c r="O70" s="1" t="str">
        <v>2.21</v>
      </c>
      <c r="P70" s="1" t="str">
        <v>FAMILY</v>
      </c>
      <c r="Q70" s="1">
        <v>0</v>
      </c>
      <c r="R70" s="1">
        <v>45722</v>
      </c>
      <c r="S70" s="1">
        <v>6</v>
      </c>
      <c r="T70" s="1" t="str">
        <v>março</v>
      </c>
      <c r="U70" s="1">
        <v>2025</v>
      </c>
      <c r="V70" s="1">
        <v>-1627</v>
      </c>
    </row>
    <row r="71" spans="2:22" ht="13.8">
      <c r="B71" s="20"/>
      <c r="C71" s="49"/>
      <c r="D71" s="21"/>
      <c r="L71" s="1" t="str">
        <v>ENTRADA</v>
      </c>
      <c r="M71" s="1" t="str">
        <v>DIVIDENDOS</v>
      </c>
      <c r="N71" s="1" t="str">
        <v>PERSONNALITÉ</v>
      </c>
      <c r="O71" s="1" t="str">
        <v>1.3</v>
      </c>
      <c r="P71" s="1" t="str">
        <v>P&amp;P</v>
      </c>
      <c r="Q71" s="1">
        <v>0</v>
      </c>
      <c r="R71" s="1">
        <v>45664</v>
      </c>
      <c r="S71" s="1">
        <v>7</v>
      </c>
      <c r="T71" s="1" t="str">
        <v>janeiro</v>
      </c>
      <c r="U71" s="1">
        <v>2025</v>
      </c>
      <c r="V71" s="1">
        <v>321</v>
      </c>
    </row>
    <row r="72" spans="2:22" ht="13.8">
      <c r="B72" s="20"/>
      <c r="C72" s="49"/>
      <c r="D72" s="21"/>
      <c r="L72" s="1" t="str">
        <v>SAÍDA</v>
      </c>
      <c r="M72" s="1" t="str">
        <v>INDIANA_GARDEN</v>
      </c>
      <c r="N72" s="1" t="str">
        <v>PERSONNALITÉ</v>
      </c>
      <c r="O72" s="1" t="str">
        <v>2.16</v>
      </c>
      <c r="P72" s="1" t="str">
        <v>FAMILY</v>
      </c>
      <c r="Q72" s="1">
        <v>0</v>
      </c>
      <c r="R72" s="1">
        <v>45664</v>
      </c>
      <c r="S72" s="1">
        <v>7</v>
      </c>
      <c r="T72" s="1" t="str">
        <v>janeiro</v>
      </c>
      <c r="U72" s="1">
        <v>2025</v>
      </c>
      <c r="V72" s="1">
        <v>-1531</v>
      </c>
    </row>
    <row r="73" spans="2:22" ht="13.8">
      <c r="B73" s="20"/>
      <c r="C73" s="49"/>
      <c r="D73" s="21"/>
      <c r="L73" s="1" t="str">
        <v>SAÍDA</v>
      </c>
      <c r="M73" s="1" t="str">
        <v>SAÚDE</v>
      </c>
      <c r="N73" s="1" t="str">
        <v>PERSONNALITÉ</v>
      </c>
      <c r="O73" s="1" t="str">
        <v>2.23</v>
      </c>
      <c r="P73" s="1" t="str">
        <v>FAMILY</v>
      </c>
      <c r="Q73" s="1">
        <v>0</v>
      </c>
      <c r="R73" s="1">
        <v>45695</v>
      </c>
      <c r="S73" s="1">
        <v>7</v>
      </c>
      <c r="T73" s="1" t="str">
        <v>fevereiro</v>
      </c>
      <c r="U73" s="1">
        <v>2025</v>
      </c>
      <c r="V73" s="1">
        <v>-1588</v>
      </c>
    </row>
    <row r="74" spans="2:22" ht="13.8">
      <c r="B74" s="20"/>
      <c r="C74" s="49"/>
      <c r="D74" s="21"/>
      <c r="L74" s="1" t="str">
        <v>ENTRADA</v>
      </c>
      <c r="M74" s="1" t="str">
        <v>RECEITA_FINANCEIRA</v>
      </c>
      <c r="N74" s="1" t="str">
        <v>PERSONNALITÉ</v>
      </c>
      <c r="O74" s="1" t="str">
        <v>1.5</v>
      </c>
      <c r="P74" s="1" t="str">
        <v>FAMILY</v>
      </c>
      <c r="Q74" s="1">
        <v>0</v>
      </c>
      <c r="R74" s="1">
        <v>45723</v>
      </c>
      <c r="S74" s="1">
        <v>7</v>
      </c>
      <c r="T74" s="1" t="str">
        <v>março</v>
      </c>
      <c r="U74" s="1">
        <v>2025</v>
      </c>
      <c r="V74" s="1">
        <v>354</v>
      </c>
    </row>
    <row r="75" spans="2:22" ht="13.8">
      <c r="B75" s="20"/>
      <c r="C75" s="49"/>
      <c r="D75" s="21"/>
      <c r="L75" s="1" t="str">
        <v>SAÍDA</v>
      </c>
      <c r="M75" s="1" t="str">
        <v>INDIANA_GARDEN</v>
      </c>
      <c r="N75" s="1" t="str">
        <v>PERSONNALITÉ</v>
      </c>
      <c r="O75" s="1" t="str">
        <v>2.16</v>
      </c>
      <c r="P75" s="1" t="str">
        <v>FAMILY</v>
      </c>
      <c r="Q75" s="1">
        <v>0</v>
      </c>
      <c r="R75" s="1">
        <v>45723</v>
      </c>
      <c r="S75" s="1">
        <v>7</v>
      </c>
      <c r="T75" s="1" t="str">
        <v>março</v>
      </c>
      <c r="U75" s="1">
        <v>2025</v>
      </c>
      <c r="V75" s="1">
        <v>-1628</v>
      </c>
    </row>
    <row r="76" spans="2:22" ht="13.8">
      <c r="B76" s="20"/>
      <c r="C76" s="49"/>
      <c r="D76" s="21"/>
      <c r="L76" s="1" t="str">
        <v>SAÍDA</v>
      </c>
      <c r="M76" s="1" t="str">
        <v>SAÚDE</v>
      </c>
      <c r="N76" s="1" t="str">
        <v>PERSONNALITÉ</v>
      </c>
      <c r="O76" s="1" t="str">
        <v>2.23</v>
      </c>
      <c r="P76" s="1" t="str">
        <v>FAMILY</v>
      </c>
      <c r="Q76" s="1">
        <v>0</v>
      </c>
      <c r="R76" s="1">
        <v>45665</v>
      </c>
      <c r="S76" s="1">
        <v>8</v>
      </c>
      <c r="T76" s="1" t="str">
        <v>janeiro</v>
      </c>
      <c r="U76" s="1">
        <v>2025</v>
      </c>
      <c r="V76" s="1">
        <v>-1532</v>
      </c>
    </row>
    <row r="77" spans="2:22" ht="13.8">
      <c r="B77" s="20"/>
      <c r="C77" s="49"/>
      <c r="D77" s="21"/>
      <c r="L77" s="1" t="str">
        <v>ENTRADA</v>
      </c>
      <c r="M77" s="1" t="str">
        <v>RECEITA_FINANCEIRA</v>
      </c>
      <c r="N77" s="1" t="str">
        <v>PERSONNALITÉ</v>
      </c>
      <c r="O77" s="1" t="str">
        <v>1.5</v>
      </c>
      <c r="P77" s="1" t="str">
        <v>FAMILY</v>
      </c>
      <c r="Q77" s="1">
        <v>0</v>
      </c>
      <c r="R77" s="1">
        <v>45667</v>
      </c>
      <c r="S77" s="1">
        <v>10</v>
      </c>
      <c r="T77" s="1" t="str">
        <v>janeiro</v>
      </c>
      <c r="U77" s="1">
        <v>2025</v>
      </c>
      <c r="V77" s="1">
        <v>322</v>
      </c>
    </row>
    <row r="78" spans="2:22" ht="13.8">
      <c r="B78" s="20"/>
      <c r="C78" s="49"/>
      <c r="D78" s="21"/>
      <c r="L78" s="1" t="str">
        <v>SAÍDA</v>
      </c>
      <c r="M78" s="1" t="str">
        <v>PINHEIROS</v>
      </c>
      <c r="N78" s="1" t="str">
        <v>PERSONNALITÉ</v>
      </c>
      <c r="O78" s="1" t="str">
        <v>2.20</v>
      </c>
      <c r="P78" s="1" t="str">
        <v>SOFIA</v>
      </c>
      <c r="Q78" s="1">
        <v>0</v>
      </c>
      <c r="R78" s="1">
        <v>45667</v>
      </c>
      <c r="S78" s="1">
        <v>10</v>
      </c>
      <c r="T78" s="1" t="str">
        <v>janeiro</v>
      </c>
      <c r="U78" s="1">
        <v>2025</v>
      </c>
      <c r="V78" s="1">
        <v>-1533</v>
      </c>
    </row>
    <row r="79" spans="2:22" ht="13.8">
      <c r="B79" s="20"/>
      <c r="C79" s="49"/>
      <c r="D79" s="21"/>
      <c r="L79" s="1" t="str">
        <v>SAÍDA</v>
      </c>
      <c r="M79" s="1" t="str">
        <v>PINHEIROS</v>
      </c>
      <c r="N79" s="1" t="str">
        <v>PERSONNALITÉ</v>
      </c>
      <c r="O79" s="1" t="str">
        <v>2.20</v>
      </c>
      <c r="P79" s="1" t="str">
        <v>THIAGO</v>
      </c>
      <c r="Q79" s="1">
        <v>0</v>
      </c>
      <c r="R79" s="1">
        <v>45667</v>
      </c>
      <c r="S79" s="1">
        <v>10</v>
      </c>
      <c r="T79" s="1" t="str">
        <v>janeiro</v>
      </c>
      <c r="U79" s="1">
        <v>2025</v>
      </c>
      <c r="V79" s="1">
        <v>-1534</v>
      </c>
    </row>
    <row r="80" spans="2:22" ht="13.8">
      <c r="B80" s="20"/>
      <c r="C80" s="49"/>
      <c r="D80" s="21"/>
      <c r="L80" s="1" t="str">
        <v>SAÍDA</v>
      </c>
      <c r="M80" s="1" t="str">
        <v>PINHEIROS</v>
      </c>
      <c r="N80" s="1" t="str">
        <v>PERSONNALITÉ</v>
      </c>
      <c r="O80" s="1" t="str">
        <v>2.20</v>
      </c>
      <c r="P80" s="1" t="str">
        <v>ANA</v>
      </c>
      <c r="Q80" s="1">
        <v>0</v>
      </c>
      <c r="R80" s="1">
        <v>45667</v>
      </c>
      <c r="S80" s="1">
        <v>10</v>
      </c>
      <c r="T80" s="1" t="str">
        <v>janeiro</v>
      </c>
      <c r="U80" s="1">
        <v>2025</v>
      </c>
      <c r="V80" s="1">
        <v>-1535</v>
      </c>
    </row>
    <row r="81" spans="2:22" ht="13.8">
      <c r="B81" s="20"/>
      <c r="C81" s="49"/>
      <c r="D81" s="21"/>
      <c r="L81" s="1" t="str">
        <v>SAÍDA</v>
      </c>
      <c r="M81" s="1" t="str">
        <v>CARTÃO_CRÉDITO</v>
      </c>
      <c r="N81" s="1" t="str">
        <v>PERSONNALITÉ</v>
      </c>
      <c r="O81" s="1" t="str">
        <v>2.6</v>
      </c>
      <c r="P81" s="1" t="str">
        <v>FAMILY</v>
      </c>
      <c r="Q81" s="1">
        <v>0</v>
      </c>
      <c r="R81" s="1">
        <v>45667</v>
      </c>
      <c r="S81" s="1">
        <v>10</v>
      </c>
      <c r="T81" s="1" t="str">
        <v>janeiro</v>
      </c>
      <c r="U81" s="1">
        <v>2025</v>
      </c>
      <c r="V81" s="1">
        <v>-1536</v>
      </c>
    </row>
    <row r="82" spans="2:22" ht="13.8">
      <c r="B82" s="20"/>
      <c r="C82" s="49"/>
      <c r="D82" s="21"/>
      <c r="L82" s="1" t="str">
        <v>ENTRADA</v>
      </c>
      <c r="M82" s="1" t="str">
        <v>DIVIDENDOS</v>
      </c>
      <c r="N82" s="1" t="str">
        <v>PERSONNALITÉ</v>
      </c>
      <c r="O82" s="1" t="str">
        <v>1.3</v>
      </c>
      <c r="P82" s="1" t="str">
        <v>P&amp;P</v>
      </c>
      <c r="Q82" s="1">
        <v>0</v>
      </c>
      <c r="R82" s="1">
        <v>45698</v>
      </c>
      <c r="S82" s="1">
        <v>10</v>
      </c>
      <c r="T82" s="1" t="str">
        <v>fevereiro</v>
      </c>
      <c r="U82" s="1">
        <v>2025</v>
      </c>
      <c r="V82" s="1">
        <v>339</v>
      </c>
    </row>
    <row r="83" spans="2:22" ht="13.8">
      <c r="B83" s="20"/>
      <c r="C83" s="49"/>
      <c r="D83" s="21"/>
      <c r="L83" s="1" t="str">
        <v>SAÍDA</v>
      </c>
      <c r="M83" s="1" t="str">
        <v>INDIANA_GARDEN</v>
      </c>
      <c r="N83" s="1" t="str">
        <v>PERSONNALITÉ</v>
      </c>
      <c r="O83" s="1" t="str">
        <v>2.16</v>
      </c>
      <c r="P83" s="1" t="str">
        <v>FAMILY</v>
      </c>
      <c r="Q83" s="1">
        <v>0</v>
      </c>
      <c r="R83" s="1">
        <v>45698</v>
      </c>
      <c r="S83" s="1">
        <v>10</v>
      </c>
      <c r="T83" s="1" t="str">
        <v>fevereiro</v>
      </c>
      <c r="U83" s="1">
        <v>2025</v>
      </c>
      <c r="V83" s="1">
        <v>-1589</v>
      </c>
    </row>
    <row r="84" spans="2:22" ht="13.8">
      <c r="B84" s="20"/>
      <c r="C84" s="49"/>
      <c r="D84" s="21"/>
      <c r="L84" s="1" t="str">
        <v>SAÍDA</v>
      </c>
      <c r="M84" s="1" t="str">
        <v>INDIANA_GARDEN</v>
      </c>
      <c r="N84" s="1" t="str">
        <v>PERSONNALITÉ</v>
      </c>
      <c r="O84" s="1" t="str">
        <v>2.16</v>
      </c>
      <c r="P84" s="1" t="str">
        <v>FAMILY</v>
      </c>
      <c r="Q84" s="1">
        <v>0</v>
      </c>
      <c r="R84" s="1">
        <v>45698</v>
      </c>
      <c r="S84" s="1">
        <v>10</v>
      </c>
      <c r="T84" s="1" t="str">
        <v>fevereiro</v>
      </c>
      <c r="U84" s="1">
        <v>2025</v>
      </c>
      <c r="V84" s="1">
        <v>-1590</v>
      </c>
    </row>
    <row r="85" spans="2:22" ht="13.8">
      <c r="B85" s="20"/>
      <c r="C85" s="49"/>
      <c r="D85" s="21"/>
      <c r="L85" s="1" t="str">
        <v>SAÍDA</v>
      </c>
      <c r="M85" s="1" t="str">
        <v>INDIANA_GARDEN</v>
      </c>
      <c r="N85" s="1" t="str">
        <v>PERSONNALITÉ</v>
      </c>
      <c r="O85" s="1" t="str">
        <v>2.16</v>
      </c>
      <c r="P85" s="1" t="str">
        <v>FAMILY</v>
      </c>
      <c r="Q85" s="1">
        <v>0</v>
      </c>
      <c r="R85" s="1">
        <v>45698</v>
      </c>
      <c r="S85" s="1">
        <v>10</v>
      </c>
      <c r="T85" s="1" t="str">
        <v>fevereiro</v>
      </c>
      <c r="U85" s="1">
        <v>2025</v>
      </c>
      <c r="V85" s="1">
        <v>-1591</v>
      </c>
    </row>
    <row r="86" spans="2:22" ht="13.8">
      <c r="B86" s="20"/>
      <c r="C86" s="49"/>
      <c r="D86" s="21"/>
      <c r="L86" s="1" t="str">
        <v>SAÍDA</v>
      </c>
      <c r="M86" s="1" t="str">
        <v>OUTRAS_SAÍDAS</v>
      </c>
      <c r="N86" s="1" t="str">
        <v>PERSONNALITÉ</v>
      </c>
      <c r="O86" s="1" t="str">
        <v>2.19</v>
      </c>
      <c r="P86" s="1" t="str">
        <v>FAMILY</v>
      </c>
      <c r="Q86" s="1">
        <v>0</v>
      </c>
      <c r="R86" s="1">
        <v>45698</v>
      </c>
      <c r="S86" s="1">
        <v>10</v>
      </c>
      <c r="T86" s="1" t="str">
        <v>fevereiro</v>
      </c>
      <c r="U86" s="1">
        <v>2025</v>
      </c>
      <c r="V86" s="1">
        <v>-1592</v>
      </c>
    </row>
    <row r="87" spans="2:22" ht="13.8">
      <c r="B87" s="20"/>
      <c r="C87" s="49"/>
      <c r="D87" s="21"/>
      <c r="L87" s="1" t="str">
        <v>SAÍDA</v>
      </c>
      <c r="M87" s="1" t="str">
        <v>PINHEIROS</v>
      </c>
      <c r="N87" s="1" t="str">
        <v>PERSONNALITÉ</v>
      </c>
      <c r="O87" s="1" t="str">
        <v>2.20</v>
      </c>
      <c r="P87" s="1" t="str">
        <v>SOFIA</v>
      </c>
      <c r="Q87" s="1">
        <v>0</v>
      </c>
      <c r="R87" s="1">
        <v>45698</v>
      </c>
      <c r="S87" s="1">
        <v>10</v>
      </c>
      <c r="T87" s="1" t="str">
        <v>fevereiro</v>
      </c>
      <c r="U87" s="1">
        <v>2025</v>
      </c>
      <c r="V87" s="1">
        <v>-1593</v>
      </c>
    </row>
    <row r="88" spans="2:22" ht="13.8">
      <c r="B88" s="20"/>
      <c r="C88" s="49"/>
      <c r="D88" s="21"/>
      <c r="L88" s="1" t="str">
        <v>SAÍDA</v>
      </c>
      <c r="M88" s="1" t="str">
        <v>PINHEIROS</v>
      </c>
      <c r="N88" s="1" t="str">
        <v>PERSONNALITÉ</v>
      </c>
      <c r="O88" s="1" t="str">
        <v>2.20</v>
      </c>
      <c r="P88" s="1" t="str">
        <v>THIAGO</v>
      </c>
      <c r="Q88" s="1">
        <v>0</v>
      </c>
      <c r="R88" s="1">
        <v>45698</v>
      </c>
      <c r="S88" s="1">
        <v>10</v>
      </c>
      <c r="T88" s="1" t="str">
        <v>fevereiro</v>
      </c>
      <c r="U88" s="1">
        <v>2025</v>
      </c>
      <c r="V88" s="1">
        <v>-1594</v>
      </c>
    </row>
    <row r="89" spans="2:22" ht="13.8">
      <c r="B89" s="20"/>
      <c r="C89" s="49"/>
      <c r="D89" s="21"/>
      <c r="L89" s="1" t="str">
        <v>SAÍDA</v>
      </c>
      <c r="M89" s="1" t="str">
        <v>PINHEIROS</v>
      </c>
      <c r="N89" s="1" t="str">
        <v>PERSONNALITÉ</v>
      </c>
      <c r="O89" s="1" t="str">
        <v>2.20</v>
      </c>
      <c r="P89" s="1" t="str">
        <v>ANA</v>
      </c>
      <c r="Q89" s="1">
        <v>0</v>
      </c>
      <c r="R89" s="1">
        <v>45698</v>
      </c>
      <c r="S89" s="1">
        <v>10</v>
      </c>
      <c r="T89" s="1" t="str">
        <v>fevereiro</v>
      </c>
      <c r="U89" s="1">
        <v>2025</v>
      </c>
      <c r="V89" s="1">
        <v>-1595</v>
      </c>
    </row>
    <row r="90" spans="2:22" ht="13.8">
      <c r="B90" s="20"/>
      <c r="C90" s="49"/>
      <c r="D90" s="21"/>
      <c r="L90" s="1" t="str">
        <v>SAÍDA</v>
      </c>
      <c r="M90" s="1" t="str">
        <v>CARTÃO_CRÉDITO</v>
      </c>
      <c r="N90" s="1" t="str">
        <v>PERSONNALITÉ</v>
      </c>
      <c r="O90" s="1" t="str">
        <v>2.6</v>
      </c>
      <c r="P90" s="1" t="str">
        <v>FAMILY</v>
      </c>
      <c r="Q90" s="1">
        <v>0</v>
      </c>
      <c r="R90" s="1">
        <v>45698</v>
      </c>
      <c r="S90" s="1">
        <v>10</v>
      </c>
      <c r="T90" s="1" t="str">
        <v>fevereiro</v>
      </c>
      <c r="U90" s="1">
        <v>2025</v>
      </c>
      <c r="V90" s="1">
        <v>-1596</v>
      </c>
    </row>
    <row r="91" spans="2:22" ht="13.8">
      <c r="B91" s="20"/>
      <c r="C91" s="49"/>
      <c r="D91" s="21"/>
      <c r="L91" s="1" t="str">
        <v>SAÍDA</v>
      </c>
      <c r="M91" s="1" t="str">
        <v>DIARISTA</v>
      </c>
      <c r="N91" s="1" t="str">
        <v>PERSONNALITÉ</v>
      </c>
      <c r="O91" s="1" t="str">
        <v>2.9</v>
      </c>
      <c r="P91" s="1" t="str">
        <v>FAMILY</v>
      </c>
      <c r="Q91" s="1">
        <v>0</v>
      </c>
      <c r="R91" s="1">
        <v>45698</v>
      </c>
      <c r="S91" s="1">
        <v>10</v>
      </c>
      <c r="T91" s="1" t="str">
        <v>fevereiro</v>
      </c>
      <c r="U91" s="1">
        <v>2025</v>
      </c>
      <c r="V91" s="1">
        <v>-1597</v>
      </c>
    </row>
    <row r="92" spans="2:22" ht="13.8">
      <c r="B92" s="20"/>
      <c r="C92" s="49"/>
      <c r="D92" s="21"/>
      <c r="L92" s="1" t="str">
        <v>SAÍDA</v>
      </c>
      <c r="M92" s="1" t="str">
        <v>INDIANA_GARDEN</v>
      </c>
      <c r="N92" s="1" t="str">
        <v>PERSONNALITÉ</v>
      </c>
      <c r="O92" s="1" t="str">
        <v>2.16</v>
      </c>
      <c r="P92" s="1" t="str">
        <v>FAMILY</v>
      </c>
      <c r="Q92" s="1">
        <v>0</v>
      </c>
      <c r="R92" s="1">
        <v>45698</v>
      </c>
      <c r="S92" s="1">
        <v>10</v>
      </c>
      <c r="T92" s="1" t="str">
        <v>fevereiro</v>
      </c>
      <c r="U92" s="1">
        <v>2025</v>
      </c>
      <c r="V92" s="1">
        <v>-1598</v>
      </c>
    </row>
    <row r="93" spans="2:22" ht="13.8">
      <c r="B93" s="20"/>
      <c r="C93" s="49"/>
      <c r="D93" s="21"/>
      <c r="L93" s="1" t="str">
        <v>SAÍDA</v>
      </c>
      <c r="M93" s="1" t="str">
        <v>SAÚDE</v>
      </c>
      <c r="N93" s="1" t="str">
        <v>PERSONNALITÉ</v>
      </c>
      <c r="O93" s="1" t="str">
        <v>2.23</v>
      </c>
      <c r="P93" s="1" t="str">
        <v>SOFIA</v>
      </c>
      <c r="Q93" s="1">
        <v>0</v>
      </c>
      <c r="R93" s="1">
        <v>45698</v>
      </c>
      <c r="S93" s="1">
        <v>10</v>
      </c>
      <c r="T93" s="1" t="str">
        <v>fevereiro</v>
      </c>
      <c r="U93" s="1">
        <v>2025</v>
      </c>
      <c r="V93" s="1">
        <v>-1599</v>
      </c>
    </row>
    <row r="94" spans="2:22" ht="13.8">
      <c r="L94" s="1" t="str">
        <v>SAÍDA</v>
      </c>
      <c r="M94" s="1" t="str">
        <v>INVESTIMENTO_SAÍDA</v>
      </c>
      <c r="N94" s="1" t="str">
        <v>PERSONNALITÉ</v>
      </c>
      <c r="O94" s="1" t="str">
        <v>2.17</v>
      </c>
      <c r="P94" s="1" t="str">
        <v>THIAGO</v>
      </c>
      <c r="Q94" s="1">
        <v>0</v>
      </c>
      <c r="R94" s="1">
        <v>45698</v>
      </c>
      <c r="S94" s="1">
        <v>10</v>
      </c>
      <c r="T94" s="1" t="str">
        <v>fevereiro</v>
      </c>
      <c r="U94" s="1">
        <v>2025</v>
      </c>
      <c r="V94" s="1">
        <v>-1600</v>
      </c>
    </row>
    <row r="95" spans="2:22" ht="13.8">
      <c r="L95" s="1" t="str">
        <v>ENTRADA</v>
      </c>
      <c r="M95" s="1" t="str">
        <v>DIVIDENDOS</v>
      </c>
      <c r="N95" s="1" t="str">
        <v>PERSONNALITÉ</v>
      </c>
      <c r="O95" s="1" t="str">
        <v>1.3</v>
      </c>
      <c r="P95" s="1" t="str">
        <v>P&amp;P</v>
      </c>
      <c r="Q95" s="1">
        <v>0</v>
      </c>
      <c r="R95" s="1">
        <v>45726</v>
      </c>
      <c r="S95" s="1">
        <v>10</v>
      </c>
      <c r="T95" s="1" t="str">
        <v>março</v>
      </c>
      <c r="U95" s="1">
        <v>2025</v>
      </c>
      <c r="V95" s="1">
        <v>355</v>
      </c>
    </row>
    <row r="96" spans="2:22" ht="13.8">
      <c r="L96" s="1" t="str">
        <v>SAÍDA</v>
      </c>
      <c r="M96" s="1" t="str">
        <v>PINHEIROS</v>
      </c>
      <c r="N96" s="1" t="str">
        <v>PERSONNALITÉ</v>
      </c>
      <c r="O96" s="1" t="str">
        <v>2.20</v>
      </c>
      <c r="P96" s="1" t="str">
        <v>THIAGO</v>
      </c>
      <c r="Q96" s="1">
        <v>0</v>
      </c>
      <c r="R96" s="1">
        <v>45726</v>
      </c>
      <c r="S96" s="1">
        <v>10</v>
      </c>
      <c r="T96" s="1" t="str">
        <v>março</v>
      </c>
      <c r="U96" s="1">
        <v>2025</v>
      </c>
      <c r="V96" s="1">
        <v>-1629</v>
      </c>
    </row>
    <row r="97" spans="12:22" ht="13.8">
      <c r="L97" s="1" t="str">
        <v>SAÍDA</v>
      </c>
      <c r="M97" s="1" t="str">
        <v>PINHEIROS</v>
      </c>
      <c r="N97" s="1" t="str">
        <v>PERSONNALITÉ</v>
      </c>
      <c r="O97" s="1" t="str">
        <v>2.20</v>
      </c>
      <c r="P97" s="1" t="str">
        <v>ANA</v>
      </c>
      <c r="Q97" s="1">
        <v>0</v>
      </c>
      <c r="R97" s="1">
        <v>45726</v>
      </c>
      <c r="S97" s="1">
        <v>10</v>
      </c>
      <c r="T97" s="1" t="str">
        <v>março</v>
      </c>
      <c r="U97" s="1">
        <v>2025</v>
      </c>
      <c r="V97" s="1">
        <v>-1630</v>
      </c>
    </row>
    <row r="98" spans="12:22" ht="13.8">
      <c r="L98" s="1" t="str">
        <v>SAÍDA</v>
      </c>
      <c r="M98" s="1" t="str">
        <v>PINHEIROS</v>
      </c>
      <c r="N98" s="1" t="str">
        <v>PERSONNALITÉ</v>
      </c>
      <c r="O98" s="1" t="str">
        <v>2.20</v>
      </c>
      <c r="P98" s="1" t="str">
        <v>SOFIA</v>
      </c>
      <c r="Q98" s="1">
        <v>0</v>
      </c>
      <c r="R98" s="1">
        <v>45726</v>
      </c>
      <c r="S98" s="1">
        <v>10</v>
      </c>
      <c r="T98" s="1" t="str">
        <v>março</v>
      </c>
      <c r="U98" s="1">
        <v>2025</v>
      </c>
      <c r="V98" s="1">
        <v>-1631</v>
      </c>
    </row>
    <row r="99" spans="12:22" ht="13.8">
      <c r="L99" s="1" t="str">
        <v>SAÍDA</v>
      </c>
      <c r="M99" s="1" t="str">
        <v>PINHEIROS</v>
      </c>
      <c r="N99" s="1" t="str">
        <v>PERSONNALITÉ</v>
      </c>
      <c r="O99" s="1" t="str">
        <v>2.20</v>
      </c>
      <c r="P99" s="1" t="str">
        <v>THOMAS</v>
      </c>
      <c r="Q99" s="1">
        <v>0</v>
      </c>
      <c r="R99" s="1">
        <v>45726</v>
      </c>
      <c r="S99" s="1">
        <v>10</v>
      </c>
      <c r="T99" s="1" t="str">
        <v>março</v>
      </c>
      <c r="U99" s="1">
        <v>2025</v>
      </c>
      <c r="V99" s="1">
        <v>-1632</v>
      </c>
    </row>
    <row r="100" spans="12:22" ht="13.8">
      <c r="L100" s="1" t="str">
        <v>SAÍDA</v>
      </c>
      <c r="M100" s="1" t="str">
        <v>ENTRETENIMENTO</v>
      </c>
      <c r="N100" s="1" t="str">
        <v>PERSONNALITÉ</v>
      </c>
      <c r="O100" s="1" t="str">
        <v>2.13</v>
      </c>
      <c r="P100" s="1" t="str">
        <v>ANA</v>
      </c>
      <c r="Q100" s="1">
        <v>0</v>
      </c>
      <c r="R100" s="1">
        <v>45726</v>
      </c>
      <c r="S100" s="1">
        <v>10</v>
      </c>
      <c r="T100" s="1" t="str">
        <v>março</v>
      </c>
      <c r="U100" s="1">
        <v>2025</v>
      </c>
      <c r="V100" s="1">
        <v>-1633</v>
      </c>
    </row>
    <row r="101" spans="12:22" ht="13.8">
      <c r="L101" s="1" t="str">
        <v>SAÍDA</v>
      </c>
      <c r="M101" s="1" t="str">
        <v>PIPPO</v>
      </c>
      <c r="N101" s="1" t="str">
        <v>PERSONNALITÉ</v>
      </c>
      <c r="O101" s="1" t="str">
        <v>2.21</v>
      </c>
      <c r="P101" s="1" t="str">
        <v>ANA</v>
      </c>
      <c r="Q101" s="1">
        <v>0</v>
      </c>
      <c r="R101" s="1">
        <v>45726</v>
      </c>
      <c r="S101" s="1">
        <v>10</v>
      </c>
      <c r="T101" s="1" t="str">
        <v>março</v>
      </c>
      <c r="U101" s="1">
        <v>2025</v>
      </c>
      <c r="V101" s="1">
        <v>-1634</v>
      </c>
    </row>
    <row r="102" spans="12:22" ht="13.8">
      <c r="L102" s="1" t="str">
        <v>SAÍDA</v>
      </c>
      <c r="M102" s="1" t="str">
        <v>SAÚDE</v>
      </c>
      <c r="N102" s="1" t="str">
        <v>PERSONNALITÉ</v>
      </c>
      <c r="O102" s="1" t="str">
        <v>2.23</v>
      </c>
      <c r="P102" s="1" t="str">
        <v>FAMILY</v>
      </c>
      <c r="Q102" s="1">
        <v>0</v>
      </c>
      <c r="R102" s="1">
        <v>45726</v>
      </c>
      <c r="S102" s="1">
        <v>10</v>
      </c>
      <c r="T102" s="1" t="str">
        <v>março</v>
      </c>
      <c r="U102" s="1">
        <v>2025</v>
      </c>
      <c r="V102" s="1">
        <v>-1635</v>
      </c>
    </row>
    <row r="103" spans="12:22" ht="13.8">
      <c r="L103" s="1" t="str">
        <v>SAÍDA</v>
      </c>
      <c r="M103" s="1" t="str">
        <v>CARTÃO_CRÉDITO</v>
      </c>
      <c r="N103" s="1" t="str">
        <v>PERSONNALITÉ</v>
      </c>
      <c r="O103" s="1" t="str">
        <v>2.6</v>
      </c>
      <c r="P103" s="1" t="str">
        <v>FAMILY</v>
      </c>
      <c r="Q103" s="1">
        <v>0</v>
      </c>
      <c r="R103" s="1">
        <v>45726</v>
      </c>
      <c r="S103" s="1">
        <v>10</v>
      </c>
      <c r="T103" s="1" t="str">
        <v>março</v>
      </c>
      <c r="U103" s="1">
        <v>2025</v>
      </c>
      <c r="V103" s="1">
        <v>-1636</v>
      </c>
    </row>
    <row r="104" spans="12:22" ht="13.8">
      <c r="L104" s="1" t="str">
        <v>ENTRADA</v>
      </c>
      <c r="M104" s="1" t="str">
        <v>OUTRAS_ENTRADAS</v>
      </c>
      <c r="N104" s="1" t="str">
        <v>PERSONNALITÉ</v>
      </c>
      <c r="O104" s="1" t="str">
        <v>1.11</v>
      </c>
      <c r="P104" s="1" t="str">
        <v>ANA</v>
      </c>
      <c r="Q104" s="1">
        <v>0</v>
      </c>
      <c r="R104" s="1">
        <v>45727</v>
      </c>
      <c r="S104" s="1">
        <v>11</v>
      </c>
      <c r="T104" s="1" t="str">
        <v>março</v>
      </c>
      <c r="U104" s="1">
        <v>2025</v>
      </c>
      <c r="V104" s="1">
        <v>356</v>
      </c>
    </row>
    <row r="105" spans="12:22" ht="13.8">
      <c r="L105" s="1" t="str">
        <v>ENTRADA</v>
      </c>
      <c r="M105" s="1" t="str">
        <v>DIVIDENDOS</v>
      </c>
      <c r="N105" s="1" t="str">
        <v>PERSONNALITÉ</v>
      </c>
      <c r="O105" s="1" t="str">
        <v>1.3</v>
      </c>
      <c r="P105" s="1" t="str">
        <v>P&amp;P</v>
      </c>
      <c r="Q105" s="1">
        <v>0</v>
      </c>
      <c r="R105" s="1">
        <v>45727</v>
      </c>
      <c r="S105" s="1">
        <v>11</v>
      </c>
      <c r="T105" s="1" t="str">
        <v>março</v>
      </c>
      <c r="U105" s="1">
        <v>2025</v>
      </c>
      <c r="V105" s="1">
        <v>357</v>
      </c>
    </row>
    <row r="106" spans="12:22" ht="13.8">
      <c r="L106" s="1" t="str">
        <v>SAÍDA</v>
      </c>
      <c r="M106" s="1" t="str">
        <v>SAÚDE</v>
      </c>
      <c r="N106" s="1" t="str">
        <v>PERSONNALITÉ</v>
      </c>
      <c r="O106" s="1" t="str">
        <v>2.23</v>
      </c>
      <c r="P106" s="1" t="str">
        <v>ANA</v>
      </c>
      <c r="Q106" s="1">
        <v>0</v>
      </c>
      <c r="R106" s="1">
        <v>45727</v>
      </c>
      <c r="S106" s="1">
        <v>11</v>
      </c>
      <c r="T106" s="1" t="str">
        <v>março</v>
      </c>
      <c r="U106" s="1">
        <v>2025</v>
      </c>
      <c r="V106" s="1">
        <v>-1637</v>
      </c>
    </row>
    <row r="107" spans="12:22" ht="13.8">
      <c r="L107" s="1" t="str">
        <v>ENTRADA</v>
      </c>
      <c r="M107" s="1" t="str">
        <v>RECEITA_FINANCEIRA</v>
      </c>
      <c r="N107" s="1" t="str">
        <v>PERSONNALITÉ</v>
      </c>
      <c r="O107" s="1" t="str">
        <v>1.5</v>
      </c>
      <c r="P107" s="1" t="str">
        <v>FAMILY</v>
      </c>
      <c r="Q107" s="1">
        <v>0</v>
      </c>
      <c r="R107" s="1">
        <v>45700</v>
      </c>
      <c r="S107" s="1">
        <v>12</v>
      </c>
      <c r="T107" s="1" t="str">
        <v>fevereiro</v>
      </c>
      <c r="U107" s="1">
        <v>2025</v>
      </c>
      <c r="V107" s="1">
        <v>340</v>
      </c>
    </row>
    <row r="108" spans="12:22" ht="13.8">
      <c r="L108" s="1" t="str">
        <v>SAÍDA</v>
      </c>
      <c r="M108" s="1" t="str">
        <v>DSG</v>
      </c>
      <c r="N108" s="1" t="str">
        <v>PERSONNALITÉ</v>
      </c>
      <c r="O108" s="1" t="str">
        <v>2.10</v>
      </c>
      <c r="P108" s="1" t="str">
        <v>FAMILY</v>
      </c>
      <c r="Q108" s="1">
        <v>0</v>
      </c>
      <c r="R108" s="1">
        <v>45700</v>
      </c>
      <c r="S108" s="1">
        <v>12</v>
      </c>
      <c r="T108" s="1" t="str">
        <v>fevereiro</v>
      </c>
      <c r="U108" s="1">
        <v>2025</v>
      </c>
      <c r="V108" s="1">
        <v>-1601</v>
      </c>
    </row>
    <row r="109" spans="12:22" ht="13.8">
      <c r="L109" s="1" t="str">
        <v>ENTRADA</v>
      </c>
      <c r="M109" s="1" t="str">
        <v>RECEITA_FINANCEIRA</v>
      </c>
      <c r="N109" s="1" t="str">
        <v>PERSONNALITÉ</v>
      </c>
      <c r="O109" s="1" t="str">
        <v>1.5</v>
      </c>
      <c r="P109" s="1" t="str">
        <v>FAMILY</v>
      </c>
      <c r="Q109" s="1">
        <v>0</v>
      </c>
      <c r="R109" s="1">
        <v>45728</v>
      </c>
      <c r="S109" s="1">
        <v>12</v>
      </c>
      <c r="T109" s="1" t="str">
        <v>março</v>
      </c>
      <c r="U109" s="1">
        <v>2025</v>
      </c>
      <c r="V109" s="1">
        <v>358</v>
      </c>
    </row>
    <row r="110" spans="12:22" ht="13.8">
      <c r="L110" s="1" t="str">
        <v>SAÍDA</v>
      </c>
      <c r="M110" s="1" t="str">
        <v>ENTRETENIMENTO</v>
      </c>
      <c r="N110" s="1" t="str">
        <v>PERSONNALITÉ</v>
      </c>
      <c r="O110" s="1" t="str">
        <v>2.13</v>
      </c>
      <c r="P110" s="1" t="str">
        <v>FAMILY</v>
      </c>
      <c r="Q110" s="1">
        <v>0</v>
      </c>
      <c r="R110" s="1">
        <v>45728</v>
      </c>
      <c r="S110" s="1">
        <v>12</v>
      </c>
      <c r="T110" s="1" t="str">
        <v>março</v>
      </c>
      <c r="U110" s="1">
        <v>2025</v>
      </c>
      <c r="V110" s="1">
        <v>-1638</v>
      </c>
    </row>
    <row r="111" spans="12:22" ht="13.8">
      <c r="L111" s="1" t="str">
        <v>SAÍDA</v>
      </c>
      <c r="M111" s="1" t="str">
        <v>SAÚDE</v>
      </c>
      <c r="N111" s="1" t="str">
        <v>PERSONNALITÉ</v>
      </c>
      <c r="O111" s="1" t="str">
        <v>2.23</v>
      </c>
      <c r="P111" s="1" t="str">
        <v>ANA</v>
      </c>
      <c r="Q111" s="1">
        <v>0</v>
      </c>
      <c r="R111" s="1">
        <v>45728</v>
      </c>
      <c r="S111" s="1">
        <v>12</v>
      </c>
      <c r="T111" s="1" t="str">
        <v>março</v>
      </c>
      <c r="U111" s="1">
        <v>2025</v>
      </c>
      <c r="V111" s="1">
        <v>-1639</v>
      </c>
    </row>
    <row r="112" spans="12:22" ht="13.8">
      <c r="L112" s="1" t="str">
        <v>SAÍDA</v>
      </c>
      <c r="M112" s="1" t="str">
        <v>CASA</v>
      </c>
      <c r="N112" s="1" t="str">
        <v>PERSONNALITÉ</v>
      </c>
      <c r="O112" s="1" t="str">
        <v>2.7</v>
      </c>
      <c r="P112" s="1" t="str">
        <v>FAMILY</v>
      </c>
      <c r="Q112" s="1">
        <v>0</v>
      </c>
      <c r="R112" s="1">
        <v>45728</v>
      </c>
      <c r="S112" s="1">
        <v>12</v>
      </c>
      <c r="T112" s="1" t="str">
        <v>março</v>
      </c>
      <c r="U112" s="1">
        <v>2025</v>
      </c>
      <c r="V112" s="1">
        <v>-1640</v>
      </c>
    </row>
    <row r="113" spans="12:22" ht="13.8">
      <c r="L113" s="1" t="str">
        <v>ENTRADA</v>
      </c>
      <c r="M113" s="1" t="str">
        <v>RECEITA_FINANCEIRA</v>
      </c>
      <c r="N113" s="1" t="str">
        <v>PERSONNALITÉ</v>
      </c>
      <c r="O113" s="1" t="str">
        <v>1.5</v>
      </c>
      <c r="P113" s="1" t="str">
        <v>FAMILY</v>
      </c>
      <c r="Q113" s="1">
        <v>0</v>
      </c>
      <c r="R113" s="1">
        <v>45670</v>
      </c>
      <c r="S113" s="1">
        <v>13</v>
      </c>
      <c r="T113" s="1" t="str">
        <v>janeiro</v>
      </c>
      <c r="U113" s="1">
        <v>2025</v>
      </c>
      <c r="V113" s="1">
        <v>323</v>
      </c>
    </row>
    <row r="114" spans="12:22" ht="13.8">
      <c r="L114" s="1" t="str">
        <v>SAÍDA</v>
      </c>
      <c r="M114" s="1" t="str">
        <v>PINHEIROS</v>
      </c>
      <c r="N114" s="1" t="str">
        <v>PERSONNALITÉ</v>
      </c>
      <c r="O114" s="1" t="str">
        <v>2.20</v>
      </c>
      <c r="P114" s="1" t="str">
        <v>THIAGO</v>
      </c>
      <c r="Q114" s="1">
        <v>0</v>
      </c>
      <c r="R114" s="1">
        <v>45670</v>
      </c>
      <c r="S114" s="1">
        <v>13</v>
      </c>
      <c r="T114" s="1" t="str">
        <v>janeiro</v>
      </c>
      <c r="U114" s="1">
        <v>2025</v>
      </c>
      <c r="V114" s="1">
        <v>-1537</v>
      </c>
    </row>
    <row r="115" spans="12:22" ht="13.8">
      <c r="L115" s="1" t="str">
        <v>SAÍDA</v>
      </c>
      <c r="M115" s="1" t="str">
        <v>ENTRETENIMENTO</v>
      </c>
      <c r="N115" s="1" t="str">
        <v>PERSONNALITÉ</v>
      </c>
      <c r="O115" s="1" t="str">
        <v>2.13</v>
      </c>
      <c r="P115" s="1" t="str">
        <v>FAMILY</v>
      </c>
      <c r="Q115" s="1">
        <v>0</v>
      </c>
      <c r="R115" s="1">
        <v>45670</v>
      </c>
      <c r="S115" s="1">
        <v>13</v>
      </c>
      <c r="T115" s="1" t="str">
        <v>janeiro</v>
      </c>
      <c r="U115" s="1">
        <v>2025</v>
      </c>
      <c r="V115" s="1">
        <v>-1538</v>
      </c>
    </row>
    <row r="116" spans="12:22" ht="13.8">
      <c r="L116" s="1" t="str">
        <v>ENTRADA</v>
      </c>
      <c r="M116" s="1" t="str">
        <v>OUTRAS_ENTRADAS</v>
      </c>
      <c r="N116" s="1" t="str">
        <v>PERSONNALITÉ</v>
      </c>
      <c r="O116" s="1" t="str">
        <v>1.11</v>
      </c>
      <c r="P116" s="1" t="str">
        <v>FAMILY</v>
      </c>
      <c r="Q116" s="1">
        <v>0</v>
      </c>
      <c r="R116" s="1">
        <v>45671</v>
      </c>
      <c r="S116" s="1">
        <v>14</v>
      </c>
      <c r="T116" s="1" t="str">
        <v>janeiro</v>
      </c>
      <c r="U116" s="1">
        <v>2025</v>
      </c>
      <c r="V116" s="1">
        <v>324</v>
      </c>
    </row>
    <row r="117" spans="12:22" ht="13.8">
      <c r="L117" s="1" t="str">
        <v>SAÍDA</v>
      </c>
      <c r="M117" s="1" t="str">
        <v>LUZ</v>
      </c>
      <c r="N117" s="1" t="str">
        <v>PERSONNALITÉ</v>
      </c>
      <c r="O117" s="1" t="str">
        <v>2.18</v>
      </c>
      <c r="P117" s="1" t="str">
        <v>FAMILY</v>
      </c>
      <c r="Q117" s="1">
        <v>0</v>
      </c>
      <c r="R117" s="1">
        <v>45671</v>
      </c>
      <c r="S117" s="1">
        <v>14</v>
      </c>
      <c r="T117" s="1" t="str">
        <v>janeiro</v>
      </c>
      <c r="U117" s="1">
        <v>2025</v>
      </c>
      <c r="V117" s="1">
        <v>-1539</v>
      </c>
    </row>
    <row r="118" spans="12:22" ht="13.8">
      <c r="L118" s="1" t="str">
        <v>ENTRADA</v>
      </c>
      <c r="M118" s="1" t="str">
        <v>RECEITA_FINANCEIRA</v>
      </c>
      <c r="N118" s="1" t="str">
        <v>PERSONNALITÉ</v>
      </c>
      <c r="O118" s="1" t="str">
        <v>1.5</v>
      </c>
      <c r="P118" s="1" t="str">
        <v>FAMILY</v>
      </c>
      <c r="Q118" s="1">
        <v>0</v>
      </c>
      <c r="R118" s="1">
        <v>45702</v>
      </c>
      <c r="S118" s="1">
        <v>14</v>
      </c>
      <c r="T118" s="1" t="str">
        <v>fevereiro</v>
      </c>
      <c r="U118" s="1">
        <v>2025</v>
      </c>
      <c r="V118" s="1">
        <v>341</v>
      </c>
    </row>
    <row r="119" spans="12:22" ht="13.8">
      <c r="L119" s="1" t="str">
        <v>SAÍDA</v>
      </c>
      <c r="M119" s="1" t="str">
        <v>ENTRETENIMENTO</v>
      </c>
      <c r="N119" s="1" t="str">
        <v>PERSONNALITÉ</v>
      </c>
      <c r="O119" s="1" t="str">
        <v>2.13</v>
      </c>
      <c r="P119" s="1" t="str">
        <v>ANA</v>
      </c>
      <c r="Q119" s="1">
        <v>0</v>
      </c>
      <c r="R119" s="1">
        <v>45702</v>
      </c>
      <c r="S119" s="1">
        <v>14</v>
      </c>
      <c r="T119" s="1" t="str">
        <v>fevereiro</v>
      </c>
      <c r="U119" s="1">
        <v>2025</v>
      </c>
      <c r="V119" s="1">
        <v>-1602</v>
      </c>
    </row>
    <row r="120" spans="12:22" ht="13.8">
      <c r="L120" s="1" t="str">
        <v>SAÍDA</v>
      </c>
      <c r="M120" s="1" t="str">
        <v>LUZ</v>
      </c>
      <c r="N120" s="1" t="str">
        <v>PERSONNALITÉ</v>
      </c>
      <c r="O120" s="1" t="str">
        <v>2.18</v>
      </c>
      <c r="P120" s="1" t="str">
        <v>FAMILY</v>
      </c>
      <c r="Q120" s="1">
        <v>0</v>
      </c>
      <c r="R120" s="1">
        <v>45702</v>
      </c>
      <c r="S120" s="1">
        <v>14</v>
      </c>
      <c r="T120" s="1" t="str">
        <v>fevereiro</v>
      </c>
      <c r="U120" s="1">
        <v>2025</v>
      </c>
      <c r="V120" s="1">
        <v>-1603</v>
      </c>
    </row>
    <row r="121" spans="12:22" ht="13.8">
      <c r="L121" s="1" t="str">
        <v>ENTRADA</v>
      </c>
      <c r="M121" s="1" t="str">
        <v>RECEITA_FINANCEIRA</v>
      </c>
      <c r="N121" s="1" t="str">
        <v>PERSONNALITÉ</v>
      </c>
      <c r="O121" s="1" t="str">
        <v>1.5</v>
      </c>
      <c r="P121" s="1" t="str">
        <v>FAMILY</v>
      </c>
      <c r="Q121" s="1">
        <v>0</v>
      </c>
      <c r="R121" s="1">
        <v>45730</v>
      </c>
      <c r="S121" s="1">
        <v>14</v>
      </c>
      <c r="T121" s="1" t="str">
        <v>março</v>
      </c>
      <c r="U121" s="1">
        <v>2025</v>
      </c>
      <c r="V121" s="1">
        <v>359</v>
      </c>
    </row>
    <row r="122" spans="12:22" ht="13.8">
      <c r="L122" s="1" t="str">
        <v>SAÍDA</v>
      </c>
      <c r="M122" s="1" t="str">
        <v>SAÚDE</v>
      </c>
      <c r="N122" s="1" t="str">
        <v>PERSONNALITÉ</v>
      </c>
      <c r="O122" s="1" t="str">
        <v>2.23</v>
      </c>
      <c r="P122" s="1" t="str">
        <v>FAMILY</v>
      </c>
      <c r="Q122" s="1">
        <v>0</v>
      </c>
      <c r="R122" s="1">
        <v>45730</v>
      </c>
      <c r="S122" s="1">
        <v>14</v>
      </c>
      <c r="T122" s="1" t="str">
        <v>março</v>
      </c>
      <c r="U122" s="1">
        <v>2025</v>
      </c>
      <c r="V122" s="1">
        <v>-1641</v>
      </c>
    </row>
    <row r="123" spans="12:22" ht="13.8">
      <c r="L123" s="1" t="str">
        <v>SAÍDA</v>
      </c>
      <c r="M123" s="1" t="str">
        <v>EMPREGADA</v>
      </c>
      <c r="N123" s="1" t="str">
        <v>PERSONNALITÉ</v>
      </c>
      <c r="O123" s="1" t="str">
        <v>2.12</v>
      </c>
      <c r="P123" s="1" t="str">
        <v>FAMILY</v>
      </c>
      <c r="Q123" s="1">
        <v>0</v>
      </c>
      <c r="R123" s="1">
        <v>45730</v>
      </c>
      <c r="S123" s="1">
        <v>14</v>
      </c>
      <c r="T123" s="1" t="str">
        <v>março</v>
      </c>
      <c r="U123" s="1">
        <v>2025</v>
      </c>
      <c r="V123" s="1">
        <v>-1642</v>
      </c>
    </row>
    <row r="124" spans="12:22" ht="13.8">
      <c r="L124" s="1" t="str">
        <v>SAÍDA</v>
      </c>
      <c r="M124" s="1" t="str">
        <v>EMPREGADA</v>
      </c>
      <c r="N124" s="1" t="str">
        <v>PERSONNALITÉ</v>
      </c>
      <c r="O124" s="1" t="str">
        <v>2.12</v>
      </c>
      <c r="P124" s="1" t="str">
        <v>FAMILY</v>
      </c>
      <c r="Q124" s="1">
        <v>0</v>
      </c>
      <c r="R124" s="1">
        <v>45730</v>
      </c>
      <c r="S124" s="1">
        <v>14</v>
      </c>
      <c r="T124" s="1" t="str">
        <v>março</v>
      </c>
      <c r="U124" s="1">
        <v>2025</v>
      </c>
      <c r="V124" s="1">
        <v>-1643</v>
      </c>
    </row>
    <row r="125" spans="12:22" ht="13.8">
      <c r="L125" s="1" t="str">
        <v>SAÍDA</v>
      </c>
      <c r="M125" s="1" t="str">
        <v>EMPREGADA</v>
      </c>
      <c r="N125" s="1" t="str">
        <v>PERSONNALITÉ</v>
      </c>
      <c r="O125" s="1" t="str">
        <v>2.12</v>
      </c>
      <c r="P125" s="1" t="str">
        <v>FAMILY</v>
      </c>
      <c r="Q125" s="1">
        <v>0</v>
      </c>
      <c r="R125" s="1">
        <v>45730</v>
      </c>
      <c r="S125" s="1">
        <v>14</v>
      </c>
      <c r="T125" s="1" t="str">
        <v>março</v>
      </c>
      <c r="U125" s="1">
        <v>2025</v>
      </c>
      <c r="V125" s="1">
        <v>-1644</v>
      </c>
    </row>
    <row r="126" spans="12:22" ht="13.8">
      <c r="L126" s="1" t="str">
        <v>ENTRADA</v>
      </c>
      <c r="M126" s="1" t="str">
        <v>RECEITA_FINANCEIRA</v>
      </c>
      <c r="N126" s="1" t="str">
        <v>PERSONNALITÉ</v>
      </c>
      <c r="O126" s="1" t="str">
        <v>1.5</v>
      </c>
      <c r="P126" s="1" t="str">
        <v>FAMILY</v>
      </c>
      <c r="Q126" s="1">
        <v>0</v>
      </c>
      <c r="R126" s="1">
        <v>45672</v>
      </c>
      <c r="S126" s="1">
        <v>15</v>
      </c>
      <c r="T126" s="1" t="str">
        <v>janeiro</v>
      </c>
      <c r="U126" s="1">
        <v>2025</v>
      </c>
      <c r="V126" s="1">
        <v>325</v>
      </c>
    </row>
    <row r="127" spans="12:22" ht="13.8">
      <c r="L127" s="1" t="str">
        <v>SAÍDA</v>
      </c>
      <c r="M127" s="1" t="str">
        <v>CARTÃO_CRÉDITO</v>
      </c>
      <c r="N127" s="1" t="str">
        <v>PERSONNALITÉ</v>
      </c>
      <c r="O127" s="1" t="str">
        <v>2.6</v>
      </c>
      <c r="P127" s="1" t="str">
        <v>FAMILY</v>
      </c>
      <c r="Q127" s="1">
        <v>0</v>
      </c>
      <c r="R127" s="1">
        <v>45672</v>
      </c>
      <c r="S127" s="1">
        <v>15</v>
      </c>
      <c r="T127" s="1" t="str">
        <v>janeiro</v>
      </c>
      <c r="U127" s="1">
        <v>2025</v>
      </c>
      <c r="V127" s="1">
        <v>-1540</v>
      </c>
    </row>
    <row r="128" spans="12:22" ht="13.8">
      <c r="L128" s="1" t="str">
        <v>SAÍDA</v>
      </c>
      <c r="M128" s="1" t="str">
        <v>VIAGEM</v>
      </c>
      <c r="N128" s="1" t="str">
        <v>PERSONNALITÉ</v>
      </c>
      <c r="O128" s="1" t="str">
        <v>2.26</v>
      </c>
      <c r="P128" s="1" t="str">
        <v>FAMILY</v>
      </c>
      <c r="Q128" s="1">
        <v>0</v>
      </c>
      <c r="R128" s="1">
        <v>45672</v>
      </c>
      <c r="S128" s="1">
        <v>15</v>
      </c>
      <c r="T128" s="1" t="str">
        <v>janeiro</v>
      </c>
      <c r="U128" s="1">
        <v>2025</v>
      </c>
      <c r="V128" s="1">
        <v>-1541</v>
      </c>
    </row>
    <row r="129" spans="12:22" ht="13.8">
      <c r="L129" s="1" t="str">
        <v>SAÍDA</v>
      </c>
      <c r="M129" s="1" t="str">
        <v>ALIMENTAÇÃO</v>
      </c>
      <c r="N129" s="1" t="str">
        <v>PERSONNALITÉ</v>
      </c>
      <c r="O129" s="1" t="str">
        <v>2.1</v>
      </c>
      <c r="P129" s="1" t="str">
        <v>FAMILY</v>
      </c>
      <c r="Q129" s="1">
        <v>0</v>
      </c>
      <c r="R129" s="1">
        <v>45672</v>
      </c>
      <c r="S129" s="1">
        <v>15</v>
      </c>
      <c r="T129" s="1" t="str">
        <v>janeiro</v>
      </c>
      <c r="U129" s="1">
        <v>2025</v>
      </c>
      <c r="V129" s="1">
        <v>-1542</v>
      </c>
    </row>
    <row r="130" spans="12:22" ht="13.8">
      <c r="L130" s="1" t="str">
        <v>ENTRADA</v>
      </c>
      <c r="M130" s="1" t="str">
        <v>RECEITA_FINANCEIRA</v>
      </c>
      <c r="N130" s="1" t="str">
        <v>PERSONNALITÉ</v>
      </c>
      <c r="O130" s="1" t="str">
        <v>1.5</v>
      </c>
      <c r="P130" s="1" t="str">
        <v>FAMILY</v>
      </c>
      <c r="Q130" s="1">
        <v>0</v>
      </c>
      <c r="R130" s="1">
        <v>45673</v>
      </c>
      <c r="S130" s="1">
        <v>16</v>
      </c>
      <c r="T130" s="1" t="str">
        <v>janeiro</v>
      </c>
      <c r="U130" s="1">
        <v>2025</v>
      </c>
      <c r="V130" s="1">
        <v>326</v>
      </c>
    </row>
    <row r="131" spans="12:22" ht="13.8">
      <c r="L131" s="1" t="str">
        <v>SAÍDA</v>
      </c>
      <c r="M131" s="1" t="str">
        <v>AUTOMÓVEL</v>
      </c>
      <c r="N131" s="1" t="str">
        <v>PERSONNALITÉ</v>
      </c>
      <c r="O131" s="1" t="str">
        <v>2.2</v>
      </c>
      <c r="P131" s="1" t="str">
        <v>ANA</v>
      </c>
      <c r="Q131" s="1">
        <v>0</v>
      </c>
      <c r="R131" s="1">
        <v>45673</v>
      </c>
      <c r="S131" s="1">
        <v>16</v>
      </c>
      <c r="T131" s="1" t="str">
        <v>janeiro</v>
      </c>
      <c r="U131" s="1">
        <v>2025</v>
      </c>
      <c r="V131" s="1">
        <v>-1543</v>
      </c>
    </row>
    <row r="132" spans="12:22" ht="13.8">
      <c r="L132" s="1" t="str">
        <v>SAÍDA</v>
      </c>
      <c r="M132" s="1" t="str">
        <v>AUTOMÓVEL</v>
      </c>
      <c r="N132" s="1" t="str">
        <v>PERSONNALITÉ</v>
      </c>
      <c r="O132" s="1" t="str">
        <v>2.2</v>
      </c>
      <c r="P132" s="1" t="str">
        <v>THIAGO</v>
      </c>
      <c r="Q132" s="1">
        <v>0</v>
      </c>
      <c r="R132" s="1">
        <v>45673</v>
      </c>
      <c r="S132" s="1">
        <v>16</v>
      </c>
      <c r="T132" s="1" t="str">
        <v>janeiro</v>
      </c>
      <c r="U132" s="1">
        <v>2025</v>
      </c>
      <c r="V132" s="1">
        <v>-1544</v>
      </c>
    </row>
    <row r="133" spans="12:22" ht="13.8">
      <c r="L133" s="1" t="str">
        <v>SAÍDA</v>
      </c>
      <c r="M133" s="1" t="str">
        <v>ENTRETENIMENTO</v>
      </c>
      <c r="N133" s="1" t="str">
        <v>PERSONNALITÉ</v>
      </c>
      <c r="O133" s="1" t="str">
        <v>2.13</v>
      </c>
      <c r="P133" s="1" t="str">
        <v>FAMILY</v>
      </c>
      <c r="Q133" s="1">
        <v>0</v>
      </c>
      <c r="R133" s="1">
        <v>45673</v>
      </c>
      <c r="S133" s="1">
        <v>16</v>
      </c>
      <c r="T133" s="1" t="str">
        <v>janeiro</v>
      </c>
      <c r="U133" s="1">
        <v>2025</v>
      </c>
      <c r="V133" s="1">
        <v>-1545</v>
      </c>
    </row>
    <row r="134" spans="12:22" ht="13.8">
      <c r="L134" s="1" t="str">
        <v>ENTRADA</v>
      </c>
      <c r="M134" s="1" t="str">
        <v>RECEITA_DSG</v>
      </c>
      <c r="N134" s="1" t="str">
        <v>PERSONNALITÉ</v>
      </c>
      <c r="O134" s="1" t="str">
        <v>1.4</v>
      </c>
      <c r="P134" s="1" t="str">
        <v>FAMILY</v>
      </c>
      <c r="Q134" s="1">
        <v>0</v>
      </c>
      <c r="R134" s="1">
        <v>45705</v>
      </c>
      <c r="S134" s="1">
        <v>17</v>
      </c>
      <c r="T134" s="1" t="str">
        <v>fevereiro</v>
      </c>
      <c r="U134" s="1">
        <v>2025</v>
      </c>
      <c r="V134" s="1">
        <v>342</v>
      </c>
    </row>
    <row r="135" spans="12:22" ht="13.8">
      <c r="L135" s="1" t="str">
        <v>ENTRADA</v>
      </c>
      <c r="M135" s="1" t="str">
        <v>RECEITA_DSG</v>
      </c>
      <c r="N135" s="1" t="str">
        <v>PERSONNALITÉ</v>
      </c>
      <c r="O135" s="1" t="str">
        <v>1.4</v>
      </c>
      <c r="P135" s="1" t="str">
        <v>FAMILY</v>
      </c>
      <c r="Q135" s="1">
        <v>0</v>
      </c>
      <c r="R135" s="1">
        <v>45705</v>
      </c>
      <c r="S135" s="1">
        <v>17</v>
      </c>
      <c r="T135" s="1" t="str">
        <v>fevereiro</v>
      </c>
      <c r="U135" s="1">
        <v>2025</v>
      </c>
      <c r="V135" s="1">
        <v>343</v>
      </c>
    </row>
    <row r="136" spans="12:22" ht="13.8">
      <c r="L136" s="1" t="str">
        <v>ENTRADA</v>
      </c>
      <c r="M136" s="1" t="str">
        <v>RECEITA_FINANCEIRA</v>
      </c>
      <c r="N136" s="1" t="str">
        <v>PERSONNALITÉ</v>
      </c>
      <c r="O136" s="1" t="str">
        <v>1.5</v>
      </c>
      <c r="P136" s="1" t="str">
        <v>FAMILY</v>
      </c>
      <c r="Q136" s="1">
        <v>0</v>
      </c>
      <c r="R136" s="1">
        <v>45705</v>
      </c>
      <c r="S136" s="1">
        <v>17</v>
      </c>
      <c r="T136" s="1" t="str">
        <v>fevereiro</v>
      </c>
      <c r="U136" s="1">
        <v>2025</v>
      </c>
      <c r="V136" s="1">
        <v>344</v>
      </c>
    </row>
    <row r="137" spans="12:22" ht="13.8">
      <c r="L137" s="1" t="str">
        <v>SAÍDA</v>
      </c>
      <c r="M137" s="1" t="str">
        <v>CARTÃO_CRÉDITO</v>
      </c>
      <c r="N137" s="1" t="str">
        <v>PERSONNALITÉ</v>
      </c>
      <c r="O137" s="1" t="str">
        <v>2.6</v>
      </c>
      <c r="P137" s="1" t="str">
        <v>FAMILY</v>
      </c>
      <c r="Q137" s="1">
        <v>0</v>
      </c>
      <c r="R137" s="1">
        <v>45705</v>
      </c>
      <c r="S137" s="1">
        <v>17</v>
      </c>
      <c r="T137" s="1" t="str">
        <v>fevereiro</v>
      </c>
      <c r="U137" s="1">
        <v>2025</v>
      </c>
      <c r="V137" s="1">
        <v>-1604</v>
      </c>
    </row>
    <row r="138" spans="12:22" ht="13.8">
      <c r="L138" s="1" t="str">
        <v>SAÍDA</v>
      </c>
      <c r="M138" s="1" t="str">
        <v>PIPPO</v>
      </c>
      <c r="N138" s="1" t="str">
        <v>PERSONNALITÉ</v>
      </c>
      <c r="O138" s="1" t="str">
        <v>2.21</v>
      </c>
      <c r="P138" s="1" t="str">
        <v>FAMILY</v>
      </c>
      <c r="Q138" s="1">
        <v>0</v>
      </c>
      <c r="R138" s="1">
        <v>45705</v>
      </c>
      <c r="S138" s="1">
        <v>17</v>
      </c>
      <c r="T138" s="1" t="str">
        <v>fevereiro</v>
      </c>
      <c r="U138" s="1">
        <v>2025</v>
      </c>
      <c r="V138" s="1">
        <v>-1605</v>
      </c>
    </row>
    <row r="139" spans="12:22" ht="13.8">
      <c r="L139" s="1" t="str">
        <v>SAÍDA</v>
      </c>
      <c r="M139" s="1" t="str">
        <v>ENTRETENIMENTO</v>
      </c>
      <c r="N139" s="1" t="str">
        <v>PERSONNALITÉ</v>
      </c>
      <c r="O139" s="1" t="str">
        <v>2.13</v>
      </c>
      <c r="P139" s="1" t="str">
        <v>FAMILY</v>
      </c>
      <c r="Q139" s="1">
        <v>0</v>
      </c>
      <c r="R139" s="1">
        <v>45705</v>
      </c>
      <c r="S139" s="1">
        <v>17</v>
      </c>
      <c r="T139" s="1" t="str">
        <v>fevereiro</v>
      </c>
      <c r="U139" s="1">
        <v>2025</v>
      </c>
      <c r="V139" s="1">
        <v>-1606</v>
      </c>
    </row>
    <row r="140" spans="12:22" ht="13.8">
      <c r="L140" s="1" t="str">
        <v>SAÍDA</v>
      </c>
      <c r="M140" s="1" t="str">
        <v>PIPPO</v>
      </c>
      <c r="N140" s="1" t="str">
        <v>PERSONNALITÉ</v>
      </c>
      <c r="O140" s="1" t="str">
        <v>2.21</v>
      </c>
      <c r="P140" s="1" t="str">
        <v>FAMILY</v>
      </c>
      <c r="Q140" s="1">
        <v>0</v>
      </c>
      <c r="R140" s="1">
        <v>45705</v>
      </c>
      <c r="S140" s="1">
        <v>17</v>
      </c>
      <c r="T140" s="1" t="str">
        <v>fevereiro</v>
      </c>
      <c r="U140" s="1">
        <v>2025</v>
      </c>
      <c r="V140" s="1">
        <v>-1607</v>
      </c>
    </row>
    <row r="141" spans="12:22" ht="13.8">
      <c r="L141" s="1" t="str">
        <v>SAÍDA</v>
      </c>
      <c r="M141" s="1" t="str">
        <v>EDUCAÇÃO</v>
      </c>
      <c r="N141" s="1" t="str">
        <v>PERSONNALITÉ</v>
      </c>
      <c r="O141" s="1" t="str">
        <v>2.11</v>
      </c>
      <c r="P141" s="1" t="str">
        <v>THOMAS</v>
      </c>
      <c r="Q141" s="1">
        <v>0</v>
      </c>
      <c r="R141" s="1">
        <v>45733</v>
      </c>
      <c r="S141" s="1">
        <v>17</v>
      </c>
      <c r="T141" s="1" t="str">
        <v>março</v>
      </c>
      <c r="U141" s="1">
        <v>2025</v>
      </c>
      <c r="V141" s="1">
        <v>-1645</v>
      </c>
    </row>
    <row r="142" spans="12:22" ht="13.8">
      <c r="L142" s="1" t="str">
        <v>SAÍDA</v>
      </c>
      <c r="M142" s="1" t="str">
        <v>ENTRETENIMENTO</v>
      </c>
      <c r="N142" s="1" t="str">
        <v>PERSONNALITÉ</v>
      </c>
      <c r="O142" s="1" t="str">
        <v>2.13</v>
      </c>
      <c r="P142" s="1" t="str">
        <v>ANA</v>
      </c>
      <c r="Q142" s="1">
        <v>0</v>
      </c>
      <c r="R142" s="1">
        <v>45733</v>
      </c>
      <c r="S142" s="1">
        <v>17</v>
      </c>
      <c r="T142" s="1" t="str">
        <v>março</v>
      </c>
      <c r="U142" s="1">
        <v>2025</v>
      </c>
      <c r="V142" s="1">
        <v>-1646</v>
      </c>
    </row>
    <row r="143" spans="12:22" ht="13.8">
      <c r="L143" s="1" t="str">
        <v>SAÍDA</v>
      </c>
      <c r="M143" s="1" t="str">
        <v>INVESTIMENTO_SAÍDA</v>
      </c>
      <c r="N143" s="1" t="str">
        <v>PERSONNALITÉ</v>
      </c>
      <c r="O143" s="1" t="str">
        <v>2.17</v>
      </c>
      <c r="P143" s="1" t="str">
        <v>THIAGO</v>
      </c>
      <c r="Q143" s="1">
        <v>0</v>
      </c>
      <c r="R143" s="1">
        <v>45733</v>
      </c>
      <c r="S143" s="1">
        <v>17</v>
      </c>
      <c r="T143" s="1" t="str">
        <v>março</v>
      </c>
      <c r="U143" s="1">
        <v>2025</v>
      </c>
      <c r="V143" s="1">
        <v>-1647</v>
      </c>
    </row>
    <row r="144" spans="12:22" ht="13.8">
      <c r="L144" s="1" t="str">
        <v>SAÍDA</v>
      </c>
      <c r="M144" s="1" t="str">
        <v>CARTÃO_CRÉDITO</v>
      </c>
      <c r="N144" s="1" t="str">
        <v>PERSONNALITÉ</v>
      </c>
      <c r="O144" s="1" t="str">
        <v>2.6</v>
      </c>
      <c r="P144" s="1" t="str">
        <v>FAMILY</v>
      </c>
      <c r="Q144" s="1">
        <v>0</v>
      </c>
      <c r="R144" s="1">
        <v>45733</v>
      </c>
      <c r="S144" s="1">
        <v>17</v>
      </c>
      <c r="T144" s="1" t="str">
        <v>março</v>
      </c>
      <c r="U144" s="1">
        <v>2025</v>
      </c>
      <c r="V144" s="1">
        <v>-1648</v>
      </c>
    </row>
    <row r="145" spans="12:22" ht="13.8">
      <c r="L145" s="1" t="str">
        <v>SAÍDA</v>
      </c>
      <c r="M145" s="1" t="str">
        <v>EMPREGADA</v>
      </c>
      <c r="N145" s="1" t="str">
        <v>PERSONNALITÉ</v>
      </c>
      <c r="O145" s="1" t="str">
        <v>2.12</v>
      </c>
      <c r="P145" s="1" t="str">
        <v>FAMILY</v>
      </c>
      <c r="Q145" s="1">
        <v>0</v>
      </c>
      <c r="R145" s="1">
        <v>45733</v>
      </c>
      <c r="S145" s="1">
        <v>17</v>
      </c>
      <c r="T145" s="1" t="str">
        <v>março</v>
      </c>
      <c r="U145" s="1">
        <v>2025</v>
      </c>
      <c r="V145" s="1">
        <v>-1649</v>
      </c>
    </row>
    <row r="146" spans="12:22" ht="13.8">
      <c r="L146" s="1" t="str">
        <v>ENTRADA</v>
      </c>
      <c r="M146" s="1" t="str">
        <v>RECEITA_FINANCEIRA</v>
      </c>
      <c r="N146" s="1" t="str">
        <v>PERSONNALITÉ</v>
      </c>
      <c r="O146" s="1" t="str">
        <v>1.5</v>
      </c>
      <c r="P146" s="1" t="str">
        <v>FAMILY</v>
      </c>
      <c r="Q146" s="1">
        <v>0</v>
      </c>
      <c r="R146" s="1">
        <v>45707</v>
      </c>
      <c r="S146" s="1">
        <v>19</v>
      </c>
      <c r="T146" s="1" t="str">
        <v>fevereiro</v>
      </c>
      <c r="U146" s="1">
        <v>2025</v>
      </c>
      <c r="V146" s="1">
        <v>345</v>
      </c>
    </row>
    <row r="147" spans="12:22" ht="13.8">
      <c r="L147" s="1" t="str">
        <v>SAÍDA</v>
      </c>
      <c r="M147" s="1" t="str">
        <v>ENTRETENIMENTO</v>
      </c>
      <c r="N147" s="1" t="str">
        <v>PERSONNALITÉ</v>
      </c>
      <c r="O147" s="1" t="str">
        <v>2.13</v>
      </c>
      <c r="P147" s="1" t="str">
        <v>FAMILY</v>
      </c>
      <c r="Q147" s="1">
        <v>0</v>
      </c>
      <c r="R147" s="1">
        <v>45707</v>
      </c>
      <c r="S147" s="1">
        <v>19</v>
      </c>
      <c r="T147" s="1" t="str">
        <v>fevereiro</v>
      </c>
      <c r="U147" s="1">
        <v>2025</v>
      </c>
      <c r="V147" s="1">
        <v>-1608</v>
      </c>
    </row>
    <row r="148" spans="12:22" ht="13.8">
      <c r="L148" s="1" t="str">
        <v>SAÍDA</v>
      </c>
      <c r="M148" s="1" t="str">
        <v>GÁS</v>
      </c>
      <c r="N148" s="1" t="str">
        <v>PERSONNALITÉ</v>
      </c>
      <c r="O148" s="1" t="str">
        <v>2.15</v>
      </c>
      <c r="P148" s="1" t="str">
        <v>FAMILY</v>
      </c>
      <c r="Q148" s="1">
        <v>0</v>
      </c>
      <c r="R148" s="1">
        <v>45707</v>
      </c>
      <c r="S148" s="1">
        <v>19</v>
      </c>
      <c r="T148" s="1" t="str">
        <v>fevereiro</v>
      </c>
      <c r="U148" s="1">
        <v>2025</v>
      </c>
      <c r="V148" s="1">
        <v>-1609</v>
      </c>
    </row>
    <row r="149" spans="12:22" ht="13.8">
      <c r="L149" s="1" t="str">
        <v>ENTRADA</v>
      </c>
      <c r="M149" s="1" t="str">
        <v>DIVIDENDOS</v>
      </c>
      <c r="N149" s="1" t="str">
        <v>PERSONNALITÉ</v>
      </c>
      <c r="O149" s="1" t="str">
        <v>1.3</v>
      </c>
      <c r="P149" s="1" t="str">
        <v>P&amp;P</v>
      </c>
      <c r="Q149" s="1">
        <v>0</v>
      </c>
      <c r="R149" s="1">
        <v>45677</v>
      </c>
      <c r="S149" s="1">
        <v>20</v>
      </c>
      <c r="T149" s="1" t="str">
        <v>janeiro</v>
      </c>
      <c r="U149" s="1">
        <v>2025</v>
      </c>
      <c r="V149" s="1">
        <v>327</v>
      </c>
    </row>
    <row r="150" spans="12:22" ht="13.8">
      <c r="L150" s="1" t="str">
        <v>ENTRADA</v>
      </c>
      <c r="M150" s="1" t="str">
        <v>DIVIDENDOS</v>
      </c>
      <c r="N150" s="1" t="str">
        <v>PERSONNALITÉ</v>
      </c>
      <c r="O150" s="1" t="str">
        <v>1.3</v>
      </c>
      <c r="P150" s="1" t="str">
        <v>P&amp;P</v>
      </c>
      <c r="Q150" s="1">
        <v>0</v>
      </c>
      <c r="R150" s="1">
        <v>45677</v>
      </c>
      <c r="S150" s="1">
        <v>20</v>
      </c>
      <c r="T150" s="1" t="str">
        <v>janeiro</v>
      </c>
      <c r="U150" s="1">
        <v>2025</v>
      </c>
      <c r="V150" s="1">
        <v>328</v>
      </c>
    </row>
    <row r="151" spans="12:22" ht="13.8">
      <c r="L151" s="1" t="str">
        <v>SAÍDA</v>
      </c>
      <c r="M151" s="1" t="str">
        <v>EMPREGADA</v>
      </c>
      <c r="N151" s="1" t="str">
        <v>PERSONNALITÉ</v>
      </c>
      <c r="O151" s="1" t="str">
        <v>2.12</v>
      </c>
      <c r="P151" s="1" t="str">
        <v>FAMILY</v>
      </c>
      <c r="Q151" s="1">
        <v>0</v>
      </c>
      <c r="R151" s="1">
        <v>45677</v>
      </c>
      <c r="S151" s="1">
        <v>20</v>
      </c>
      <c r="T151" s="1" t="str">
        <v>janeiro</v>
      </c>
      <c r="U151" s="1">
        <v>2025</v>
      </c>
      <c r="V151" s="1">
        <v>-1546</v>
      </c>
    </row>
    <row r="152" spans="12:22" ht="13.8">
      <c r="L152" s="1" t="str">
        <v>SAÍDA</v>
      </c>
      <c r="M152" s="1" t="str">
        <v>EMPREGADA</v>
      </c>
      <c r="N152" s="1" t="str">
        <v>PERSONNALITÉ</v>
      </c>
      <c r="O152" s="1" t="str">
        <v>2.12</v>
      </c>
      <c r="P152" s="1" t="str">
        <v>FAMILY</v>
      </c>
      <c r="Q152" s="1">
        <v>0</v>
      </c>
      <c r="R152" s="1">
        <v>45677</v>
      </c>
      <c r="S152" s="1">
        <v>20</v>
      </c>
      <c r="T152" s="1" t="str">
        <v>janeiro</v>
      </c>
      <c r="U152" s="1">
        <v>2025</v>
      </c>
      <c r="V152" s="1">
        <v>-1547</v>
      </c>
    </row>
    <row r="153" spans="12:22" ht="13.8">
      <c r="L153" s="1" t="str">
        <v>SAÍDA</v>
      </c>
      <c r="M153" s="1" t="str">
        <v>CASA</v>
      </c>
      <c r="N153" s="1" t="str">
        <v>PERSONNALITÉ</v>
      </c>
      <c r="O153" s="1" t="str">
        <v>2.7</v>
      </c>
      <c r="P153" s="1" t="str">
        <v>FAMILY</v>
      </c>
      <c r="Q153" s="1">
        <v>0</v>
      </c>
      <c r="R153" s="1">
        <v>45677</v>
      </c>
      <c r="S153" s="1">
        <v>20</v>
      </c>
      <c r="T153" s="1" t="str">
        <v>janeiro</v>
      </c>
      <c r="U153" s="1">
        <v>2025</v>
      </c>
      <c r="V153" s="1">
        <v>-1548</v>
      </c>
    </row>
    <row r="154" spans="12:22" ht="13.8">
      <c r="L154" s="1" t="str">
        <v>SAÍDA</v>
      </c>
      <c r="M154" s="1" t="str">
        <v>BABÁ</v>
      </c>
      <c r="N154" s="1" t="str">
        <v>PERSONNALITÉ</v>
      </c>
      <c r="O154" s="1" t="str">
        <v>2.3</v>
      </c>
      <c r="P154" s="1" t="str">
        <v>FAMILY</v>
      </c>
      <c r="Q154" s="1">
        <v>0</v>
      </c>
      <c r="R154" s="1">
        <v>45677</v>
      </c>
      <c r="S154" s="1">
        <v>20</v>
      </c>
      <c r="T154" s="1" t="str">
        <v>janeiro</v>
      </c>
      <c r="U154" s="1">
        <v>2025</v>
      </c>
      <c r="V154" s="1">
        <v>-1549</v>
      </c>
    </row>
    <row r="155" spans="12:22" ht="13.8">
      <c r="L155" s="1" t="str">
        <v>SAÍDA</v>
      </c>
      <c r="M155" s="1" t="str">
        <v>EMPREGADA</v>
      </c>
      <c r="N155" s="1" t="str">
        <v>PERSONNALITÉ</v>
      </c>
      <c r="O155" s="1" t="str">
        <v>2.12</v>
      </c>
      <c r="P155" s="1" t="str">
        <v>FAMILY</v>
      </c>
      <c r="Q155" s="1">
        <v>0</v>
      </c>
      <c r="R155" s="1">
        <v>45677</v>
      </c>
      <c r="S155" s="1">
        <v>20</v>
      </c>
      <c r="T155" s="1" t="str">
        <v>janeiro</v>
      </c>
      <c r="U155" s="1">
        <v>2025</v>
      </c>
      <c r="V155" s="1">
        <v>-1550</v>
      </c>
    </row>
    <row r="156" spans="12:22" ht="13.8">
      <c r="L156" s="1" t="str">
        <v>SAÍDA</v>
      </c>
      <c r="M156" s="1" t="str">
        <v>PIPPO</v>
      </c>
      <c r="N156" s="1" t="str">
        <v>PERSONNALITÉ</v>
      </c>
      <c r="O156" s="1" t="str">
        <v>2.21</v>
      </c>
      <c r="P156" s="1" t="str">
        <v>FAMILY</v>
      </c>
      <c r="Q156" s="1">
        <v>0</v>
      </c>
      <c r="R156" s="1">
        <v>45677</v>
      </c>
      <c r="S156" s="1">
        <v>20</v>
      </c>
      <c r="T156" s="1" t="str">
        <v>janeiro</v>
      </c>
      <c r="U156" s="1">
        <v>2025</v>
      </c>
      <c r="V156" s="1">
        <v>-1551</v>
      </c>
    </row>
    <row r="157" spans="12:22" ht="13.8">
      <c r="L157" s="1" t="str">
        <v>ENTRADA</v>
      </c>
      <c r="M157" s="1" t="str">
        <v>RECEITA_DSG</v>
      </c>
      <c r="N157" s="1" t="str">
        <v>PERSONNALITÉ</v>
      </c>
      <c r="O157" s="1" t="str">
        <v>1.4</v>
      </c>
      <c r="P157" s="1" t="str">
        <v>FAMILY</v>
      </c>
      <c r="Q157" s="1">
        <v>0</v>
      </c>
      <c r="R157" s="1">
        <v>45708</v>
      </c>
      <c r="S157" s="1">
        <v>20</v>
      </c>
      <c r="T157" s="1" t="str">
        <v>fevereiro</v>
      </c>
      <c r="U157" s="1">
        <v>2025</v>
      </c>
      <c r="V157" s="1">
        <v>346</v>
      </c>
    </row>
    <row r="158" spans="12:22" ht="13.8">
      <c r="L158" s="1" t="str">
        <v>SAÍDA</v>
      </c>
      <c r="M158" s="1" t="str">
        <v>ENTRETENIMENTO</v>
      </c>
      <c r="N158" s="1" t="str">
        <v>PERSONNALITÉ</v>
      </c>
      <c r="O158" s="1" t="str">
        <v>2.13</v>
      </c>
      <c r="P158" s="1" t="str">
        <v>FAMILY</v>
      </c>
      <c r="Q158" s="1">
        <v>0</v>
      </c>
      <c r="R158" s="1">
        <v>45708</v>
      </c>
      <c r="S158" s="1">
        <v>20</v>
      </c>
      <c r="T158" s="1" t="str">
        <v>fevereiro</v>
      </c>
      <c r="U158" s="1">
        <v>2025</v>
      </c>
      <c r="V158" s="1">
        <v>-1610</v>
      </c>
    </row>
    <row r="159" spans="12:22" ht="13.8">
      <c r="L159" s="1" t="str">
        <v>SAÍDA</v>
      </c>
      <c r="M159" s="1" t="str">
        <v>AUTOMÓVEL</v>
      </c>
      <c r="N159" s="1" t="str">
        <v>PERSONNALITÉ</v>
      </c>
      <c r="O159" s="1" t="str">
        <v>2.2</v>
      </c>
      <c r="P159" s="1" t="str">
        <v>FAMILY</v>
      </c>
      <c r="Q159" s="1">
        <v>0</v>
      </c>
      <c r="R159" s="1">
        <v>45708</v>
      </c>
      <c r="S159" s="1">
        <v>20</v>
      </c>
      <c r="T159" s="1" t="str">
        <v>fevereiro</v>
      </c>
      <c r="U159" s="1">
        <v>2025</v>
      </c>
      <c r="V159" s="1">
        <v>-1611</v>
      </c>
    </row>
    <row r="160" spans="12:22" ht="13.8">
      <c r="L160" s="1" t="str">
        <v>ENTRADA</v>
      </c>
      <c r="M160" s="1" t="str">
        <v>DIVIDENDOS</v>
      </c>
      <c r="N160" s="1" t="str">
        <v>PERSONNALITÉ</v>
      </c>
      <c r="O160" s="1" t="str">
        <v>1.3</v>
      </c>
      <c r="P160" s="1" t="str">
        <v>P&amp;P</v>
      </c>
      <c r="Q160" s="1">
        <v>0</v>
      </c>
      <c r="R160" s="1">
        <v>45678</v>
      </c>
      <c r="S160" s="1">
        <v>21</v>
      </c>
      <c r="T160" s="1" t="str">
        <v>janeiro</v>
      </c>
      <c r="U160" s="1">
        <v>2025</v>
      </c>
      <c r="V160" s="1">
        <v>329</v>
      </c>
    </row>
    <row r="161" spans="12:22" ht="13.8">
      <c r="L161" s="1" t="str">
        <v>ENTRADA</v>
      </c>
      <c r="M161" s="1" t="str">
        <v>RECEITA_FINANCEIRA</v>
      </c>
      <c r="N161" s="1" t="str">
        <v>PERSONNALITÉ</v>
      </c>
      <c r="O161" s="1" t="str">
        <v>1.5</v>
      </c>
      <c r="P161" s="1" t="str">
        <v>FAMILY</v>
      </c>
      <c r="Q161" s="1">
        <v>0</v>
      </c>
      <c r="R161" s="1">
        <v>45678</v>
      </c>
      <c r="S161" s="1">
        <v>21</v>
      </c>
      <c r="T161" s="1" t="str">
        <v>janeiro</v>
      </c>
      <c r="U161" s="1">
        <v>2025</v>
      </c>
      <c r="V161" s="1">
        <v>330</v>
      </c>
    </row>
    <row r="162" spans="12:22" ht="13.8">
      <c r="L162" s="1" t="str">
        <v>SAÍDA</v>
      </c>
      <c r="M162" s="1" t="str">
        <v>PINHEIROS</v>
      </c>
      <c r="N162" s="1" t="str">
        <v>PERSONNALITÉ</v>
      </c>
      <c r="O162" s="1" t="str">
        <v>2.20</v>
      </c>
      <c r="P162" s="1" t="str">
        <v>THOMAS</v>
      </c>
      <c r="Q162" s="1">
        <v>0</v>
      </c>
      <c r="R162" s="1">
        <v>45678</v>
      </c>
      <c r="S162" s="1">
        <v>21</v>
      </c>
      <c r="T162" s="1" t="str">
        <v>janeiro</v>
      </c>
      <c r="U162" s="1">
        <v>2025</v>
      </c>
      <c r="V162" s="1">
        <v>-1552</v>
      </c>
    </row>
    <row r="163" spans="12:22" ht="13.8">
      <c r="L163" s="1" t="str">
        <v>SAÍDA</v>
      </c>
      <c r="M163" s="1" t="str">
        <v>PINHEIROS</v>
      </c>
      <c r="N163" s="1" t="str">
        <v>PERSONNALITÉ</v>
      </c>
      <c r="O163" s="1" t="str">
        <v>2.20</v>
      </c>
      <c r="P163" s="1" t="str">
        <v>THOMAS</v>
      </c>
      <c r="Q163" s="1">
        <v>0</v>
      </c>
      <c r="R163" s="1">
        <v>45678</v>
      </c>
      <c r="S163" s="1">
        <v>21</v>
      </c>
      <c r="T163" s="1" t="str">
        <v>janeiro</v>
      </c>
      <c r="U163" s="1">
        <v>2025</v>
      </c>
      <c r="V163" s="1">
        <v>-1553</v>
      </c>
    </row>
    <row r="164" spans="12:22" ht="13.8">
      <c r="L164" s="1" t="str">
        <v>SAÍDA</v>
      </c>
      <c r="M164" s="1" t="str">
        <v>PINHEIROS</v>
      </c>
      <c r="N164" s="1" t="str">
        <v>PERSONNALITÉ</v>
      </c>
      <c r="O164" s="1" t="str">
        <v>2.20</v>
      </c>
      <c r="P164" s="1" t="str">
        <v>FAMILY</v>
      </c>
      <c r="Q164" s="1">
        <v>0</v>
      </c>
      <c r="R164" s="1">
        <v>45678</v>
      </c>
      <c r="S164" s="1">
        <v>21</v>
      </c>
      <c r="T164" s="1" t="str">
        <v>janeiro</v>
      </c>
      <c r="U164" s="1">
        <v>2025</v>
      </c>
      <c r="V164" s="1">
        <v>-1554</v>
      </c>
    </row>
    <row r="165" spans="12:22" ht="13.8">
      <c r="L165" s="1" t="str">
        <v>SAÍDA</v>
      </c>
      <c r="M165" s="1" t="str">
        <v>GÁS</v>
      </c>
      <c r="N165" s="1" t="str">
        <v>PERSONNALITÉ</v>
      </c>
      <c r="O165" s="1" t="str">
        <v>2.15</v>
      </c>
      <c r="P165" s="1" t="str">
        <v>FAMILY</v>
      </c>
      <c r="Q165" s="1">
        <v>0</v>
      </c>
      <c r="R165" s="1">
        <v>45678</v>
      </c>
      <c r="S165" s="1">
        <v>21</v>
      </c>
      <c r="T165" s="1" t="str">
        <v>janeiro</v>
      </c>
      <c r="U165" s="1">
        <v>2025</v>
      </c>
      <c r="V165" s="1">
        <v>-1555</v>
      </c>
    </row>
    <row r="166" spans="12:22" ht="13.8">
      <c r="L166" s="1" t="str">
        <v>SAÍDA</v>
      </c>
      <c r="M166" s="1" t="str">
        <v>PINHEIROS</v>
      </c>
      <c r="N166" s="1" t="str">
        <v>PERSONNALITÉ</v>
      </c>
      <c r="O166" s="1" t="str">
        <v>2.20</v>
      </c>
      <c r="P166" s="1" t="str">
        <v>FAMILY</v>
      </c>
      <c r="Q166" s="1">
        <v>0</v>
      </c>
      <c r="R166" s="1">
        <v>45678</v>
      </c>
      <c r="S166" s="1">
        <v>21</v>
      </c>
      <c r="T166" s="1" t="str">
        <v>janeiro</v>
      </c>
      <c r="U166" s="1">
        <v>2025</v>
      </c>
      <c r="V166" s="1">
        <v>-1556</v>
      </c>
    </row>
    <row r="167" spans="12:22" ht="13.8">
      <c r="L167" s="1" t="str">
        <v>ENTRADA</v>
      </c>
      <c r="M167" s="1" t="str">
        <v>RECEITA_FINANCEIRA</v>
      </c>
      <c r="N167" s="1" t="str">
        <v>PERSONNALITÉ</v>
      </c>
      <c r="O167" s="1" t="str">
        <v>1.5</v>
      </c>
      <c r="P167" s="1" t="str">
        <v>FAMILY</v>
      </c>
      <c r="Q167" s="1">
        <v>0</v>
      </c>
      <c r="R167" s="1">
        <v>45709</v>
      </c>
      <c r="S167" s="1">
        <v>21</v>
      </c>
      <c r="T167" s="1" t="str">
        <v>fevereiro</v>
      </c>
      <c r="U167" s="1">
        <v>2025</v>
      </c>
      <c r="V167" s="1">
        <v>347</v>
      </c>
    </row>
    <row r="168" spans="12:22" ht="13.8">
      <c r="L168" s="1" t="str">
        <v>SAÍDA</v>
      </c>
      <c r="M168" s="1" t="str">
        <v>ENTRETENIMENTO</v>
      </c>
      <c r="N168" s="1" t="str">
        <v>PERSONNALITÉ</v>
      </c>
      <c r="O168" s="1" t="str">
        <v>2.13</v>
      </c>
      <c r="P168" s="1" t="str">
        <v>FAMILY</v>
      </c>
      <c r="Q168" s="1">
        <v>0</v>
      </c>
      <c r="R168" s="1">
        <v>45709</v>
      </c>
      <c r="S168" s="1">
        <v>21</v>
      </c>
      <c r="T168" s="1" t="str">
        <v>fevereiro</v>
      </c>
      <c r="U168" s="1">
        <v>2025</v>
      </c>
      <c r="V168" s="1">
        <v>-1612</v>
      </c>
    </row>
    <row r="169" spans="12:22" ht="13.8">
      <c r="L169" s="1" t="str">
        <v>SAÍDA</v>
      </c>
      <c r="M169" s="1" t="str">
        <v>AUTOMÓVEL</v>
      </c>
      <c r="N169" s="1" t="str">
        <v>PERSONNALITÉ</v>
      </c>
      <c r="O169" s="1" t="str">
        <v>2.2</v>
      </c>
      <c r="P169" s="1" t="str">
        <v>THIAGO</v>
      </c>
      <c r="Q169" s="1">
        <v>0</v>
      </c>
      <c r="R169" s="1">
        <v>45679</v>
      </c>
      <c r="S169" s="1">
        <v>22</v>
      </c>
      <c r="T169" s="1" t="str">
        <v>janeiro</v>
      </c>
      <c r="U169" s="1">
        <v>2025</v>
      </c>
      <c r="V169" s="1">
        <v>-1557</v>
      </c>
    </row>
    <row r="170" spans="12:22" ht="13.8">
      <c r="L170" s="1" t="str">
        <v>SAÍDA</v>
      </c>
      <c r="M170" s="1" t="str">
        <v>PIPPO</v>
      </c>
      <c r="N170" s="1" t="str">
        <v>PERSONNALITÉ</v>
      </c>
      <c r="O170" s="1" t="str">
        <v>2.21</v>
      </c>
      <c r="P170" s="1" t="str">
        <v>FAMILY</v>
      </c>
      <c r="Q170" s="1">
        <v>0</v>
      </c>
      <c r="R170" s="1">
        <v>45679</v>
      </c>
      <c r="S170" s="1">
        <v>22</v>
      </c>
      <c r="T170" s="1" t="str">
        <v>janeiro</v>
      </c>
      <c r="U170" s="1">
        <v>2025</v>
      </c>
      <c r="V170" s="1">
        <v>-1558</v>
      </c>
    </row>
    <row r="171" spans="12:22" ht="13.8">
      <c r="L171" s="1" t="str">
        <v>SAÍDA</v>
      </c>
      <c r="M171" s="1" t="str">
        <v>SAÚDE</v>
      </c>
      <c r="N171" s="1" t="str">
        <v>PERSONNALITÉ</v>
      </c>
      <c r="O171" s="1" t="str">
        <v>2.23</v>
      </c>
      <c r="P171" s="1" t="str">
        <v>SOFIA</v>
      </c>
      <c r="Q171" s="1">
        <v>0</v>
      </c>
      <c r="R171" s="1">
        <v>45679</v>
      </c>
      <c r="S171" s="1">
        <v>22</v>
      </c>
      <c r="T171" s="1" t="str">
        <v>janeiro</v>
      </c>
      <c r="U171" s="1">
        <v>2025</v>
      </c>
      <c r="V171" s="1">
        <v>-1559</v>
      </c>
    </row>
    <row r="172" spans="12:22" ht="13.8">
      <c r="L172" s="1" t="str">
        <v>ENTRADA</v>
      </c>
      <c r="M172" s="1" t="str">
        <v>OUTRAS_ENTRADAS</v>
      </c>
      <c r="N172" s="1" t="str">
        <v>PERSONNALITÉ</v>
      </c>
      <c r="O172" s="1" t="str">
        <v>1.11</v>
      </c>
      <c r="P172" s="1" t="str">
        <v>ANA</v>
      </c>
      <c r="Q172" s="1">
        <v>0</v>
      </c>
      <c r="R172" s="1">
        <v>45680</v>
      </c>
      <c r="S172" s="1">
        <v>23</v>
      </c>
      <c r="T172" s="1" t="str">
        <v>janeiro</v>
      </c>
      <c r="U172" s="1">
        <v>2025</v>
      </c>
      <c r="V172" s="1">
        <v>331</v>
      </c>
    </row>
    <row r="173" spans="12:22" ht="13.8">
      <c r="L173" s="1" t="str">
        <v>SAÍDA</v>
      </c>
      <c r="M173" s="1" t="str">
        <v>SAÚDE</v>
      </c>
      <c r="N173" s="1" t="str">
        <v>PERSONNALITÉ</v>
      </c>
      <c r="O173" s="1" t="str">
        <v>2.23</v>
      </c>
      <c r="P173" s="1" t="str">
        <v>SOFIA</v>
      </c>
      <c r="Q173" s="1">
        <v>0</v>
      </c>
      <c r="R173" s="1">
        <v>45680</v>
      </c>
      <c r="S173" s="1">
        <v>23</v>
      </c>
      <c r="T173" s="1" t="str">
        <v>janeiro</v>
      </c>
      <c r="U173" s="1">
        <v>2025</v>
      </c>
      <c r="V173" s="1">
        <v>-1560</v>
      </c>
    </row>
    <row r="174" spans="12:22" ht="13.8">
      <c r="L174" s="1" t="str">
        <v>SAÍDA</v>
      </c>
      <c r="M174" s="1" t="str">
        <v>SAÚDE</v>
      </c>
      <c r="N174" s="1" t="str">
        <v>PERSONNALITÉ</v>
      </c>
      <c r="O174" s="1" t="str">
        <v>2.23</v>
      </c>
      <c r="P174" s="1" t="str">
        <v>SOFIA</v>
      </c>
      <c r="Q174" s="1">
        <v>0</v>
      </c>
      <c r="R174" s="1">
        <v>45680</v>
      </c>
      <c r="S174" s="1">
        <v>23</v>
      </c>
      <c r="T174" s="1" t="str">
        <v>janeiro</v>
      </c>
      <c r="U174" s="1">
        <v>2025</v>
      </c>
      <c r="V174" s="1">
        <v>-1561</v>
      </c>
    </row>
    <row r="175" spans="12:22" ht="13.8">
      <c r="L175" s="1" t="str">
        <v>SAÍDA</v>
      </c>
      <c r="M175" s="1" t="str">
        <v>SAÚDE</v>
      </c>
      <c r="N175" s="1" t="str">
        <v>PERSONNALITÉ</v>
      </c>
      <c r="O175" s="1" t="str">
        <v>2.23</v>
      </c>
      <c r="P175" s="1" t="str">
        <v>THOMAS</v>
      </c>
      <c r="Q175" s="1">
        <v>0</v>
      </c>
      <c r="R175" s="1">
        <v>45680</v>
      </c>
      <c r="S175" s="1">
        <v>23</v>
      </c>
      <c r="T175" s="1" t="str">
        <v>janeiro</v>
      </c>
      <c r="U175" s="1">
        <v>2025</v>
      </c>
      <c r="V175" s="1">
        <v>-1562</v>
      </c>
    </row>
    <row r="176" spans="12:22" ht="13.8">
      <c r="L176" s="1" t="str">
        <v>SAÍDA</v>
      </c>
      <c r="M176" s="1" t="str">
        <v>SAÚDE</v>
      </c>
      <c r="N176" s="1" t="str">
        <v>PERSONNALITÉ</v>
      </c>
      <c r="O176" s="1" t="str">
        <v>2.23</v>
      </c>
      <c r="P176" s="1" t="str">
        <v>FAMILY</v>
      </c>
      <c r="Q176" s="1">
        <v>0</v>
      </c>
      <c r="R176" s="1">
        <v>45681</v>
      </c>
      <c r="S176" s="1">
        <v>24</v>
      </c>
      <c r="T176" s="1" t="str">
        <v>janeiro</v>
      </c>
      <c r="U176" s="1">
        <v>2025</v>
      </c>
      <c r="V176" s="1">
        <v>-1563</v>
      </c>
    </row>
    <row r="177" spans="12:22" ht="13.8">
      <c r="L177" s="1" t="str">
        <v>SAÍDA</v>
      </c>
      <c r="M177" s="1" t="str">
        <v>DSG</v>
      </c>
      <c r="N177" s="1" t="str">
        <v>PERSONNALITÉ</v>
      </c>
      <c r="O177" s="1" t="str">
        <v>2.10</v>
      </c>
      <c r="P177" s="1" t="str">
        <v>FAMILY</v>
      </c>
      <c r="Q177" s="1">
        <v>0</v>
      </c>
      <c r="R177" s="1">
        <v>45681</v>
      </c>
      <c r="S177" s="1">
        <v>24</v>
      </c>
      <c r="T177" s="1" t="str">
        <v>janeiro</v>
      </c>
      <c r="U177" s="1">
        <v>2025</v>
      </c>
      <c r="V177" s="1">
        <v>-1564</v>
      </c>
    </row>
    <row r="178" spans="12:22" ht="13.8">
      <c r="L178" s="1" t="str">
        <v>ENTRADA</v>
      </c>
      <c r="M178" s="1" t="str">
        <v>DOAÇÃO</v>
      </c>
      <c r="N178" s="1" t="str">
        <v>PERSONNALITÉ</v>
      </c>
      <c r="O178" s="1" t="str">
        <v>1.7</v>
      </c>
      <c r="P178" s="1" t="str">
        <v>FAMILY</v>
      </c>
      <c r="Q178" s="1">
        <v>0</v>
      </c>
      <c r="R178" s="1">
        <v>45712</v>
      </c>
      <c r="S178" s="1">
        <v>24</v>
      </c>
      <c r="T178" s="1" t="str">
        <v>fevereiro</v>
      </c>
      <c r="U178" s="1">
        <v>2025</v>
      </c>
      <c r="V178" s="1">
        <v>348</v>
      </c>
    </row>
    <row r="179" spans="12:22" ht="13.8">
      <c r="L179" s="1" t="str">
        <v>ENTRADA</v>
      </c>
      <c r="M179" s="1" t="str">
        <v>DOAÇÃO</v>
      </c>
      <c r="N179" s="1" t="str">
        <v>PERSONNALITÉ</v>
      </c>
      <c r="O179" s="1" t="str">
        <v>1.7</v>
      </c>
      <c r="P179" s="1" t="str">
        <v>FAMILY</v>
      </c>
      <c r="Q179" s="1">
        <v>0</v>
      </c>
      <c r="R179" s="1">
        <v>45712</v>
      </c>
      <c r="S179" s="1">
        <v>24</v>
      </c>
      <c r="T179" s="1" t="str">
        <v>fevereiro</v>
      </c>
      <c r="U179" s="1">
        <v>2025</v>
      </c>
      <c r="V179" s="1">
        <v>349</v>
      </c>
    </row>
    <row r="180" spans="12:22" ht="13.8">
      <c r="L180" s="1" t="str">
        <v>SAÍDA</v>
      </c>
      <c r="M180" s="1" t="str">
        <v>ENTRETENIMENTO</v>
      </c>
      <c r="N180" s="1" t="str">
        <v>PERSONNALITÉ</v>
      </c>
      <c r="O180" s="1" t="str">
        <v>2.13</v>
      </c>
      <c r="P180" s="1" t="str">
        <v>FAMILY</v>
      </c>
      <c r="Q180" s="1">
        <v>0</v>
      </c>
      <c r="R180" s="1">
        <v>45712</v>
      </c>
      <c r="S180" s="1">
        <v>24</v>
      </c>
      <c r="T180" s="1" t="str">
        <v>fevereiro</v>
      </c>
      <c r="U180" s="1">
        <v>2025</v>
      </c>
      <c r="V180" s="1">
        <v>-1613</v>
      </c>
    </row>
    <row r="181" spans="12:22" ht="13.8">
      <c r="L181" s="1" t="str">
        <v>SAÍDA</v>
      </c>
      <c r="M181" s="1" t="str">
        <v>DSG</v>
      </c>
      <c r="N181" s="1" t="str">
        <v>PERSONNALITÉ</v>
      </c>
      <c r="O181" s="1" t="str">
        <v>2.10</v>
      </c>
      <c r="P181" s="1" t="str">
        <v>FAMILY</v>
      </c>
      <c r="Q181" s="1">
        <v>0</v>
      </c>
      <c r="R181" s="1">
        <v>45712</v>
      </c>
      <c r="S181" s="1">
        <v>24</v>
      </c>
      <c r="T181" s="1" t="str">
        <v>fevereiro</v>
      </c>
      <c r="U181" s="1">
        <v>2025</v>
      </c>
      <c r="V181" s="1">
        <v>-1614</v>
      </c>
    </row>
    <row r="182" spans="12:22" ht="13.8">
      <c r="L182" s="1" t="str">
        <v>SAÍDA</v>
      </c>
      <c r="M182" s="1" t="str">
        <v>DSG</v>
      </c>
      <c r="N182" s="1" t="str">
        <v>PERSONNALITÉ</v>
      </c>
      <c r="O182" s="1" t="str">
        <v>2.10</v>
      </c>
      <c r="P182" s="1" t="str">
        <v>FAMILY</v>
      </c>
      <c r="Q182" s="1">
        <v>0</v>
      </c>
      <c r="R182" s="1">
        <v>45740</v>
      </c>
      <c r="S182" s="1">
        <v>24</v>
      </c>
      <c r="T182" s="1" t="str">
        <v>março</v>
      </c>
      <c r="U182" s="1">
        <v>2025</v>
      </c>
      <c r="V182" s="1">
        <v>-1650</v>
      </c>
    </row>
    <row r="183" spans="12:22" ht="13.8">
      <c r="L183" s="1" t="str">
        <v>ENTRADA</v>
      </c>
      <c r="M183" s="1" t="str">
        <v>DOAÇÃO</v>
      </c>
      <c r="N183" s="1" t="str">
        <v>PERSONNALITÉ</v>
      </c>
      <c r="O183" s="1" t="str">
        <v>1.7</v>
      </c>
      <c r="P183" s="1" t="str">
        <v>FAMILY</v>
      </c>
      <c r="Q183" s="1">
        <v>0</v>
      </c>
      <c r="R183" s="1">
        <v>45713</v>
      </c>
      <c r="S183" s="1">
        <v>25</v>
      </c>
      <c r="T183" s="1" t="str">
        <v>fevereiro</v>
      </c>
      <c r="U183" s="1">
        <v>2025</v>
      </c>
      <c r="V183" s="1">
        <v>350</v>
      </c>
    </row>
    <row r="184" spans="12:22" ht="13.8">
      <c r="L184" s="1" t="str">
        <v>ENTRADA</v>
      </c>
      <c r="M184" s="1" t="str">
        <v>RECEITA_FINANCEIRA</v>
      </c>
      <c r="N184" s="1" t="str">
        <v>PERSONNALITÉ</v>
      </c>
      <c r="O184" s="1" t="str">
        <v>1.5</v>
      </c>
      <c r="P184" s="1" t="str">
        <v>FAMILY</v>
      </c>
      <c r="Q184" s="1">
        <v>0</v>
      </c>
      <c r="R184" s="1">
        <v>45714</v>
      </c>
      <c r="S184" s="1">
        <v>26</v>
      </c>
      <c r="T184" s="1" t="str">
        <v>fevereiro</v>
      </c>
      <c r="U184" s="1">
        <v>2025</v>
      </c>
      <c r="V184" s="1">
        <v>351</v>
      </c>
    </row>
    <row r="185" spans="12:22" ht="13.8">
      <c r="L185" s="1" t="str">
        <v>SAÍDA</v>
      </c>
      <c r="M185" s="1" t="str">
        <v>AUTOMÓVEL</v>
      </c>
      <c r="N185" s="1" t="str">
        <v>PERSONNALITÉ</v>
      </c>
      <c r="O185" s="1" t="str">
        <v>2.2</v>
      </c>
      <c r="P185" s="1" t="str">
        <v>FAMILY</v>
      </c>
      <c r="Q185" s="1">
        <v>0</v>
      </c>
      <c r="R185" s="1">
        <v>45714</v>
      </c>
      <c r="S185" s="1">
        <v>26</v>
      </c>
      <c r="T185" s="1" t="str">
        <v>fevereiro</v>
      </c>
      <c r="U185" s="1">
        <v>2025</v>
      </c>
      <c r="V185" s="1">
        <v>-1615</v>
      </c>
    </row>
    <row r="186" spans="12:22" ht="13.8">
      <c r="L186" s="1" t="str">
        <v>SAÍDA</v>
      </c>
      <c r="M186" s="1" t="str">
        <v>SAÚDE</v>
      </c>
      <c r="N186" s="1" t="str">
        <v>PERSONNALITÉ</v>
      </c>
      <c r="O186" s="1" t="str">
        <v>2.23</v>
      </c>
      <c r="P186" s="1" t="str">
        <v>FAMILY</v>
      </c>
      <c r="Q186" s="1">
        <v>0</v>
      </c>
      <c r="R186" s="1">
        <v>45714</v>
      </c>
      <c r="S186" s="1">
        <v>26</v>
      </c>
      <c r="T186" s="1" t="str">
        <v>fevereiro</v>
      </c>
      <c r="U186" s="1">
        <v>2025</v>
      </c>
      <c r="V186" s="1">
        <v>-1616</v>
      </c>
    </row>
    <row r="187" spans="12:22" ht="13.8">
      <c r="L187" s="1" t="str">
        <v>ENTRADA</v>
      </c>
      <c r="M187" s="1" t="str">
        <v>OUTRAS_ENTRADAS</v>
      </c>
      <c r="N187" s="1" t="str">
        <v>PERSONNALITÉ</v>
      </c>
      <c r="O187" s="1" t="str">
        <v>1.11</v>
      </c>
      <c r="P187" s="1" t="str">
        <v>ANA</v>
      </c>
      <c r="Q187" s="1">
        <v>0</v>
      </c>
      <c r="R187" s="1">
        <v>45684</v>
      </c>
      <c r="S187" s="1">
        <v>27</v>
      </c>
      <c r="T187" s="1" t="str">
        <v>janeiro</v>
      </c>
      <c r="U187" s="1">
        <v>2025</v>
      </c>
      <c r="V187" s="1">
        <v>332</v>
      </c>
    </row>
    <row r="188" spans="12:22" ht="13.8">
      <c r="L188" s="1" t="str">
        <v>ENTRADA</v>
      </c>
      <c r="M188" s="1" t="str">
        <v>DIVIDENDOS</v>
      </c>
      <c r="N188" s="1" t="str">
        <v>PERSONNALITÉ</v>
      </c>
      <c r="O188" s="1" t="str">
        <v>1.3</v>
      </c>
      <c r="P188" s="1" t="str">
        <v>P&amp;P</v>
      </c>
      <c r="Q188" s="1">
        <v>0</v>
      </c>
      <c r="R188" s="1">
        <v>45716</v>
      </c>
      <c r="S188" s="1">
        <v>28</v>
      </c>
      <c r="T188" s="1" t="str">
        <v>fevereiro</v>
      </c>
      <c r="U188" s="1">
        <v>2025</v>
      </c>
      <c r="V188" s="1">
        <v>352</v>
      </c>
    </row>
    <row r="189" spans="12:22" ht="13.8">
      <c r="L189" s="1" t="str">
        <v>SAÍDA</v>
      </c>
      <c r="M189" s="1" t="str">
        <v>EMPREGADA</v>
      </c>
      <c r="N189" s="1" t="str">
        <v>PERSONNALITÉ</v>
      </c>
      <c r="O189" s="1" t="str">
        <v>2.12</v>
      </c>
      <c r="P189" s="1" t="str">
        <v>FAMILY</v>
      </c>
      <c r="Q189" s="1">
        <v>0</v>
      </c>
      <c r="R189" s="1">
        <v>45716</v>
      </c>
      <c r="S189" s="1">
        <v>28</v>
      </c>
      <c r="T189" s="1" t="str">
        <v>fevereiro</v>
      </c>
      <c r="U189" s="1">
        <v>2025</v>
      </c>
      <c r="V189" s="1">
        <v>-1617</v>
      </c>
    </row>
    <row r="190" spans="12:22" ht="13.8">
      <c r="L190" s="1" t="str">
        <v>SAÍDA</v>
      </c>
      <c r="M190" s="1" t="str">
        <v>EMPREGADA</v>
      </c>
      <c r="N190" s="1" t="str">
        <v>PERSONNALITÉ</v>
      </c>
      <c r="O190" s="1" t="str">
        <v>2.12</v>
      </c>
      <c r="P190" s="1" t="str">
        <v>FAMILY</v>
      </c>
      <c r="Q190" s="1">
        <v>0</v>
      </c>
      <c r="R190" s="1">
        <v>45716</v>
      </c>
      <c r="S190" s="1">
        <v>28</v>
      </c>
      <c r="T190" s="1" t="str">
        <v>fevereiro</v>
      </c>
      <c r="U190" s="1">
        <v>2025</v>
      </c>
      <c r="V190" s="1">
        <v>-1618</v>
      </c>
    </row>
    <row r="191" spans="12:22" ht="13.8">
      <c r="L191" s="1" t="str">
        <v>SAÍDA</v>
      </c>
      <c r="M191" s="1" t="str">
        <v>BABÁ</v>
      </c>
      <c r="N191" s="1" t="str">
        <v>PERSONNALITÉ</v>
      </c>
      <c r="O191" s="1" t="str">
        <v>2.3</v>
      </c>
      <c r="P191" s="1" t="str">
        <v>FAMILY</v>
      </c>
      <c r="Q191" s="1">
        <v>0</v>
      </c>
      <c r="R191" s="1">
        <v>45716</v>
      </c>
      <c r="S191" s="1">
        <v>28</v>
      </c>
      <c r="T191" s="1" t="str">
        <v>fevereiro</v>
      </c>
      <c r="U191" s="1">
        <v>2025</v>
      </c>
      <c r="V191" s="1">
        <v>-1619</v>
      </c>
    </row>
    <row r="192" spans="12:22" ht="13.8">
      <c r="L192" s="1" t="str">
        <v>SAÍDA</v>
      </c>
      <c r="M192" s="1" t="str">
        <v>EMPREGADA</v>
      </c>
      <c r="N192" s="1" t="str">
        <v>PERSONNALITÉ</v>
      </c>
      <c r="O192" s="1" t="str">
        <v>2.12</v>
      </c>
      <c r="P192" s="1" t="str">
        <v>FAMILY</v>
      </c>
      <c r="Q192" s="1">
        <v>0</v>
      </c>
      <c r="R192" s="1">
        <v>45716</v>
      </c>
      <c r="S192" s="1">
        <v>28</v>
      </c>
      <c r="T192" s="1" t="str">
        <v>fevereiro</v>
      </c>
      <c r="U192" s="1">
        <v>2025</v>
      </c>
      <c r="V192" s="1">
        <v>-1620</v>
      </c>
    </row>
    <row r="193" spans="12:22" ht="13.8">
      <c r="L193" s="1" t="str">
        <v>SAÍDA</v>
      </c>
      <c r="M193" s="1" t="str">
        <v>ESPORTE</v>
      </c>
      <c r="N193" s="1" t="str">
        <v>PERSONNALITÉ</v>
      </c>
      <c r="O193" s="1" t="str">
        <v>2.14</v>
      </c>
      <c r="P193" s="1" t="str">
        <v>FAMILY</v>
      </c>
      <c r="Q193" s="1">
        <v>0</v>
      </c>
      <c r="R193" s="1">
        <v>45716</v>
      </c>
      <c r="S193" s="1">
        <v>28</v>
      </c>
      <c r="T193" s="1" t="str">
        <v>fevereiro</v>
      </c>
      <c r="U193" s="1">
        <v>2025</v>
      </c>
      <c r="V193" s="1">
        <v>-1621</v>
      </c>
    </row>
    <row r="194" spans="12:22" ht="13.8">
      <c r="L194" s="1" t="str">
        <v>ENTRADA</v>
      </c>
      <c r="M194" s="1" t="str">
        <v>RECEITA_FINANCEIRA</v>
      </c>
      <c r="N194" s="1" t="str">
        <v>PERSONNALITÉ</v>
      </c>
      <c r="O194" s="1" t="str">
        <v>1.5</v>
      </c>
      <c r="P194" s="1" t="str">
        <v>FAMILY</v>
      </c>
      <c r="Q194" s="1">
        <v>0</v>
      </c>
      <c r="R194" s="1">
        <v>45686</v>
      </c>
      <c r="S194" s="1">
        <v>29</v>
      </c>
      <c r="T194" s="1" t="str">
        <v>janeiro</v>
      </c>
      <c r="U194" s="1">
        <v>2025</v>
      </c>
      <c r="V194" s="1">
        <v>333</v>
      </c>
    </row>
    <row r="195" spans="12:22" ht="13.8">
      <c r="L195" s="1" t="str">
        <v>SAÍDA</v>
      </c>
      <c r="M195" s="1" t="str">
        <v>EMPREGADA</v>
      </c>
      <c r="N195" s="1" t="str">
        <v>PERSONNALITÉ</v>
      </c>
      <c r="O195" s="1" t="str">
        <v>2.12</v>
      </c>
      <c r="P195" s="1" t="str">
        <v>FAMILY</v>
      </c>
      <c r="Q195" s="1">
        <v>0</v>
      </c>
      <c r="R195" s="1">
        <v>45686</v>
      </c>
      <c r="S195" s="1">
        <v>29</v>
      </c>
      <c r="T195" s="1" t="str">
        <v>janeiro</v>
      </c>
      <c r="U195" s="1">
        <v>2025</v>
      </c>
      <c r="V195" s="1">
        <v>-1565</v>
      </c>
    </row>
    <row r="196" spans="12:22" ht="13.8">
      <c r="L196" s="1" t="str">
        <v>SAÍDA</v>
      </c>
      <c r="M196" s="1" t="str">
        <v>DSG</v>
      </c>
      <c r="N196" s="1" t="str">
        <v>PERSONNALITÉ</v>
      </c>
      <c r="O196" s="1" t="str">
        <v>2.10</v>
      </c>
      <c r="P196" s="1" t="str">
        <v>FAMILY</v>
      </c>
      <c r="Q196" s="1">
        <v>0</v>
      </c>
      <c r="R196" s="1">
        <v>45686</v>
      </c>
      <c r="S196" s="1">
        <v>29</v>
      </c>
      <c r="T196" s="1" t="str">
        <v>janeiro</v>
      </c>
      <c r="U196" s="1">
        <v>2025</v>
      </c>
      <c r="V196" s="1">
        <v>-1566</v>
      </c>
    </row>
    <row r="197" spans="12:22" ht="13.8">
      <c r="L197" s="1" t="str">
        <v>SAÍDA</v>
      </c>
      <c r="M197" s="1" t="str">
        <v>ALIMENTAÇÃO</v>
      </c>
      <c r="N197" s="1" t="str">
        <v>PERSONNALITÉ</v>
      </c>
      <c r="O197" s="1" t="str">
        <v>2.1</v>
      </c>
      <c r="P197" s="1" t="str">
        <v>FAMILY</v>
      </c>
      <c r="Q197" s="1">
        <v>0</v>
      </c>
      <c r="R197" s="1">
        <v>45686</v>
      </c>
      <c r="S197" s="1">
        <v>29</v>
      </c>
      <c r="T197" s="1" t="str">
        <v>janeiro</v>
      </c>
      <c r="U197" s="1">
        <v>2025</v>
      </c>
      <c r="V197" s="1">
        <v>-1567</v>
      </c>
    </row>
    <row r="198" spans="12:22" ht="13.8">
      <c r="L198" s="1" t="str">
        <v>ENTRADA</v>
      </c>
      <c r="M198" s="1" t="str">
        <v>DIVIDENDOS</v>
      </c>
      <c r="N198" s="1" t="str">
        <v>PERSONNALITÉ</v>
      </c>
      <c r="O198" s="1" t="str">
        <v>1.3</v>
      </c>
      <c r="P198" s="1" t="str">
        <v>P&amp;P</v>
      </c>
      <c r="Q198" s="1">
        <v>0</v>
      </c>
      <c r="R198" s="1">
        <v>45687</v>
      </c>
      <c r="S198" s="1">
        <v>30</v>
      </c>
      <c r="T198" s="1" t="str">
        <v>janeiro</v>
      </c>
      <c r="U198" s="1">
        <v>2025</v>
      </c>
      <c r="V198" s="1">
        <v>334</v>
      </c>
    </row>
    <row r="199" spans="12:22" ht="13.8">
      <c r="L199" s="1" t="str">
        <v>SAÍDA</v>
      </c>
      <c r="M199" s="1" t="str">
        <v>SAÚDE</v>
      </c>
      <c r="N199" s="1" t="str">
        <v>PERSONNALITÉ</v>
      </c>
      <c r="O199" s="1" t="str">
        <v>2.23</v>
      </c>
      <c r="P199" s="1" t="str">
        <v>ANA</v>
      </c>
      <c r="Q199" s="1">
        <v>0</v>
      </c>
      <c r="R199" s="1">
        <v>45687</v>
      </c>
      <c r="S199" s="1">
        <v>30</v>
      </c>
      <c r="T199" s="1" t="str">
        <v>janeiro</v>
      </c>
      <c r="U199" s="1">
        <v>2025</v>
      </c>
      <c r="V199" s="1">
        <v>-1568</v>
      </c>
    </row>
    <row r="200" spans="12:22" ht="13.8">
      <c r="L200" s="1" t="str">
        <v>SAÍDA</v>
      </c>
      <c r="M200" s="1" t="str">
        <v>ENTRETENIMENTO</v>
      </c>
      <c r="N200" s="1" t="str">
        <v>PERSONNALITÉ</v>
      </c>
      <c r="O200" s="1" t="str">
        <v>2.13</v>
      </c>
      <c r="P200" s="1" t="str">
        <v>ANA</v>
      </c>
      <c r="Q200" s="1">
        <v>0</v>
      </c>
      <c r="R200" s="1">
        <v>45687</v>
      </c>
      <c r="S200" s="1">
        <v>30</v>
      </c>
      <c r="T200" s="1" t="str">
        <v>janeiro</v>
      </c>
      <c r="U200" s="1">
        <v>2025</v>
      </c>
      <c r="V200" s="1">
        <v>-1569</v>
      </c>
    </row>
    <row r="201" spans="12:22" ht="13.8">
      <c r="L201" s="1" t="str">
        <v>SAÍDA</v>
      </c>
      <c r="M201" s="1" t="str">
        <v>ESPORTE</v>
      </c>
      <c r="N201" s="1" t="str">
        <v>PERSONNALITÉ</v>
      </c>
      <c r="O201" s="1" t="str">
        <v>2.14</v>
      </c>
      <c r="P201" s="1" t="str">
        <v>ANA</v>
      </c>
      <c r="Q201" s="1">
        <v>0</v>
      </c>
      <c r="R201" s="1">
        <v>45687</v>
      </c>
      <c r="S201" s="1">
        <v>30</v>
      </c>
      <c r="T201" s="1" t="str">
        <v>janeiro</v>
      </c>
      <c r="U201" s="1">
        <v>2025</v>
      </c>
      <c r="V201" s="1">
        <v>-1570</v>
      </c>
    </row>
    <row r="202" spans="12:22" ht="13.8">
      <c r="L202" s="1" t="str">
        <v>ENTRADA</v>
      </c>
      <c r="M202" s="1" t="str">
        <v>RESGATE_ENTRADA</v>
      </c>
      <c r="N202" s="1" t="str">
        <v>PERSONNALITÉ</v>
      </c>
      <c r="O202" s="1" t="str">
        <v>1.10</v>
      </c>
      <c r="P202" s="1" t="str">
        <v>THIAGO</v>
      </c>
      <c r="Q202" s="1">
        <v>0</v>
      </c>
      <c r="R202" s="1">
        <v>45688</v>
      </c>
      <c r="S202" s="1">
        <v>31</v>
      </c>
      <c r="T202" s="1" t="str">
        <v>janeiro</v>
      </c>
      <c r="U202" s="1">
        <v>2025</v>
      </c>
      <c r="V202" s="1">
        <v>335</v>
      </c>
    </row>
    <row r="203" spans="12:22" ht="13.8">
      <c r="L203" s="1" t="str">
        <v>SAÍDA</v>
      </c>
      <c r="M203" s="1" t="str">
        <v>BABÁ</v>
      </c>
      <c r="N203" s="1" t="str">
        <v>PERSONNALITÉ</v>
      </c>
      <c r="O203" s="1" t="str">
        <v>2.3</v>
      </c>
      <c r="P203" s="1" t="str">
        <v>FAMILY</v>
      </c>
      <c r="Q203" s="1">
        <v>0</v>
      </c>
      <c r="R203" s="1">
        <v>45688</v>
      </c>
      <c r="S203" s="1">
        <v>31</v>
      </c>
      <c r="T203" s="1" t="str">
        <v>janeiro</v>
      </c>
      <c r="U203" s="1">
        <v>2025</v>
      </c>
      <c r="V203" s="1">
        <v>-1571</v>
      </c>
    </row>
    <row r="204" spans="12:22" ht="13.8">
      <c r="L204" s="1" t="str">
        <v>SAÍDA</v>
      </c>
      <c r="M204" s="1" t="str">
        <v>EMPREGADA</v>
      </c>
      <c r="N204" s="1" t="str">
        <v>PERSONNALITÉ</v>
      </c>
      <c r="O204" s="1" t="str">
        <v>2.12</v>
      </c>
      <c r="P204" s="1" t="str">
        <v>FAMILY</v>
      </c>
      <c r="Q204" s="1">
        <v>0</v>
      </c>
      <c r="R204" s="1">
        <v>45688</v>
      </c>
      <c r="S204" s="1">
        <v>31</v>
      </c>
      <c r="T204" s="1" t="str">
        <v>janeiro</v>
      </c>
      <c r="U204" s="1">
        <v>2025</v>
      </c>
      <c r="V204" s="1">
        <v>-1572</v>
      </c>
    </row>
    <row r="205" spans="12:22" ht="13.8">
      <c r="L205" s="1" t="str">
        <v>SAÍDA</v>
      </c>
      <c r="M205" s="1" t="str">
        <v>EMPREGADA</v>
      </c>
      <c r="N205" s="1" t="str">
        <v>PERSONNALITÉ</v>
      </c>
      <c r="O205" s="1" t="str">
        <v>2.12</v>
      </c>
      <c r="P205" s="1" t="str">
        <v>FAMILY</v>
      </c>
      <c r="Q205" s="1">
        <v>0</v>
      </c>
      <c r="R205" s="1">
        <v>45688</v>
      </c>
      <c r="S205" s="1">
        <v>31</v>
      </c>
      <c r="T205" s="1" t="str">
        <v>janeiro</v>
      </c>
      <c r="U205" s="1">
        <v>2025</v>
      </c>
      <c r="V205" s="1">
        <v>-1573</v>
      </c>
    </row>
    <row r="206" spans="12:22" ht="13.8"/>
    <row r="207" spans="12:22" ht="13.8"/>
    <row r="208" spans="12:22" ht="13.8"/>
    <row r="209" ht="13.8"/>
    <row r="210" ht="13.8"/>
    <row r="211" ht="13.8"/>
    <row r="212" ht="13.8"/>
    <row r="213" ht="13.8"/>
    <row r="214" ht="13.8"/>
    <row r="215" ht="13.8"/>
    <row r="216" ht="13.8"/>
    <row r="217" ht="13.8"/>
    <row r="218" ht="13.8"/>
    <row r="219" ht="13.8"/>
    <row r="220" ht="13.8"/>
    <row r="221" ht="13.8"/>
    <row r="222" ht="13.8"/>
    <row r="223" ht="13.8"/>
    <row r="224" ht="13.8"/>
    <row r="225" ht="13.8"/>
    <row r="226" ht="13.8"/>
    <row r="227" ht="13.8"/>
    <row r="228" ht="13.8"/>
    <row r="229" ht="13.8"/>
    <row r="230" ht="13.8"/>
    <row r="231" ht="13.8"/>
    <row r="232" ht="13.8"/>
    <row r="233" ht="13.8"/>
    <row r="234" ht="13.8"/>
    <row r="235" ht="13.8"/>
    <row r="236" ht="13.8"/>
    <row r="237" ht="13.8"/>
    <row r="238" ht="13.8"/>
    <row r="239" ht="13.8"/>
    <row r="240" ht="13.8"/>
    <row r="241" ht="13.8"/>
    <row r="242" ht="13.8"/>
    <row r="243" ht="13.8"/>
    <row r="244" ht="13.8"/>
    <row r="245" ht="13.8"/>
    <row r="246" ht="13.8"/>
    <row r="247" ht="13.8"/>
    <row r="248" ht="13.8"/>
    <row r="249" ht="13.8"/>
    <row r="250" ht="13.8"/>
    <row r="251" ht="13.8"/>
    <row r="252" ht="13.8"/>
    <row r="253" ht="13.8"/>
    <row r="254" ht="13.8"/>
    <row r="255" ht="13.8"/>
    <row r="256" ht="13.8"/>
    <row r="257" ht="13.8"/>
    <row r="258" ht="13.8"/>
    <row r="259" ht="13.8"/>
    <row r="260" ht="13.8"/>
    <row r="261" ht="13.8"/>
    <row r="262" ht="13.8"/>
    <row r="263" ht="13.8"/>
    <row r="264" ht="13.8"/>
    <row r="265" ht="13.8"/>
    <row r="266" ht="13.8"/>
    <row r="267" ht="13.8"/>
    <row r="268" ht="13.8"/>
    <row r="269" ht="13.8"/>
    <row r="270" ht="13.8"/>
    <row r="271" ht="13.8"/>
    <row r="272" ht="13.8"/>
    <row r="273" ht="13.8"/>
    <row r="274" ht="13.8"/>
    <row r="275" ht="13.8"/>
    <row r="276" ht="13.8"/>
    <row r="277" ht="13.8"/>
    <row r="278" ht="13.8"/>
    <row r="279" ht="13.8"/>
    <row r="280" ht="13.8"/>
    <row r="281" ht="13.8"/>
    <row r="282" ht="13.8"/>
    <row r="283" ht="13.8"/>
    <row r="284" ht="13.8"/>
    <row r="285" ht="13.8"/>
    <row r="286" ht="13.8"/>
    <row r="287" ht="13.8"/>
    <row r="288" ht="13.8"/>
    <row r="289" ht="13.8"/>
    <row r="290" ht="13.8"/>
    <row r="291" ht="13.8"/>
    <row r="292" ht="13.8"/>
    <row r="293" ht="13.8"/>
    <row r="294" ht="13.8"/>
    <row r="295" ht="13.8"/>
    <row r="296" ht="13.8"/>
    <row r="297" ht="13.8"/>
    <row r="298" ht="13.8"/>
    <row r="299" ht="13.8"/>
    <row r="300" ht="13.8"/>
    <row r="301" ht="13.8"/>
    <row r="302" ht="13.8"/>
    <row r="303" ht="13.8"/>
    <row r="304" ht="13.8"/>
    <row r="305" ht="13.8"/>
    <row r="306" ht="13.8"/>
    <row r="307" ht="13.8"/>
    <row r="308" ht="13.8"/>
    <row r="309" ht="13.8"/>
    <row r="310" ht="13.8"/>
    <row r="311" ht="13.8"/>
    <row r="312" ht="13.8"/>
    <row r="313" ht="13.8"/>
    <row r="314" ht="13.8"/>
    <row r="315" ht="13.8"/>
    <row r="316" ht="13.8"/>
    <row r="317" ht="13.8"/>
    <row r="318" ht="13.8"/>
    <row r="319" ht="13.8"/>
    <row r="320" ht="13.8"/>
    <row r="321" ht="13.8"/>
    <row r="322" ht="13.8"/>
    <row r="323" ht="13.8"/>
    <row r="324" ht="13.8"/>
    <row r="325" ht="13.8"/>
    <row r="326" ht="13.8"/>
    <row r="327" ht="13.8"/>
    <row r="328" ht="13.8"/>
    <row r="329" ht="13.8"/>
    <row r="330" ht="13.8"/>
    <row r="331" ht="13.8"/>
    <row r="332" ht="13.8"/>
    <row r="333" ht="13.8"/>
    <row r="334" ht="13.8"/>
    <row r="335" ht="13.8"/>
    <row r="336" ht="13.8"/>
    <row r="337" ht="13.8"/>
    <row r="338" ht="13.8"/>
    <row r="339" ht="13.8"/>
    <row r="340" ht="13.8"/>
    <row r="341" ht="13.8"/>
    <row r="342" ht="13.8"/>
    <row r="343" ht="13.8"/>
    <row r="344" ht="13.8"/>
    <row r="345" ht="13.8"/>
    <row r="346" ht="13.8"/>
    <row r="347" ht="13.8"/>
    <row r="348" ht="13.8"/>
    <row r="349" ht="13.8"/>
    <row r="350" ht="13.8"/>
    <row r="351" ht="13.8"/>
    <row r="352" ht="13.8"/>
    <row r="353" ht="13.8"/>
    <row r="354" ht="13.8"/>
    <row r="355" ht="13.8"/>
    <row r="356" ht="13.8"/>
    <row r="357" ht="13.8"/>
    <row r="358" ht="13.8"/>
    <row r="359" ht="13.8"/>
    <row r="360" ht="13.8"/>
    <row r="361" ht="13.8"/>
    <row r="362" ht="13.8"/>
    <row r="363" ht="13.8"/>
    <row r="364" ht="13.8"/>
    <row r="365" ht="13.8"/>
    <row r="366" ht="13.8"/>
    <row r="367" ht="13.8"/>
    <row r="368" ht="13.8"/>
    <row r="369" ht="13.8"/>
    <row r="370" ht="13.8"/>
    <row r="371" ht="13.8"/>
    <row r="372" ht="13.8"/>
    <row r="373" ht="13.8"/>
    <row r="374" ht="13.8"/>
    <row r="375" ht="13.8"/>
    <row r="376" ht="13.8"/>
    <row r="377" ht="13.8"/>
    <row r="378" ht="13.8"/>
    <row r="379" ht="13.8"/>
    <row r="380" ht="13.8"/>
    <row r="381" ht="13.8"/>
    <row r="382" ht="13.8"/>
    <row r="383" ht="13.8"/>
    <row r="384" ht="13.8"/>
    <row r="385" ht="13.8"/>
    <row r="386" ht="13.8"/>
    <row r="387" ht="13.8"/>
    <row r="388" ht="13.8"/>
    <row r="389" ht="13.8"/>
    <row r="390" ht="13.8"/>
    <row r="391" ht="13.8"/>
    <row r="392" ht="13.8"/>
    <row r="393" ht="13.8"/>
    <row r="394" ht="13.8"/>
    <row r="395" ht="13.8"/>
    <row r="396" ht="13.8"/>
    <row r="397" ht="13.8"/>
    <row r="398" ht="13.8"/>
    <row r="399" ht="13.8"/>
    <row r="400" ht="13.8"/>
    <row r="401" ht="13.8"/>
    <row r="402" ht="13.8"/>
    <row r="403" ht="13.8"/>
    <row r="404" ht="13.8"/>
    <row r="405" ht="13.8"/>
    <row r="406" ht="13.8"/>
    <row r="407" ht="13.8"/>
    <row r="408" ht="13.8"/>
    <row r="409" ht="13.8"/>
    <row r="410" ht="13.8"/>
    <row r="411" ht="13.8"/>
    <row r="412" ht="13.8"/>
    <row r="413" ht="13.8"/>
    <row r="414" ht="13.8"/>
    <row r="415" ht="13.8"/>
    <row r="416" ht="13.8"/>
    <row r="417" ht="13.8"/>
    <row r="418" ht="13.8"/>
    <row r="419" ht="13.8"/>
    <row r="420" ht="13.8"/>
    <row r="421" ht="13.8"/>
    <row r="422" ht="13.8"/>
    <row r="423" ht="13.8"/>
    <row r="424" ht="13.8"/>
    <row r="425" ht="13.8"/>
    <row r="426" ht="13.8"/>
    <row r="427" ht="13.8"/>
    <row r="428" ht="13.8"/>
    <row r="429" ht="13.8"/>
    <row r="430" ht="13.8"/>
    <row r="431" ht="13.8"/>
    <row r="432" ht="13.8"/>
    <row r="433" ht="13.8"/>
    <row r="434" ht="13.8"/>
    <row r="435" ht="13.8"/>
    <row r="436" ht="13.8"/>
    <row r="437" ht="13.8"/>
    <row r="438" ht="13.8"/>
    <row r="439" ht="13.8"/>
    <row r="440" ht="13.8"/>
    <row r="441" ht="13.8"/>
    <row r="442" ht="13.8"/>
    <row r="443" ht="13.8"/>
    <row r="444" ht="13.8"/>
    <row r="445" ht="13.8"/>
    <row r="446" ht="13.8"/>
    <row r="447" ht="13.8"/>
    <row r="448" ht="13.8"/>
    <row r="449" ht="13.8"/>
  </sheetData>
  <mergeCells count="1">
    <mergeCell ref="G11:H11"/>
  </mergeCells>
  <conditionalFormatting sqref="D7:D93">
    <cfRule type="cellIs" dxfId="19" priority="1" operator="lessThan">
      <formula>0</formula>
    </cfRule>
    <cfRule type="cellIs" dxfId="18" priority="2" operator="greaterThan">
      <formula>0</formula>
    </cfRule>
  </conditionalFormatting>
  <conditionalFormatting sqref="H12">
    <cfRule type="cellIs" dxfId="17" priority="23" operator="lessThan">
      <formula>0</formula>
    </cfRule>
    <cfRule type="cellIs" dxfId="16" priority="24" operator="greaterThan">
      <formula>0</formula>
    </cfRule>
  </conditionalFormatting>
  <conditionalFormatting sqref="I7:I11">
    <cfRule type="cellIs" dxfId="15" priority="7" operator="lessThan">
      <formula>0</formula>
    </cfRule>
    <cfRule type="cellIs" dxfId="14" priority="8" operator="greaterThan">
      <formula>0</formula>
    </cfRule>
  </conditionalFormatting>
  <conditionalFormatting sqref="J4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J7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J9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J11">
    <cfRule type="cellIs" dxfId="7" priority="5" operator="lessThan">
      <formula>0</formula>
    </cfRule>
    <cfRule type="cellIs" dxfId="6" priority="6" operator="greaterThan">
      <formula>0</formula>
    </cfRule>
  </conditionalFormatting>
  <dataValidations count="1">
    <dataValidation type="list" allowBlank="1" showInputMessage="1" showErrorMessage="1" sqref="I4" xr:uid="{B9B02954-CDF6-44FA-A443-CDF19477A34D}">
      <formula1>CONTAS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8FF7C5-2830-4D2E-9372-59096509F45B}">
          <x14:formula1>
            <xm:f>'Plano de Contas'!$A$2:$A$13</xm:f>
          </x14:formula1>
          <xm:sqref>C4</xm:sqref>
        </x14:dataValidation>
        <x14:dataValidation type="list" allowBlank="1" showInputMessage="1" showErrorMessage="1" xr:uid="{3C3A98F7-5AB5-4C14-88AC-22941B674FF1}">
          <x14:formula1>
            <xm:f>'Plano de Contas'!B$2:B$13</xm:f>
          </x14:formula1>
          <xm:sqref>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656A-C1E3-4A79-AF27-CE9DF66D33C1}">
  <sheetPr codeName="Planilha6"/>
  <dimension ref="A3:S56"/>
  <sheetViews>
    <sheetView showGridLines="0" tabSelected="1" zoomScale="90" zoomScaleNormal="90" zoomScalePageLayoutView="90" workbookViewId="0">
      <selection activeCell="C4" sqref="C4"/>
    </sheetView>
  </sheetViews>
  <sheetFormatPr defaultColWidth="0" defaultRowHeight="13.8"/>
  <cols>
    <col min="1" max="1" width="1.5546875" style="1" customWidth="1"/>
    <col min="2" max="2" width="29.88671875" style="1" bestFit="1" customWidth="1"/>
    <col min="3" max="3" width="13.5546875" style="1" bestFit="1" customWidth="1"/>
    <col min="4" max="14" width="12.5546875" style="1" bestFit="1" customWidth="1"/>
    <col min="15" max="15" width="13.5546875" style="1" bestFit="1" customWidth="1"/>
    <col min="16" max="16" width="12.5546875" style="1" bestFit="1" customWidth="1"/>
    <col min="17" max="17" width="1.5546875" style="1" hidden="1" customWidth="1"/>
    <col min="18" max="18" width="8.88671875" style="1" hidden="1" customWidth="1"/>
    <col min="19" max="19" width="12.88671875" style="1" hidden="1" customWidth="1"/>
    <col min="20" max="16384" width="8.88671875" style="1" hidden="1"/>
  </cols>
  <sheetData>
    <row r="3" spans="1:17" ht="14.4" thickBot="1"/>
    <row r="4" spans="1:17" ht="16.8" thickTop="1" thickBot="1">
      <c r="B4" s="6" t="s">
        <v>0</v>
      </c>
      <c r="C4" s="9">
        <v>2025</v>
      </c>
    </row>
    <row r="5" spans="1:17" ht="15" thickTop="1" thickBot="1"/>
    <row r="6" spans="1:17" ht="16.8" thickTop="1" thickBot="1">
      <c r="B6" s="16" t="s">
        <v>127</v>
      </c>
      <c r="C6" s="6" t="s">
        <v>128</v>
      </c>
      <c r="D6" s="6" t="s">
        <v>129</v>
      </c>
      <c r="E6" s="6" t="s">
        <v>130</v>
      </c>
      <c r="F6" s="6" t="s">
        <v>131</v>
      </c>
      <c r="G6" s="6" t="s">
        <v>132</v>
      </c>
      <c r="H6" s="6" t="s">
        <v>133</v>
      </c>
      <c r="I6" s="6" t="s">
        <v>134</v>
      </c>
      <c r="J6" s="6" t="s">
        <v>135</v>
      </c>
      <c r="K6" s="6" t="s">
        <v>136</v>
      </c>
      <c r="L6" s="6" t="s">
        <v>137</v>
      </c>
      <c r="M6" s="6" t="s">
        <v>138</v>
      </c>
      <c r="N6" s="6" t="s">
        <v>139</v>
      </c>
      <c r="O6" s="6" t="s">
        <v>124</v>
      </c>
      <c r="P6" s="6" t="s">
        <v>140</v>
      </c>
    </row>
    <row r="7" spans="1:17" ht="15" thickTop="1" thickBot="1">
      <c r="A7" s="2"/>
      <c r="B7" s="11" t="s">
        <v>13</v>
      </c>
      <c r="C7" s="14">
        <f>SUMIFS(BASE[Valor Pago],BASE[Ano Pagamento],$C$4,BASE[Mês Pagamento],C$6,BASE[Classificação],$B7)</f>
        <v>0</v>
      </c>
      <c r="D7" s="14">
        <f>SUMIFS(BASE[Valor Pago],BASE[Ano Pagamento],$C$4,BASE[Mês Pagamento],D$6,BASE[Classificação],$B7)</f>
        <v>0</v>
      </c>
      <c r="E7" s="14">
        <f>SUMIFS(BASE[Valor Pago],BASE[Ano Pagamento],$C$4,BASE[Mês Pagamento],E$6,BASE[Classificação],$B7)</f>
        <v>0</v>
      </c>
      <c r="F7" s="14">
        <f>SUMIFS(BASE[Valor Pago],BASE[Ano Pagamento],$C$4,BASE[Mês Pagamento],F$6,BASE[Classificação],$B7)</f>
        <v>0</v>
      </c>
      <c r="G7" s="14">
        <f>SUMIFS(BASE[Valor Pago],BASE[Ano Pagamento],$C$4,BASE[Mês Pagamento],G$6,BASE[Classificação],$B7)</f>
        <v>0</v>
      </c>
      <c r="H7" s="14">
        <f>SUMIFS(BASE[Valor Pago],BASE[Ano Pagamento],$C$4,BASE[Mês Pagamento],H$6,BASE[Classificação],$B7)</f>
        <v>0</v>
      </c>
      <c r="I7" s="14">
        <f>SUMIFS(BASE[Valor Pago],BASE[Ano Pagamento],$C$4,BASE[Mês Pagamento],I$6,BASE[Classificação],$B7)</f>
        <v>0</v>
      </c>
      <c r="J7" s="14">
        <f>SUMIFS(BASE[Valor Pago],BASE[Ano Pagamento],$C$4,BASE[Mês Pagamento],J$6,BASE[Classificação],$B7)</f>
        <v>0</v>
      </c>
      <c r="K7" s="14">
        <f>SUMIFS(BASE[Valor Pago],BASE[Ano Pagamento],$C$4,BASE[Mês Pagamento],K$6,BASE[Classificação],$B7)</f>
        <v>0</v>
      </c>
      <c r="L7" s="14">
        <f>SUMIFS(BASE[Valor Pago],BASE[Ano Pagamento],$C$4,BASE[Mês Pagamento],L$6,BASE[Classificação],$B7)</f>
        <v>0</v>
      </c>
      <c r="M7" s="14">
        <f>SUMIFS(BASE[Valor Pago],BASE[Ano Pagamento],$C$4,BASE[Mês Pagamento],M$6,BASE[Classificação],$B7)</f>
        <v>0</v>
      </c>
      <c r="N7" s="14">
        <f>SUMIFS(BASE[Valor Pago],BASE[Ano Pagamento],$C$4,BASE[Mês Pagamento],N$6,BASE[Classificação],$B7)</f>
        <v>0</v>
      </c>
      <c r="O7" s="13">
        <f>SUM(C7:N7)</f>
        <v>0</v>
      </c>
      <c r="P7" s="13">
        <f t="shared" ref="P7:P17" si="0">AVERAGE(C7:N7)</f>
        <v>0</v>
      </c>
      <c r="Q7" s="2"/>
    </row>
    <row r="8" spans="1:17" ht="15" thickTop="1" thickBot="1">
      <c r="B8" s="11" t="s">
        <v>20</v>
      </c>
      <c r="C8" s="14">
        <f>SUMIFS(BASE[Valor Pago],BASE[Ano Pagamento],$C$4,BASE[Mês Pagamento],C$6,BASE[Classificação],$B8)</f>
        <v>0</v>
      </c>
      <c r="D8" s="14">
        <f>SUMIFS(BASE[Valor Pago],BASE[Ano Pagamento],$C$4,BASE[Mês Pagamento],D$6,BASE[Classificação],$B8)</f>
        <v>0</v>
      </c>
      <c r="E8" s="14">
        <f>SUMIFS(BASE[Valor Pago],BASE[Ano Pagamento],$C$4,BASE[Mês Pagamento],E$6,BASE[Classificação],$B8)</f>
        <v>0</v>
      </c>
      <c r="F8" s="14">
        <f>SUMIFS(BASE[Valor Pago],BASE[Ano Pagamento],$C$4,BASE[Mês Pagamento],F$6,BASE[Classificação],$B8)</f>
        <v>0</v>
      </c>
      <c r="G8" s="14">
        <f>SUMIFS(BASE[Valor Pago],BASE[Ano Pagamento],$C$4,BASE[Mês Pagamento],G$6,BASE[Classificação],$B8)</f>
        <v>0</v>
      </c>
      <c r="H8" s="14">
        <f>SUMIFS(BASE[Valor Pago],BASE[Ano Pagamento],$C$4,BASE[Mês Pagamento],H$6,BASE[Classificação],$B8)</f>
        <v>0</v>
      </c>
      <c r="I8" s="14">
        <f>SUMIFS(BASE[Valor Pago],BASE[Ano Pagamento],$C$4,BASE[Mês Pagamento],I$6,BASE[Classificação],$B8)</f>
        <v>0</v>
      </c>
      <c r="J8" s="14">
        <f>SUMIFS(BASE[Valor Pago],BASE[Ano Pagamento],$C$4,BASE[Mês Pagamento],J$6,BASE[Classificação],$B8)</f>
        <v>0</v>
      </c>
      <c r="K8" s="14">
        <f>SUMIFS(BASE[Valor Pago],BASE[Ano Pagamento],$C$4,BASE[Mês Pagamento],K$6,BASE[Classificação],$B8)</f>
        <v>0</v>
      </c>
      <c r="L8" s="14">
        <f>SUMIFS(BASE[Valor Pago],BASE[Ano Pagamento],$C$4,BASE[Mês Pagamento],L$6,BASE[Classificação],$B8)</f>
        <v>0</v>
      </c>
      <c r="M8" s="14">
        <f>SUMIFS(BASE[Valor Pago],BASE[Ano Pagamento],$C$4,BASE[Mês Pagamento],M$6,BASE[Classificação],$B8)</f>
        <v>0</v>
      </c>
      <c r="N8" s="14">
        <f>SUMIFS(BASE[Valor Pago],BASE[Ano Pagamento],$C$4,BASE[Mês Pagamento],N$6,BASE[Classificação],$B8)</f>
        <v>0</v>
      </c>
      <c r="O8" s="13">
        <f t="shared" ref="O8" si="1">SUM(C8:N8)</f>
        <v>0</v>
      </c>
      <c r="P8" s="13">
        <f t="shared" si="0"/>
        <v>0</v>
      </c>
    </row>
    <row r="9" spans="1:17">
      <c r="B9" s="11" t="s">
        <v>27</v>
      </c>
      <c r="C9" s="14">
        <f>SUMIFS(BASE[Valor Pago],BASE[Ano Pagamento],$C$4,BASE[Mês Pagamento],C$6,BASE[Classificação],$B9)</f>
        <v>1639</v>
      </c>
      <c r="D9" s="14">
        <f>SUMIFS(BASE[Valor Pago],BASE[Ano Pagamento],$C$4,BASE[Mês Pagamento],D$6,BASE[Classificação],$B9)</f>
        <v>1027</v>
      </c>
      <c r="E9" s="14">
        <f>SUMIFS(BASE[Valor Pago],BASE[Ano Pagamento],$C$4,BASE[Mês Pagamento],E$6,BASE[Classificação],$B9)</f>
        <v>712</v>
      </c>
      <c r="F9" s="14">
        <f>SUMIFS(BASE[Valor Pago],BASE[Ano Pagamento],$C$4,BASE[Mês Pagamento],F$6,BASE[Classificação],$B9)</f>
        <v>0</v>
      </c>
      <c r="G9" s="14">
        <f>SUMIFS(BASE[Valor Pago],BASE[Ano Pagamento],$C$4,BASE[Mês Pagamento],G$6,BASE[Classificação],$B9)</f>
        <v>0</v>
      </c>
      <c r="H9" s="14">
        <f>SUMIFS(BASE[Valor Pago],BASE[Ano Pagamento],$C$4,BASE[Mês Pagamento],H$6,BASE[Classificação],$B9)</f>
        <v>0</v>
      </c>
      <c r="I9" s="14">
        <f>SUMIFS(BASE[Valor Pago],BASE[Ano Pagamento],$C$4,BASE[Mês Pagamento],I$6,BASE[Classificação],$B9)</f>
        <v>0</v>
      </c>
      <c r="J9" s="14">
        <f>SUMIFS(BASE[Valor Pago],BASE[Ano Pagamento],$C$4,BASE[Mês Pagamento],J$6,BASE[Classificação],$B9)</f>
        <v>0</v>
      </c>
      <c r="K9" s="14">
        <f>SUMIFS(BASE[Valor Pago],BASE[Ano Pagamento],$C$4,BASE[Mês Pagamento],K$6,BASE[Classificação],$B9)</f>
        <v>0</v>
      </c>
      <c r="L9" s="14">
        <f>SUMIFS(BASE[Valor Pago],BASE[Ano Pagamento],$C$4,BASE[Mês Pagamento],L$6,BASE[Classificação],$B9)</f>
        <v>0</v>
      </c>
      <c r="M9" s="14">
        <f>SUMIFS(BASE[Valor Pago],BASE[Ano Pagamento],$C$4,BASE[Mês Pagamento],M$6,BASE[Classificação],$B9)</f>
        <v>0</v>
      </c>
      <c r="N9" s="14">
        <f>SUMIFS(BASE[Valor Pago],BASE[Ano Pagamento],$C$4,BASE[Mês Pagamento],N$6,BASE[Classificação],$B9)</f>
        <v>0</v>
      </c>
      <c r="O9" s="13">
        <f t="shared" ref="O9:O16" si="2">SUM(C9:N9)</f>
        <v>3378</v>
      </c>
      <c r="P9" s="13">
        <f t="shared" ref="P9:P16" si="3">AVERAGE(C9:N9)</f>
        <v>281.5</v>
      </c>
    </row>
    <row r="10" spans="1:17">
      <c r="B10" s="11" t="s">
        <v>33</v>
      </c>
      <c r="C10" s="14">
        <f>SUMIFS(BASE[Valor Pago],BASE[Ano Pagamento],$C$4,BASE[Mês Pagamento],C$6,BASE[Classificação],$B10)</f>
        <v>0</v>
      </c>
      <c r="D10" s="14">
        <f>SUMIFS(BASE[Valor Pago],BASE[Ano Pagamento],$C$4,BASE[Mês Pagamento],D$6,BASE[Classificação],$B10)</f>
        <v>1031</v>
      </c>
      <c r="E10" s="14">
        <f>SUMIFS(BASE[Valor Pago],BASE[Ano Pagamento],$C$4,BASE[Mês Pagamento],E$6,BASE[Classificação],$B10)</f>
        <v>0</v>
      </c>
      <c r="F10" s="14">
        <f>SUMIFS(BASE[Valor Pago],BASE[Ano Pagamento],$C$4,BASE[Mês Pagamento],F$6,BASE[Classificação],$B10)</f>
        <v>0</v>
      </c>
      <c r="G10" s="14">
        <f>SUMIFS(BASE[Valor Pago],BASE[Ano Pagamento],$C$4,BASE[Mês Pagamento],G$6,BASE[Classificação],$B10)</f>
        <v>0</v>
      </c>
      <c r="H10" s="14">
        <f>SUMIFS(BASE[Valor Pago],BASE[Ano Pagamento],$C$4,BASE[Mês Pagamento],H$6,BASE[Classificação],$B10)</f>
        <v>0</v>
      </c>
      <c r="I10" s="14">
        <f>SUMIFS(BASE[Valor Pago],BASE[Ano Pagamento],$C$4,BASE[Mês Pagamento],I$6,BASE[Classificação],$B10)</f>
        <v>0</v>
      </c>
      <c r="J10" s="14">
        <f>SUMIFS(BASE[Valor Pago],BASE[Ano Pagamento],$C$4,BASE[Mês Pagamento],J$6,BASE[Classificação],$B10)</f>
        <v>0</v>
      </c>
      <c r="K10" s="14">
        <f>SUMIFS(BASE[Valor Pago],BASE[Ano Pagamento],$C$4,BASE[Mês Pagamento],K$6,BASE[Classificação],$B10)</f>
        <v>0</v>
      </c>
      <c r="L10" s="14">
        <f>SUMIFS(BASE[Valor Pago],BASE[Ano Pagamento],$C$4,BASE[Mês Pagamento],L$6,BASE[Classificação],$B10)</f>
        <v>0</v>
      </c>
      <c r="M10" s="14">
        <f>SUMIFS(BASE[Valor Pago],BASE[Ano Pagamento],$C$4,BASE[Mês Pagamento],M$6,BASE[Classificação],$B10)</f>
        <v>0</v>
      </c>
      <c r="N10" s="14">
        <f>SUMIFS(BASE[Valor Pago],BASE[Ano Pagamento],$C$4,BASE[Mês Pagamento],N$6,BASE[Classificação],$B10)</f>
        <v>0</v>
      </c>
      <c r="O10" s="13">
        <f t="shared" ref="O10" si="4">SUM(C10:N10)</f>
        <v>1031</v>
      </c>
      <c r="P10" s="13">
        <f t="shared" ref="P10" si="5">AVERAGE(C10:N10)</f>
        <v>85.916666666666671</v>
      </c>
    </row>
    <row r="11" spans="1:17">
      <c r="B11" s="11" t="s">
        <v>39</v>
      </c>
      <c r="C11" s="14">
        <f>SUMIFS(BASE[Valor Pago],BASE[Ano Pagamento],$C$4,BASE[Mês Pagamento],C$6,BASE[Classificação],$B11)</f>
        <v>2278</v>
      </c>
      <c r="D11" s="14">
        <f>SUMIFS(BASE[Valor Pago],BASE[Ano Pagamento],$C$4,BASE[Mês Pagamento],D$6,BASE[Classificação],$B11)</f>
        <v>2743</v>
      </c>
      <c r="E11" s="14">
        <f>SUMIFS(BASE[Valor Pago],BASE[Ano Pagamento],$C$4,BASE[Mês Pagamento],E$6,BASE[Classificação],$B11)</f>
        <v>1424</v>
      </c>
      <c r="F11" s="14">
        <f>SUMIFS(BASE[Valor Pago],BASE[Ano Pagamento],$C$4,BASE[Mês Pagamento],F$6,BASE[Classificação],$B11)</f>
        <v>0</v>
      </c>
      <c r="G11" s="14">
        <f>SUMIFS(BASE[Valor Pago],BASE[Ano Pagamento],$C$4,BASE[Mês Pagamento],G$6,BASE[Classificação],$B11)</f>
        <v>0</v>
      </c>
      <c r="H11" s="14">
        <f>SUMIFS(BASE[Valor Pago],BASE[Ano Pagamento],$C$4,BASE[Mês Pagamento],H$6,BASE[Classificação],$B11)</f>
        <v>0</v>
      </c>
      <c r="I11" s="14">
        <f>SUMIFS(BASE[Valor Pago],BASE[Ano Pagamento],$C$4,BASE[Mês Pagamento],I$6,BASE[Classificação],$B11)</f>
        <v>0</v>
      </c>
      <c r="J11" s="14">
        <f>SUMIFS(BASE[Valor Pago],BASE[Ano Pagamento],$C$4,BASE[Mês Pagamento],J$6,BASE[Classificação],$B11)</f>
        <v>0</v>
      </c>
      <c r="K11" s="14">
        <f>SUMIFS(BASE[Valor Pago],BASE[Ano Pagamento],$C$4,BASE[Mês Pagamento],K$6,BASE[Classificação],$B11)</f>
        <v>0</v>
      </c>
      <c r="L11" s="14">
        <f>SUMIFS(BASE[Valor Pago],BASE[Ano Pagamento],$C$4,BASE[Mês Pagamento],L$6,BASE[Classificação],$B11)</f>
        <v>0</v>
      </c>
      <c r="M11" s="14">
        <f>SUMIFS(BASE[Valor Pago],BASE[Ano Pagamento],$C$4,BASE[Mês Pagamento],M$6,BASE[Classificação],$B11)</f>
        <v>0</v>
      </c>
      <c r="N11" s="14">
        <f>SUMIFS(BASE[Valor Pago],BASE[Ano Pagamento],$C$4,BASE[Mês Pagamento],N$6,BASE[Classificação],$B11)</f>
        <v>0</v>
      </c>
      <c r="O11" s="13">
        <f t="shared" si="2"/>
        <v>6445</v>
      </c>
      <c r="P11" s="13">
        <f t="shared" si="3"/>
        <v>537.08333333333337</v>
      </c>
    </row>
    <row r="12" spans="1:17" ht="15" thickTop="1" thickBot="1">
      <c r="B12" s="11" t="s">
        <v>51</v>
      </c>
      <c r="C12" s="14">
        <f>SUMIFS(BASE[Valor Pago],BASE[Ano Pagamento],$C$4,BASE[Mês Pagamento],C$6,BASE[Classificação],$B12)</f>
        <v>0</v>
      </c>
      <c r="D12" s="14">
        <f>SUMIFS(BASE[Valor Pago],BASE[Ano Pagamento],$C$4,BASE[Mês Pagamento],D$6,BASE[Classificação],$B12)</f>
        <v>1047</v>
      </c>
      <c r="E12" s="14">
        <f>SUMIFS(BASE[Valor Pago],BASE[Ano Pagamento],$C$4,BASE[Mês Pagamento],E$6,BASE[Classificação],$B12)</f>
        <v>0</v>
      </c>
      <c r="F12" s="14">
        <f>SUMIFS(BASE[Valor Pago],BASE[Ano Pagamento],$C$4,BASE[Mês Pagamento],F$6,BASE[Classificação],$B12)</f>
        <v>0</v>
      </c>
      <c r="G12" s="14">
        <f>SUMIFS(BASE[Valor Pago],BASE[Ano Pagamento],$C$4,BASE[Mês Pagamento],G$6,BASE[Classificação],$B12)</f>
        <v>0</v>
      </c>
      <c r="H12" s="14">
        <f>SUMIFS(BASE[Valor Pago],BASE[Ano Pagamento],$C$4,BASE[Mês Pagamento],H$6,BASE[Classificação],$B12)</f>
        <v>0</v>
      </c>
      <c r="I12" s="14">
        <f>SUMIFS(BASE[Valor Pago],BASE[Ano Pagamento],$C$4,BASE[Mês Pagamento],I$6,BASE[Classificação],$B12)</f>
        <v>0</v>
      </c>
      <c r="J12" s="14">
        <f>SUMIFS(BASE[Valor Pago],BASE[Ano Pagamento],$C$4,BASE[Mês Pagamento],J$6,BASE[Classificação],$B12)</f>
        <v>0</v>
      </c>
      <c r="K12" s="14">
        <f>SUMIFS(BASE[Valor Pago],BASE[Ano Pagamento],$C$4,BASE[Mês Pagamento],K$6,BASE[Classificação],$B12)</f>
        <v>0</v>
      </c>
      <c r="L12" s="14">
        <f>SUMIFS(BASE[Valor Pago],BASE[Ano Pagamento],$C$4,BASE[Mês Pagamento],L$6,BASE[Classificação],$B12)</f>
        <v>0</v>
      </c>
      <c r="M12" s="14">
        <f>SUMIFS(BASE[Valor Pago],BASE[Ano Pagamento],$C$4,BASE[Mês Pagamento],M$6,BASE[Classificação],$B12)</f>
        <v>0</v>
      </c>
      <c r="N12" s="14">
        <f>SUMIFS(BASE[Valor Pago],BASE[Ano Pagamento],$C$4,BASE[Mês Pagamento],N$6,BASE[Classificação],$B12)</f>
        <v>0</v>
      </c>
      <c r="O12" s="13">
        <f t="shared" si="2"/>
        <v>1047</v>
      </c>
      <c r="P12" s="13">
        <f t="shared" si="3"/>
        <v>87.25</v>
      </c>
    </row>
    <row r="13" spans="1:17" ht="15" thickTop="1" thickBot="1">
      <c r="B13" s="11" t="s">
        <v>56</v>
      </c>
      <c r="C13" s="14">
        <f>SUMIFS(BASE[Valor Pago],BASE[Ano Pagamento],$C$4,BASE[Mês Pagamento],C$6,BASE[Classificação],$B13)</f>
        <v>0</v>
      </c>
      <c r="D13" s="14">
        <f>SUMIFS(BASE[Valor Pago],BASE[Ano Pagamento],$C$4,BASE[Mês Pagamento],D$6,BASE[Classificação],$B13)</f>
        <v>0</v>
      </c>
      <c r="E13" s="14">
        <f>SUMIFS(BASE[Valor Pago],BASE[Ano Pagamento],$C$4,BASE[Mês Pagamento],E$6,BASE[Classificação],$B13)</f>
        <v>0</v>
      </c>
      <c r="F13" s="14">
        <f>SUMIFS(BASE[Valor Pago],BASE[Ano Pagamento],$C$4,BASE[Mês Pagamento],F$6,BASE[Classificação],$B13)</f>
        <v>0</v>
      </c>
      <c r="G13" s="14">
        <f>SUMIFS(BASE[Valor Pago],BASE[Ano Pagamento],$C$4,BASE[Mês Pagamento],G$6,BASE[Classificação],$B13)</f>
        <v>0</v>
      </c>
      <c r="H13" s="14">
        <f>SUMIFS(BASE[Valor Pago],BASE[Ano Pagamento],$C$4,BASE[Mês Pagamento],H$6,BASE[Classificação],$B13)</f>
        <v>0</v>
      </c>
      <c r="I13" s="14">
        <f>SUMIFS(BASE[Valor Pago],BASE[Ano Pagamento],$C$4,BASE[Mês Pagamento],I$6,BASE[Classificação],$B13)</f>
        <v>0</v>
      </c>
      <c r="J13" s="14">
        <f>SUMIFS(BASE[Valor Pago],BASE[Ano Pagamento],$C$4,BASE[Mês Pagamento],J$6,BASE[Classificação],$B13)</f>
        <v>0</v>
      </c>
      <c r="K13" s="14">
        <f>SUMIFS(BASE[Valor Pago],BASE[Ano Pagamento],$C$4,BASE[Mês Pagamento],K$6,BASE[Classificação],$B13)</f>
        <v>0</v>
      </c>
      <c r="L13" s="14">
        <f>SUMIFS(BASE[Valor Pago],BASE[Ano Pagamento],$C$4,BASE[Mês Pagamento],L$6,BASE[Classificação],$B13)</f>
        <v>0</v>
      </c>
      <c r="M13" s="14">
        <f>SUMIFS(BASE[Valor Pago],BASE[Ano Pagamento],$C$4,BASE[Mês Pagamento],M$6,BASE[Classificação],$B13)</f>
        <v>0</v>
      </c>
      <c r="N13" s="14">
        <f>SUMIFS(BASE[Valor Pago],BASE[Ano Pagamento],$C$4,BASE[Mês Pagamento],N$6,BASE[Classificação],$B13)</f>
        <v>0</v>
      </c>
      <c r="O13" s="13">
        <f t="shared" si="2"/>
        <v>0</v>
      </c>
      <c r="P13" s="13">
        <f t="shared" si="3"/>
        <v>0</v>
      </c>
    </row>
    <row r="14" spans="1:17" ht="15" thickTop="1" thickBot="1">
      <c r="B14" s="11" t="s">
        <v>61</v>
      </c>
      <c r="C14" s="14">
        <f>SUMIFS(BASE[Valor Pago],BASE[Ano Pagamento],$C$4,BASE[Mês Pagamento],C$6,BASE[Classificação],$B14)</f>
        <v>0</v>
      </c>
      <c r="D14" s="14">
        <f>SUMIFS(BASE[Valor Pago],BASE[Ano Pagamento],$C$4,BASE[Mês Pagamento],D$6,BASE[Classificação],$B14)</f>
        <v>0</v>
      </c>
      <c r="E14" s="14">
        <f>SUMIFS(BASE[Valor Pago],BASE[Ano Pagamento],$C$4,BASE[Mês Pagamento],E$6,BASE[Classificação],$B14)</f>
        <v>0</v>
      </c>
      <c r="F14" s="14">
        <f>SUMIFS(BASE[Valor Pago],BASE[Ano Pagamento],$C$4,BASE[Mês Pagamento],F$6,BASE[Classificação],$B14)</f>
        <v>0</v>
      </c>
      <c r="G14" s="14">
        <f>SUMIFS(BASE[Valor Pago],BASE[Ano Pagamento],$C$4,BASE[Mês Pagamento],G$6,BASE[Classificação],$B14)</f>
        <v>0</v>
      </c>
      <c r="H14" s="14">
        <f>SUMIFS(BASE[Valor Pago],BASE[Ano Pagamento],$C$4,BASE[Mês Pagamento],H$6,BASE[Classificação],$B14)</f>
        <v>0</v>
      </c>
      <c r="I14" s="14">
        <f>SUMIFS(BASE[Valor Pago],BASE[Ano Pagamento],$C$4,BASE[Mês Pagamento],I$6,BASE[Classificação],$B14)</f>
        <v>0</v>
      </c>
      <c r="J14" s="14">
        <f>SUMIFS(BASE[Valor Pago],BASE[Ano Pagamento],$C$4,BASE[Mês Pagamento],J$6,BASE[Classificação],$B14)</f>
        <v>0</v>
      </c>
      <c r="K14" s="14">
        <f>SUMIFS(BASE[Valor Pago],BASE[Ano Pagamento],$C$4,BASE[Mês Pagamento],K$6,BASE[Classificação],$B14)</f>
        <v>0</v>
      </c>
      <c r="L14" s="14">
        <f>SUMIFS(BASE[Valor Pago],BASE[Ano Pagamento],$C$4,BASE[Mês Pagamento],L$6,BASE[Classificação],$B14)</f>
        <v>0</v>
      </c>
      <c r="M14" s="14">
        <f>SUMIFS(BASE[Valor Pago],BASE[Ano Pagamento],$C$4,BASE[Mês Pagamento],M$6,BASE[Classificação],$B14)</f>
        <v>0</v>
      </c>
      <c r="N14" s="14">
        <f>SUMIFS(BASE[Valor Pago],BASE[Ano Pagamento],$C$4,BASE[Mês Pagamento],N$6,BASE[Classificação],$B14)</f>
        <v>0</v>
      </c>
      <c r="O14" s="13">
        <f t="shared" ref="O14" si="6">SUM(C14:N14)</f>
        <v>0</v>
      </c>
      <c r="P14" s="13">
        <f t="shared" ref="P14" si="7">AVERAGE(C14:N14)</f>
        <v>0</v>
      </c>
    </row>
    <row r="15" spans="1:17" ht="15" thickTop="1" thickBot="1">
      <c r="B15" s="11" t="s">
        <v>66</v>
      </c>
      <c r="C15" s="14">
        <f>SUMIFS(BASE[Valor Pago],BASE[Ano Pagamento],$C$4,BASE[Mês Pagamento],C$6,BASE[Classificação],$B15)</f>
        <v>335</v>
      </c>
      <c r="D15" s="14">
        <f>SUMIFS(BASE[Valor Pago],BASE[Ano Pagamento],$C$4,BASE[Mês Pagamento],D$6,BASE[Classificação],$B15)</f>
        <v>0</v>
      </c>
      <c r="E15" s="14">
        <f>SUMIFS(BASE[Valor Pago],BASE[Ano Pagamento],$C$4,BASE[Mês Pagamento],E$6,BASE[Classificação],$B15)</f>
        <v>0</v>
      </c>
      <c r="F15" s="14">
        <f>SUMIFS(BASE[Valor Pago],BASE[Ano Pagamento],$C$4,BASE[Mês Pagamento],F$6,BASE[Classificação],$B15)</f>
        <v>0</v>
      </c>
      <c r="G15" s="14">
        <f>SUMIFS(BASE[Valor Pago],BASE[Ano Pagamento],$C$4,BASE[Mês Pagamento],G$6,BASE[Classificação],$B15)</f>
        <v>0</v>
      </c>
      <c r="H15" s="14">
        <f>SUMIFS(BASE[Valor Pago],BASE[Ano Pagamento],$C$4,BASE[Mês Pagamento],H$6,BASE[Classificação],$B15)</f>
        <v>0</v>
      </c>
      <c r="I15" s="14">
        <f>SUMIFS(BASE[Valor Pago],BASE[Ano Pagamento],$C$4,BASE[Mês Pagamento],I$6,BASE[Classificação],$B15)</f>
        <v>0</v>
      </c>
      <c r="J15" s="14">
        <f>SUMIFS(BASE[Valor Pago],BASE[Ano Pagamento],$C$4,BASE[Mês Pagamento],J$6,BASE[Classificação],$B15)</f>
        <v>0</v>
      </c>
      <c r="K15" s="14">
        <f>SUMIFS(BASE[Valor Pago],BASE[Ano Pagamento],$C$4,BASE[Mês Pagamento],K$6,BASE[Classificação],$B15)</f>
        <v>0</v>
      </c>
      <c r="L15" s="14">
        <f>SUMIFS(BASE[Valor Pago],BASE[Ano Pagamento],$C$4,BASE[Mês Pagamento],L$6,BASE[Classificação],$B15)</f>
        <v>0</v>
      </c>
      <c r="M15" s="14">
        <f>SUMIFS(BASE[Valor Pago],BASE[Ano Pagamento],$C$4,BASE[Mês Pagamento],M$6,BASE[Classificação],$B15)</f>
        <v>0</v>
      </c>
      <c r="N15" s="14">
        <f>SUMIFS(BASE[Valor Pago],BASE[Ano Pagamento],$C$4,BASE[Mês Pagamento],N$6,BASE[Classificação],$B15)</f>
        <v>0</v>
      </c>
      <c r="O15" s="13">
        <f t="shared" ref="O15" si="8">SUM(C15:N15)</f>
        <v>335</v>
      </c>
      <c r="P15" s="13">
        <f t="shared" ref="P15" si="9">AVERAGE(C15:N15)</f>
        <v>27.916666666666668</v>
      </c>
    </row>
    <row r="16" spans="1:17" ht="15" thickTop="1" thickBot="1">
      <c r="B16" s="11" t="s">
        <v>71</v>
      </c>
      <c r="C16" s="14">
        <f>SUMIFS(BASE[Valor Pago],BASE[Ano Pagamento],$C$4,BASE[Mês Pagamento],C$6,BASE[Classificação],$B16)</f>
        <v>1307</v>
      </c>
      <c r="D16" s="14">
        <f>SUMIFS(BASE[Valor Pago],BASE[Ano Pagamento],$C$4,BASE[Mês Pagamento],D$6,BASE[Classificação],$B16)</f>
        <v>0</v>
      </c>
      <c r="E16" s="14">
        <f>SUMIFS(BASE[Valor Pago],BASE[Ano Pagamento],$C$4,BASE[Mês Pagamento],E$6,BASE[Classificação],$B16)</f>
        <v>356</v>
      </c>
      <c r="F16" s="14">
        <f>SUMIFS(BASE[Valor Pago],BASE[Ano Pagamento],$C$4,BASE[Mês Pagamento],F$6,BASE[Classificação],$B16)</f>
        <v>0</v>
      </c>
      <c r="G16" s="14">
        <f>SUMIFS(BASE[Valor Pago],BASE[Ano Pagamento],$C$4,BASE[Mês Pagamento],G$6,BASE[Classificação],$B16)</f>
        <v>0</v>
      </c>
      <c r="H16" s="14">
        <f>SUMIFS(BASE[Valor Pago],BASE[Ano Pagamento],$C$4,BASE[Mês Pagamento],H$6,BASE[Classificação],$B16)</f>
        <v>0</v>
      </c>
      <c r="I16" s="14">
        <f>SUMIFS(BASE[Valor Pago],BASE[Ano Pagamento],$C$4,BASE[Mês Pagamento],I$6,BASE[Classificação],$B16)</f>
        <v>0</v>
      </c>
      <c r="J16" s="14">
        <f>SUMIFS(BASE[Valor Pago],BASE[Ano Pagamento],$C$4,BASE[Mês Pagamento],J$6,BASE[Classificação],$B16)</f>
        <v>0</v>
      </c>
      <c r="K16" s="14">
        <f>SUMIFS(BASE[Valor Pago],BASE[Ano Pagamento],$C$4,BASE[Mês Pagamento],K$6,BASE[Classificação],$B16)</f>
        <v>0</v>
      </c>
      <c r="L16" s="14">
        <f>SUMIFS(BASE[Valor Pago],BASE[Ano Pagamento],$C$4,BASE[Mês Pagamento],L$6,BASE[Classificação],$B16)</f>
        <v>0</v>
      </c>
      <c r="M16" s="14">
        <f>SUMIFS(BASE[Valor Pago],BASE[Ano Pagamento],$C$4,BASE[Mês Pagamento],M$6,BASE[Classificação],$B16)</f>
        <v>0</v>
      </c>
      <c r="N16" s="14">
        <f>SUMIFS(BASE[Valor Pago],BASE[Ano Pagamento],$C$4,BASE[Mês Pagamento],N$6,BASE[Classificação],$B16)</f>
        <v>0</v>
      </c>
      <c r="O16" s="13">
        <f t="shared" si="2"/>
        <v>1663</v>
      </c>
      <c r="P16" s="13">
        <f t="shared" si="3"/>
        <v>138.58333333333334</v>
      </c>
    </row>
    <row r="17" spans="2:19" ht="16.8" thickTop="1" thickBot="1">
      <c r="B17" s="16" t="s">
        <v>6</v>
      </c>
      <c r="C17" s="15">
        <f t="shared" ref="C17:N17" si="10">SUM(C7:C16)</f>
        <v>5559</v>
      </c>
      <c r="D17" s="15">
        <f t="shared" si="10"/>
        <v>5848</v>
      </c>
      <c r="E17" s="15">
        <f t="shared" si="10"/>
        <v>2492</v>
      </c>
      <c r="F17" s="15">
        <f t="shared" si="10"/>
        <v>0</v>
      </c>
      <c r="G17" s="15">
        <f t="shared" si="10"/>
        <v>0</v>
      </c>
      <c r="H17" s="15">
        <f t="shared" si="10"/>
        <v>0</v>
      </c>
      <c r="I17" s="15">
        <f t="shared" si="10"/>
        <v>0</v>
      </c>
      <c r="J17" s="15">
        <f t="shared" si="10"/>
        <v>0</v>
      </c>
      <c r="K17" s="15">
        <f t="shared" si="10"/>
        <v>0</v>
      </c>
      <c r="L17" s="15">
        <f t="shared" si="10"/>
        <v>0</v>
      </c>
      <c r="M17" s="15">
        <f t="shared" si="10"/>
        <v>0</v>
      </c>
      <c r="N17" s="15">
        <f t="shared" si="10"/>
        <v>0</v>
      </c>
      <c r="O17" s="15">
        <f>SUM(C17:N17)</f>
        <v>13899</v>
      </c>
      <c r="P17" s="15">
        <f t="shared" si="0"/>
        <v>1158.25</v>
      </c>
      <c r="S17" s="3"/>
    </row>
    <row r="18" spans="2:19" ht="15" thickTop="1" thickBot="1">
      <c r="B18" s="11" t="s">
        <v>15</v>
      </c>
      <c r="C18" s="14">
        <f>SUMIFS(BASE[Valor Pago],BASE[Ano Pagamento],$C$4,BASE[Mês Pagamento],C$6,BASE[Classificação],$B18)</f>
        <v>-3109</v>
      </c>
      <c r="D18" s="14">
        <f>SUMIFS(BASE[Valor Pago],BASE[Ano Pagamento],$C$4,BASE[Mês Pagamento],D$6,BASE[Classificação],$B18)</f>
        <v>-1585</v>
      </c>
      <c r="E18" s="14">
        <f>SUMIFS(BASE[Valor Pago],BASE[Ano Pagamento],$C$4,BASE[Mês Pagamento],E$6,BASE[Classificação],$B18)</f>
        <v>0</v>
      </c>
      <c r="F18" s="14">
        <f>SUMIFS(BASE[Valor Pago],BASE[Ano Pagamento],$C$4,BASE[Mês Pagamento],F$6,BASE[Classificação],$B18)</f>
        <v>0</v>
      </c>
      <c r="G18" s="14">
        <f>SUMIFS(BASE[Valor Pago],BASE[Ano Pagamento],$C$4,BASE[Mês Pagamento],G$6,BASE[Classificação],$B18)</f>
        <v>0</v>
      </c>
      <c r="H18" s="14">
        <f>SUMIFS(BASE[Valor Pago],BASE[Ano Pagamento],$C$4,BASE[Mês Pagamento],H$6,BASE[Classificação],$B18)</f>
        <v>0</v>
      </c>
      <c r="I18" s="14">
        <f>SUMIFS(BASE[Valor Pago],BASE[Ano Pagamento],$C$4,BASE[Mês Pagamento],I$6,BASE[Classificação],$B18)</f>
        <v>0</v>
      </c>
      <c r="J18" s="14">
        <f>SUMIFS(BASE[Valor Pago],BASE[Ano Pagamento],$C$4,BASE[Mês Pagamento],J$6,BASE[Classificação],$B18)</f>
        <v>0</v>
      </c>
      <c r="K18" s="14">
        <f>SUMIFS(BASE[Valor Pago],BASE[Ano Pagamento],$C$4,BASE[Mês Pagamento],K$6,BASE[Classificação],$B18)</f>
        <v>0</v>
      </c>
      <c r="L18" s="14">
        <f>SUMIFS(BASE[Valor Pago],BASE[Ano Pagamento],$C$4,BASE[Mês Pagamento],L$6,BASE[Classificação],$B18)</f>
        <v>0</v>
      </c>
      <c r="M18" s="14">
        <f>SUMIFS(BASE[Valor Pago],BASE[Ano Pagamento],$C$4,BASE[Mês Pagamento],M$6,BASE[Classificação],$B18)</f>
        <v>0</v>
      </c>
      <c r="N18" s="14">
        <f>SUMIFS(BASE[Valor Pago],BASE[Ano Pagamento],$C$4,BASE[Mês Pagamento],N$6,BASE[Classificação],$B18)</f>
        <v>0</v>
      </c>
      <c r="O18" s="12">
        <f t="shared" ref="O18:O28" si="11">SUM(C18:N18)</f>
        <v>-4694</v>
      </c>
      <c r="P18" s="12">
        <f t="shared" ref="P18:P52" si="12">AVERAGE(C18:N18)</f>
        <v>-391.16666666666669</v>
      </c>
    </row>
    <row r="19" spans="2:19" ht="15" thickTop="1" thickBot="1">
      <c r="B19" s="11" t="s">
        <v>22</v>
      </c>
      <c r="C19" s="14">
        <f>SUMIFS(BASE[Valor Pago],BASE[Ano Pagamento],$C$4,BASE[Mês Pagamento],C$6,BASE[Classificação],$B19)</f>
        <v>-4644</v>
      </c>
      <c r="D19" s="14">
        <f>SUMIFS(BASE[Valor Pago],BASE[Ano Pagamento],$C$4,BASE[Mês Pagamento],D$6,BASE[Classificação],$B19)</f>
        <v>-3226</v>
      </c>
      <c r="E19" s="14">
        <f>SUMIFS(BASE[Valor Pago],BASE[Ano Pagamento],$C$4,BASE[Mês Pagamento],E$6,BASE[Classificação],$B19)</f>
        <v>0</v>
      </c>
      <c r="F19" s="14">
        <f>SUMIFS(BASE[Valor Pago],BASE[Ano Pagamento],$C$4,BASE[Mês Pagamento],F$6,BASE[Classificação],$B19)</f>
        <v>0</v>
      </c>
      <c r="G19" s="14">
        <f>SUMIFS(BASE[Valor Pago],BASE[Ano Pagamento],$C$4,BASE[Mês Pagamento],G$6,BASE[Classificação],$B19)</f>
        <v>0</v>
      </c>
      <c r="H19" s="14">
        <f>SUMIFS(BASE[Valor Pago],BASE[Ano Pagamento],$C$4,BASE[Mês Pagamento],H$6,BASE[Classificação],$B19)</f>
        <v>0</v>
      </c>
      <c r="I19" s="14">
        <f>SUMIFS(BASE[Valor Pago],BASE[Ano Pagamento],$C$4,BASE[Mês Pagamento],I$6,BASE[Classificação],$B19)</f>
        <v>0</v>
      </c>
      <c r="J19" s="14">
        <f>SUMIFS(BASE[Valor Pago],BASE[Ano Pagamento],$C$4,BASE[Mês Pagamento],J$6,BASE[Classificação],$B19)</f>
        <v>0</v>
      </c>
      <c r="K19" s="14">
        <f>SUMIFS(BASE[Valor Pago],BASE[Ano Pagamento],$C$4,BASE[Mês Pagamento],K$6,BASE[Classificação],$B19)</f>
        <v>0</v>
      </c>
      <c r="L19" s="14">
        <f>SUMIFS(BASE[Valor Pago],BASE[Ano Pagamento],$C$4,BASE[Mês Pagamento],L$6,BASE[Classificação],$B19)</f>
        <v>0</v>
      </c>
      <c r="M19" s="14">
        <f>SUMIFS(BASE[Valor Pago],BASE[Ano Pagamento],$C$4,BASE[Mês Pagamento],M$6,BASE[Classificação],$B19)</f>
        <v>0</v>
      </c>
      <c r="N19" s="14">
        <f>SUMIFS(BASE[Valor Pago],BASE[Ano Pagamento],$C$4,BASE[Mês Pagamento],N$6,BASE[Classificação],$B19)</f>
        <v>0</v>
      </c>
      <c r="O19" s="12">
        <f t="shared" si="11"/>
        <v>-7870</v>
      </c>
      <c r="P19" s="12">
        <f t="shared" si="12"/>
        <v>-655.83333333333337</v>
      </c>
    </row>
    <row r="20" spans="2:19" ht="15" thickTop="1" thickBot="1">
      <c r="B20" s="11" t="s">
        <v>29</v>
      </c>
      <c r="C20" s="14">
        <f>SUMIFS(BASE[Valor Pago],BASE[Ano Pagamento],$C$4,BASE[Mês Pagamento],C$6,BASE[Classificação],$B20)</f>
        <v>-3120</v>
      </c>
      <c r="D20" s="14">
        <f>SUMIFS(BASE[Valor Pago],BASE[Ano Pagamento],$C$4,BASE[Mês Pagamento],D$6,BASE[Classificação],$B20)</f>
        <v>-3206</v>
      </c>
      <c r="E20" s="14">
        <f>SUMIFS(BASE[Valor Pago],BASE[Ano Pagamento],$C$4,BASE[Mês Pagamento],E$6,BASE[Classificação],$B20)</f>
        <v>0</v>
      </c>
      <c r="F20" s="14">
        <f>SUMIFS(BASE[Valor Pago],BASE[Ano Pagamento],$C$4,BASE[Mês Pagamento],F$6,BASE[Classificação],$B20)</f>
        <v>0</v>
      </c>
      <c r="G20" s="14">
        <f>SUMIFS(BASE[Valor Pago],BASE[Ano Pagamento],$C$4,BASE[Mês Pagamento],G$6,BASE[Classificação],$B20)</f>
        <v>0</v>
      </c>
      <c r="H20" s="14">
        <f>SUMIFS(BASE[Valor Pago],BASE[Ano Pagamento],$C$4,BASE[Mês Pagamento],H$6,BASE[Classificação],$B20)</f>
        <v>0</v>
      </c>
      <c r="I20" s="14">
        <f>SUMIFS(BASE[Valor Pago],BASE[Ano Pagamento],$C$4,BASE[Mês Pagamento],I$6,BASE[Classificação],$B20)</f>
        <v>0</v>
      </c>
      <c r="J20" s="14">
        <f>SUMIFS(BASE[Valor Pago],BASE[Ano Pagamento],$C$4,BASE[Mês Pagamento],J$6,BASE[Classificação],$B20)</f>
        <v>0</v>
      </c>
      <c r="K20" s="14">
        <f>SUMIFS(BASE[Valor Pago],BASE[Ano Pagamento],$C$4,BASE[Mês Pagamento],K$6,BASE[Classificação],$B20)</f>
        <v>0</v>
      </c>
      <c r="L20" s="14">
        <f>SUMIFS(BASE[Valor Pago],BASE[Ano Pagamento],$C$4,BASE[Mês Pagamento],L$6,BASE[Classificação],$B20)</f>
        <v>0</v>
      </c>
      <c r="M20" s="14">
        <f>SUMIFS(BASE[Valor Pago],BASE[Ano Pagamento],$C$4,BASE[Mês Pagamento],M$6,BASE[Classificação],$B20)</f>
        <v>0</v>
      </c>
      <c r="N20" s="14">
        <f>SUMIFS(BASE[Valor Pago],BASE[Ano Pagamento],$C$4,BASE[Mês Pagamento],N$6,BASE[Classificação],$B20)</f>
        <v>0</v>
      </c>
      <c r="O20" s="12">
        <f t="shared" ref="O20:O24" si="13">SUM(C20:N20)</f>
        <v>-6326</v>
      </c>
      <c r="P20" s="12">
        <f t="shared" ref="P20:P24" si="14">AVERAGE(C20:N20)</f>
        <v>-527.16666666666663</v>
      </c>
    </row>
    <row r="21" spans="2:19" ht="15" thickTop="1" thickBot="1">
      <c r="B21" s="11" t="s">
        <v>35</v>
      </c>
      <c r="C21" s="14">
        <f>SUMIFS(BASE[Valor Pago],BASE[Ano Pagamento],$C$4,BASE[Mês Pagamento],C$6,BASE[Classificação],$B21)</f>
        <v>0</v>
      </c>
      <c r="D21" s="14">
        <f>SUMIFS(BASE[Valor Pago],BASE[Ano Pagamento],$C$4,BASE[Mês Pagamento],D$6,BASE[Classificação],$B21)</f>
        <v>0</v>
      </c>
      <c r="E21" s="14">
        <f>SUMIFS(BASE[Valor Pago],BASE[Ano Pagamento],$C$4,BASE[Mês Pagamento],E$6,BASE[Classificação],$B21)</f>
        <v>0</v>
      </c>
      <c r="F21" s="14">
        <f>SUMIFS(BASE[Valor Pago],BASE[Ano Pagamento],$C$4,BASE[Mês Pagamento],F$6,BASE[Classificação],$B21)</f>
        <v>0</v>
      </c>
      <c r="G21" s="14">
        <f>SUMIFS(BASE[Valor Pago],BASE[Ano Pagamento],$C$4,BASE[Mês Pagamento],G$6,BASE[Classificação],$B21)</f>
        <v>0</v>
      </c>
      <c r="H21" s="14">
        <f>SUMIFS(BASE[Valor Pago],BASE[Ano Pagamento],$C$4,BASE[Mês Pagamento],H$6,BASE[Classificação],$B21)</f>
        <v>0</v>
      </c>
      <c r="I21" s="14">
        <f>SUMIFS(BASE[Valor Pago],BASE[Ano Pagamento],$C$4,BASE[Mês Pagamento],I$6,BASE[Classificação],$B21)</f>
        <v>0</v>
      </c>
      <c r="J21" s="14">
        <f>SUMIFS(BASE[Valor Pago],BASE[Ano Pagamento],$C$4,BASE[Mês Pagamento],J$6,BASE[Classificação],$B21)</f>
        <v>0</v>
      </c>
      <c r="K21" s="14">
        <f>SUMIFS(BASE[Valor Pago],BASE[Ano Pagamento],$C$4,BASE[Mês Pagamento],K$6,BASE[Classificação],$B21)</f>
        <v>0</v>
      </c>
      <c r="L21" s="14">
        <f>SUMIFS(BASE[Valor Pago],BASE[Ano Pagamento],$C$4,BASE[Mês Pagamento],L$6,BASE[Classificação],$B21)</f>
        <v>0</v>
      </c>
      <c r="M21" s="14">
        <f>SUMIFS(BASE[Valor Pago],BASE[Ano Pagamento],$C$4,BASE[Mês Pagamento],M$6,BASE[Classificação],$B21)</f>
        <v>0</v>
      </c>
      <c r="N21" s="14">
        <f>SUMIFS(BASE[Valor Pago],BASE[Ano Pagamento],$C$4,BASE[Mês Pagamento],N$6,BASE[Classificação],$B21)</f>
        <v>0</v>
      </c>
      <c r="O21" s="12">
        <f t="shared" si="13"/>
        <v>0</v>
      </c>
      <c r="P21" s="12">
        <f t="shared" si="14"/>
        <v>0</v>
      </c>
    </row>
    <row r="22" spans="2:19" ht="15" thickTop="1" thickBot="1">
      <c r="B22" s="11" t="s">
        <v>41</v>
      </c>
      <c r="C22" s="14">
        <f>SUMIFS(BASE[Valor Pago],BASE[Ano Pagamento],$C$4,BASE[Mês Pagamento],C$6,BASE[Classificação],$B22)</f>
        <v>0</v>
      </c>
      <c r="D22" s="14">
        <f>SUMIFS(BASE[Valor Pago],BASE[Ano Pagamento],$C$4,BASE[Mês Pagamento],D$6,BASE[Classificação],$B22)</f>
        <v>0</v>
      </c>
      <c r="E22" s="14">
        <f>SUMIFS(BASE[Valor Pago],BASE[Ano Pagamento],$C$4,BASE[Mês Pagamento],E$6,BASE[Classificação],$B22)</f>
        <v>0</v>
      </c>
      <c r="F22" s="14">
        <f>SUMIFS(BASE[Valor Pago],BASE[Ano Pagamento],$C$4,BASE[Mês Pagamento],F$6,BASE[Classificação],$B22)</f>
        <v>0</v>
      </c>
      <c r="G22" s="14">
        <f>SUMIFS(BASE[Valor Pago],BASE[Ano Pagamento],$C$4,BASE[Mês Pagamento],G$6,BASE[Classificação],$B22)</f>
        <v>0</v>
      </c>
      <c r="H22" s="14">
        <f>SUMIFS(BASE[Valor Pago],BASE[Ano Pagamento],$C$4,BASE[Mês Pagamento],H$6,BASE[Classificação],$B22)</f>
        <v>0</v>
      </c>
      <c r="I22" s="14">
        <f>SUMIFS(BASE[Valor Pago],BASE[Ano Pagamento],$C$4,BASE[Mês Pagamento],I$6,BASE[Classificação],$B22)</f>
        <v>0</v>
      </c>
      <c r="J22" s="14">
        <f>SUMIFS(BASE[Valor Pago],BASE[Ano Pagamento],$C$4,BASE[Mês Pagamento],J$6,BASE[Classificação],$B22)</f>
        <v>0</v>
      </c>
      <c r="K22" s="14">
        <f>SUMIFS(BASE[Valor Pago],BASE[Ano Pagamento],$C$4,BASE[Mês Pagamento],K$6,BASE[Classificação],$B22)</f>
        <v>0</v>
      </c>
      <c r="L22" s="14">
        <f>SUMIFS(BASE[Valor Pago],BASE[Ano Pagamento],$C$4,BASE[Mês Pagamento],L$6,BASE[Classificação],$B22)</f>
        <v>0</v>
      </c>
      <c r="M22" s="14">
        <f>SUMIFS(BASE[Valor Pago],BASE[Ano Pagamento],$C$4,BASE[Mês Pagamento],M$6,BASE[Classificação],$B22)</f>
        <v>0</v>
      </c>
      <c r="N22" s="14">
        <f>SUMIFS(BASE[Valor Pago],BASE[Ano Pagamento],$C$4,BASE[Mês Pagamento],N$6,BASE[Classificação],$B22)</f>
        <v>0</v>
      </c>
      <c r="O22" s="12">
        <f t="shared" si="13"/>
        <v>0</v>
      </c>
      <c r="P22" s="12">
        <f t="shared" si="14"/>
        <v>0</v>
      </c>
    </row>
    <row r="23" spans="2:19" ht="15" thickTop="1" thickBot="1">
      <c r="B23" s="11" t="s">
        <v>47</v>
      </c>
      <c r="C23" s="14">
        <f>SUMIFS(BASE[Valor Pago],BASE[Ano Pagamento],$C$4,BASE[Mês Pagamento],C$6,BASE[Classificação],$B23)</f>
        <v>-3076</v>
      </c>
      <c r="D23" s="14">
        <f>SUMIFS(BASE[Valor Pago],BASE[Ano Pagamento],$C$4,BASE[Mês Pagamento],D$6,BASE[Classificação],$B23)</f>
        <v>-3200</v>
      </c>
      <c r="E23" s="14">
        <f>SUMIFS(BASE[Valor Pago],BASE[Ano Pagamento],$C$4,BASE[Mês Pagamento],E$6,BASE[Classificação],$B23)</f>
        <v>-3284</v>
      </c>
      <c r="F23" s="14">
        <f>SUMIFS(BASE[Valor Pago],BASE[Ano Pagamento],$C$4,BASE[Mês Pagamento],F$6,BASE[Classificação],$B23)</f>
        <v>0</v>
      </c>
      <c r="G23" s="14">
        <f>SUMIFS(BASE[Valor Pago],BASE[Ano Pagamento],$C$4,BASE[Mês Pagamento],G$6,BASE[Classificação],$B23)</f>
        <v>0</v>
      </c>
      <c r="H23" s="14">
        <f>SUMIFS(BASE[Valor Pago],BASE[Ano Pagamento],$C$4,BASE[Mês Pagamento],H$6,BASE[Classificação],$B23)</f>
        <v>0</v>
      </c>
      <c r="I23" s="14">
        <f>SUMIFS(BASE[Valor Pago],BASE[Ano Pagamento],$C$4,BASE[Mês Pagamento],I$6,BASE[Classificação],$B23)</f>
        <v>0</v>
      </c>
      <c r="J23" s="14">
        <f>SUMIFS(BASE[Valor Pago],BASE[Ano Pagamento],$C$4,BASE[Mês Pagamento],J$6,BASE[Classificação],$B23)</f>
        <v>0</v>
      </c>
      <c r="K23" s="14">
        <f>SUMIFS(BASE[Valor Pago],BASE[Ano Pagamento],$C$4,BASE[Mês Pagamento],K$6,BASE[Classificação],$B23)</f>
        <v>0</v>
      </c>
      <c r="L23" s="14">
        <f>SUMIFS(BASE[Valor Pago],BASE[Ano Pagamento],$C$4,BASE[Mês Pagamento],L$6,BASE[Classificação],$B23)</f>
        <v>0</v>
      </c>
      <c r="M23" s="14">
        <f>SUMIFS(BASE[Valor Pago],BASE[Ano Pagamento],$C$4,BASE[Mês Pagamento],M$6,BASE[Classificação],$B23)</f>
        <v>0</v>
      </c>
      <c r="N23" s="14">
        <f>SUMIFS(BASE[Valor Pago],BASE[Ano Pagamento],$C$4,BASE[Mês Pagamento],N$6,BASE[Classificação],$B23)</f>
        <v>0</v>
      </c>
      <c r="O23" s="12">
        <f t="shared" si="13"/>
        <v>-9560</v>
      </c>
      <c r="P23" s="12">
        <f t="shared" si="14"/>
        <v>-796.66666666666663</v>
      </c>
    </row>
    <row r="24" spans="2:19" ht="15" thickTop="1" thickBot="1">
      <c r="B24" s="11" t="s">
        <v>53</v>
      </c>
      <c r="C24" s="14">
        <f>SUMIFS(BASE[Valor Pago],BASE[Ano Pagamento],$C$4,BASE[Mês Pagamento],C$6,BASE[Classificação],$B24)</f>
        <v>-1548</v>
      </c>
      <c r="D24" s="14">
        <f>SUMIFS(BASE[Valor Pago],BASE[Ano Pagamento],$C$4,BASE[Mês Pagamento],D$6,BASE[Classificação],$B24)</f>
        <v>-1583</v>
      </c>
      <c r="E24" s="14">
        <f>SUMIFS(BASE[Valor Pago],BASE[Ano Pagamento],$C$4,BASE[Mês Pagamento],E$6,BASE[Classificação],$B24)</f>
        <v>-1640</v>
      </c>
      <c r="F24" s="14">
        <f>SUMIFS(BASE[Valor Pago],BASE[Ano Pagamento],$C$4,BASE[Mês Pagamento],F$6,BASE[Classificação],$B24)</f>
        <v>0</v>
      </c>
      <c r="G24" s="14">
        <f>SUMIFS(BASE[Valor Pago],BASE[Ano Pagamento],$C$4,BASE[Mês Pagamento],G$6,BASE[Classificação],$B24)</f>
        <v>0</v>
      </c>
      <c r="H24" s="14">
        <f>SUMIFS(BASE[Valor Pago],BASE[Ano Pagamento],$C$4,BASE[Mês Pagamento],H$6,BASE[Classificação],$B24)</f>
        <v>0</v>
      </c>
      <c r="I24" s="14">
        <f>SUMIFS(BASE[Valor Pago],BASE[Ano Pagamento],$C$4,BASE[Mês Pagamento],I$6,BASE[Classificação],$B24)</f>
        <v>0</v>
      </c>
      <c r="J24" s="14">
        <f>SUMIFS(BASE[Valor Pago],BASE[Ano Pagamento],$C$4,BASE[Mês Pagamento],J$6,BASE[Classificação],$B24)</f>
        <v>0</v>
      </c>
      <c r="K24" s="14">
        <f>SUMIFS(BASE[Valor Pago],BASE[Ano Pagamento],$C$4,BASE[Mês Pagamento],K$6,BASE[Classificação],$B24)</f>
        <v>0</v>
      </c>
      <c r="L24" s="14">
        <f>SUMIFS(BASE[Valor Pago],BASE[Ano Pagamento],$C$4,BASE[Mês Pagamento],L$6,BASE[Classificação],$B24)</f>
        <v>0</v>
      </c>
      <c r="M24" s="14">
        <f>SUMIFS(BASE[Valor Pago],BASE[Ano Pagamento],$C$4,BASE[Mês Pagamento],M$6,BASE[Classificação],$B24)</f>
        <v>0</v>
      </c>
      <c r="N24" s="14">
        <f>SUMIFS(BASE[Valor Pago],BASE[Ano Pagamento],$C$4,BASE[Mês Pagamento],N$6,BASE[Classificação],$B24)</f>
        <v>0</v>
      </c>
      <c r="O24" s="12">
        <f t="shared" si="13"/>
        <v>-4771</v>
      </c>
      <c r="P24" s="12">
        <f t="shared" si="14"/>
        <v>-397.58333333333331</v>
      </c>
    </row>
    <row r="25" spans="2:19" ht="15" thickTop="1" thickBot="1">
      <c r="B25" s="11" t="s">
        <v>58</v>
      </c>
      <c r="C25" s="14">
        <f>SUMIFS(BASE[Valor Pago],BASE[Ano Pagamento],$C$4,BASE[Mês Pagamento],C$6,BASE[Classificação],$B25)</f>
        <v>0</v>
      </c>
      <c r="D25" s="14">
        <f>SUMIFS(BASE[Valor Pago],BASE[Ano Pagamento],$C$4,BASE[Mês Pagamento],D$6,BASE[Classificação],$B25)</f>
        <v>-1582</v>
      </c>
      <c r="E25" s="14">
        <f>SUMIFS(BASE[Valor Pago],BASE[Ano Pagamento],$C$4,BASE[Mês Pagamento],E$6,BASE[Classificação],$B25)</f>
        <v>0</v>
      </c>
      <c r="F25" s="14">
        <f>SUMIFS(BASE[Valor Pago],BASE[Ano Pagamento],$C$4,BASE[Mês Pagamento],F$6,BASE[Classificação],$B25)</f>
        <v>0</v>
      </c>
      <c r="G25" s="14">
        <f>SUMIFS(BASE[Valor Pago],BASE[Ano Pagamento],$C$4,BASE[Mês Pagamento],G$6,BASE[Classificação],$B25)</f>
        <v>0</v>
      </c>
      <c r="H25" s="14">
        <f>SUMIFS(BASE[Valor Pago],BASE[Ano Pagamento],$C$4,BASE[Mês Pagamento],H$6,BASE[Classificação],$B25)</f>
        <v>0</v>
      </c>
      <c r="I25" s="14">
        <f>SUMIFS(BASE[Valor Pago],BASE[Ano Pagamento],$C$4,BASE[Mês Pagamento],I$6,BASE[Classificação],$B25)</f>
        <v>0</v>
      </c>
      <c r="J25" s="14">
        <f>SUMIFS(BASE[Valor Pago],BASE[Ano Pagamento],$C$4,BASE[Mês Pagamento],J$6,BASE[Classificação],$B25)</f>
        <v>0</v>
      </c>
      <c r="K25" s="14">
        <f>SUMIFS(BASE[Valor Pago],BASE[Ano Pagamento],$C$4,BASE[Mês Pagamento],K$6,BASE[Classificação],$B25)</f>
        <v>0</v>
      </c>
      <c r="L25" s="14">
        <f>SUMIFS(BASE[Valor Pago],BASE[Ano Pagamento],$C$4,BASE[Mês Pagamento],L$6,BASE[Classificação],$B25)</f>
        <v>0</v>
      </c>
      <c r="M25" s="14">
        <f>SUMIFS(BASE[Valor Pago],BASE[Ano Pagamento],$C$4,BASE[Mês Pagamento],M$6,BASE[Classificação],$B25)</f>
        <v>0</v>
      </c>
      <c r="N25" s="14">
        <f>SUMIFS(BASE[Valor Pago],BASE[Ano Pagamento],$C$4,BASE[Mês Pagamento],N$6,BASE[Classificação],$B25)</f>
        <v>0</v>
      </c>
      <c r="O25" s="13">
        <f t="shared" si="11"/>
        <v>-1582</v>
      </c>
      <c r="P25" s="13">
        <f>AVERAGE(C25:N25)</f>
        <v>-131.83333333333334</v>
      </c>
    </row>
    <row r="26" spans="2:19" ht="15" thickTop="1" thickBot="1">
      <c r="B26" s="11" t="s">
        <v>63</v>
      </c>
      <c r="C26" s="14">
        <f>SUMIFS(BASE[Valor Pago],BASE[Ano Pagamento],$C$4,BASE[Mês Pagamento],C$6,BASE[Classificação],$B26)</f>
        <v>0</v>
      </c>
      <c r="D26" s="14">
        <f>SUMIFS(BASE[Valor Pago],BASE[Ano Pagamento],$C$4,BASE[Mês Pagamento],D$6,BASE[Classificação],$B26)</f>
        <v>-1597</v>
      </c>
      <c r="E26" s="14">
        <f>SUMIFS(BASE[Valor Pago],BASE[Ano Pagamento],$C$4,BASE[Mês Pagamento],E$6,BASE[Classificação],$B26)</f>
        <v>0</v>
      </c>
      <c r="F26" s="14">
        <f>SUMIFS(BASE[Valor Pago],BASE[Ano Pagamento],$C$4,BASE[Mês Pagamento],F$6,BASE[Classificação],$B26)</f>
        <v>0</v>
      </c>
      <c r="G26" s="14">
        <f>SUMIFS(BASE[Valor Pago],BASE[Ano Pagamento],$C$4,BASE[Mês Pagamento],G$6,BASE[Classificação],$B26)</f>
        <v>0</v>
      </c>
      <c r="H26" s="14">
        <f>SUMIFS(BASE[Valor Pago],BASE[Ano Pagamento],$C$4,BASE[Mês Pagamento],H$6,BASE[Classificação],$B26)</f>
        <v>0</v>
      </c>
      <c r="I26" s="14">
        <f>SUMIFS(BASE[Valor Pago],BASE[Ano Pagamento],$C$4,BASE[Mês Pagamento],I$6,BASE[Classificação],$B26)</f>
        <v>0</v>
      </c>
      <c r="J26" s="14">
        <f>SUMIFS(BASE[Valor Pago],BASE[Ano Pagamento],$C$4,BASE[Mês Pagamento],J$6,BASE[Classificação],$B26)</f>
        <v>0</v>
      </c>
      <c r="K26" s="14">
        <f>SUMIFS(BASE[Valor Pago],BASE[Ano Pagamento],$C$4,BASE[Mês Pagamento],K$6,BASE[Classificação],$B26)</f>
        <v>0</v>
      </c>
      <c r="L26" s="14">
        <f>SUMIFS(BASE[Valor Pago],BASE[Ano Pagamento],$C$4,BASE[Mês Pagamento],L$6,BASE[Classificação],$B26)</f>
        <v>0</v>
      </c>
      <c r="M26" s="14">
        <f>SUMIFS(BASE[Valor Pago],BASE[Ano Pagamento],$C$4,BASE[Mês Pagamento],M$6,BASE[Classificação],$B26)</f>
        <v>0</v>
      </c>
      <c r="N26" s="14">
        <f>SUMIFS(BASE[Valor Pago],BASE[Ano Pagamento],$C$4,BASE[Mês Pagamento],N$6,BASE[Classificação],$B26)</f>
        <v>0</v>
      </c>
      <c r="O26" s="13">
        <f t="shared" ref="O26" si="15">SUM(C26:N26)</f>
        <v>-1597</v>
      </c>
      <c r="P26" s="13">
        <f>AVERAGE(C26:N26)</f>
        <v>-133.08333333333334</v>
      </c>
    </row>
    <row r="27" spans="2:19">
      <c r="B27" s="11" t="s">
        <v>68</v>
      </c>
      <c r="C27" s="14">
        <f>SUMIFS(BASE[Valor Pago],BASE[Ano Pagamento],$C$4,BASE[Mês Pagamento],C$6,BASE[Classificação],$B27)</f>
        <v>-3130</v>
      </c>
      <c r="D27" s="14">
        <f>SUMIFS(BASE[Valor Pago],BASE[Ano Pagamento],$C$4,BASE[Mês Pagamento],D$6,BASE[Classificação],$B27)</f>
        <v>-4796</v>
      </c>
      <c r="E27" s="14">
        <f>SUMIFS(BASE[Valor Pago],BASE[Ano Pagamento],$C$4,BASE[Mês Pagamento],E$6,BASE[Classificação],$B27)</f>
        <v>-1650</v>
      </c>
      <c r="F27" s="14">
        <f>SUMIFS(BASE[Valor Pago],BASE[Ano Pagamento],$C$4,BASE[Mês Pagamento],F$6,BASE[Classificação],$B27)</f>
        <v>0</v>
      </c>
      <c r="G27" s="14">
        <f>SUMIFS(BASE[Valor Pago],BASE[Ano Pagamento],$C$4,BASE[Mês Pagamento],G$6,BASE[Classificação],$B27)</f>
        <v>0</v>
      </c>
      <c r="H27" s="14">
        <f>SUMIFS(BASE[Valor Pago],BASE[Ano Pagamento],$C$4,BASE[Mês Pagamento],H$6,BASE[Classificação],$B27)</f>
        <v>0</v>
      </c>
      <c r="I27" s="14">
        <f>SUMIFS(BASE[Valor Pago],BASE[Ano Pagamento],$C$4,BASE[Mês Pagamento],I$6,BASE[Classificação],$B27)</f>
        <v>0</v>
      </c>
      <c r="J27" s="14">
        <f>SUMIFS(BASE[Valor Pago],BASE[Ano Pagamento],$C$4,BASE[Mês Pagamento],J$6,BASE[Classificação],$B27)</f>
        <v>0</v>
      </c>
      <c r="K27" s="14">
        <f>SUMIFS(BASE[Valor Pago],BASE[Ano Pagamento],$C$4,BASE[Mês Pagamento],K$6,BASE[Classificação],$B27)</f>
        <v>0</v>
      </c>
      <c r="L27" s="14">
        <f>SUMIFS(BASE[Valor Pago],BASE[Ano Pagamento],$C$4,BASE[Mês Pagamento],L$6,BASE[Classificação],$B27)</f>
        <v>0</v>
      </c>
      <c r="M27" s="14">
        <f>SUMIFS(BASE[Valor Pago],BASE[Ano Pagamento],$C$4,BASE[Mês Pagamento],M$6,BASE[Classificação],$B27)</f>
        <v>0</v>
      </c>
      <c r="N27" s="14">
        <f>SUMIFS(BASE[Valor Pago],BASE[Ano Pagamento],$C$4,BASE[Mês Pagamento],N$6,BASE[Classificação],$B27)</f>
        <v>0</v>
      </c>
      <c r="O27" s="13">
        <f t="shared" ref="O27" si="16">SUM(C27:N27)</f>
        <v>-9576</v>
      </c>
      <c r="P27" s="13">
        <f>AVERAGE(C27:N27)</f>
        <v>-798</v>
      </c>
    </row>
    <row r="28" spans="2:19" ht="15" thickTop="1" thickBot="1">
      <c r="B28" s="11" t="s">
        <v>73</v>
      </c>
      <c r="C28" s="14">
        <f>SUMIFS(BASE[Valor Pago],BASE[Ano Pagamento],$C$4,BASE[Mês Pagamento],C$6,BASE[Classificação],$B28)</f>
        <v>-4581</v>
      </c>
      <c r="D28" s="14">
        <f>SUMIFS(BASE[Valor Pago],BASE[Ano Pagamento],$C$4,BASE[Mês Pagamento],D$6,BASE[Classificação],$B28)</f>
        <v>-6302</v>
      </c>
      <c r="E28" s="14">
        <f>SUMIFS(BASE[Valor Pago],BASE[Ano Pagamento],$C$4,BASE[Mês Pagamento],E$6,BASE[Classificação],$B28)</f>
        <v>-8139</v>
      </c>
      <c r="F28" s="14">
        <f>SUMIFS(BASE[Valor Pago],BASE[Ano Pagamento],$C$4,BASE[Mês Pagamento],F$6,BASE[Classificação],$B28)</f>
        <v>-6610</v>
      </c>
      <c r="G28" s="14">
        <f>SUMIFS(BASE[Valor Pago],BASE[Ano Pagamento],$C$4,BASE[Mês Pagamento],G$6,BASE[Classificação],$B28)</f>
        <v>-6626</v>
      </c>
      <c r="H28" s="14">
        <f>SUMIFS(BASE[Valor Pago],BASE[Ano Pagamento],$C$4,BASE[Mês Pagamento],H$6,BASE[Classificação],$B28)</f>
        <v>-6642</v>
      </c>
      <c r="I28" s="14">
        <f>SUMIFS(BASE[Valor Pago],BASE[Ano Pagamento],$C$4,BASE[Mês Pagamento],I$6,BASE[Classificação],$B28)</f>
        <v>-6658</v>
      </c>
      <c r="J28" s="14">
        <f>SUMIFS(BASE[Valor Pago],BASE[Ano Pagamento],$C$4,BASE[Mês Pagamento],J$6,BASE[Classificação],$B28)</f>
        <v>-6674</v>
      </c>
      <c r="K28" s="14">
        <f>SUMIFS(BASE[Valor Pago],BASE[Ano Pagamento],$C$4,BASE[Mês Pagamento],K$6,BASE[Classificação],$B28)</f>
        <v>-6690</v>
      </c>
      <c r="L28" s="14">
        <f>SUMIFS(BASE[Valor Pago],BASE[Ano Pagamento],$C$4,BASE[Mês Pagamento],L$6,BASE[Classificação],$B28)</f>
        <v>-6706</v>
      </c>
      <c r="M28" s="14">
        <f>SUMIFS(BASE[Valor Pago],BASE[Ano Pagamento],$C$4,BASE[Mês Pagamento],M$6,BASE[Classificação],$B28)</f>
        <v>-6722</v>
      </c>
      <c r="N28" s="14">
        <f>SUMIFS(BASE[Valor Pago],BASE[Ano Pagamento],$C$4,BASE[Mês Pagamento],N$6,BASE[Classificação],$B28)</f>
        <v>-6738</v>
      </c>
      <c r="O28" s="13">
        <f t="shared" si="11"/>
        <v>-79088</v>
      </c>
      <c r="P28" s="13">
        <f>AVERAGE(C28:N28)</f>
        <v>-6590.666666666667</v>
      </c>
    </row>
    <row r="29" spans="2:19" ht="15" thickTop="1" thickBot="1">
      <c r="B29" s="11" t="s">
        <v>76</v>
      </c>
      <c r="C29" s="14">
        <f>SUMIFS(BASE[Valor Pago],BASE[Ano Pagamento],$C$4,BASE[Mês Pagamento],C$6,BASE[Classificação],$B29)</f>
        <v>-9353</v>
      </c>
      <c r="D29" s="14">
        <f>SUMIFS(BASE[Valor Pago],BASE[Ano Pagamento],$C$4,BASE[Mês Pagamento],D$6,BASE[Classificação],$B29)</f>
        <v>-4855</v>
      </c>
      <c r="E29" s="14">
        <f>SUMIFS(BASE[Valor Pago],BASE[Ano Pagamento],$C$4,BASE[Mês Pagamento],E$6,BASE[Classificação],$B29)</f>
        <v>-6578</v>
      </c>
      <c r="F29" s="14">
        <f>SUMIFS(BASE[Valor Pago],BASE[Ano Pagamento],$C$4,BASE[Mês Pagamento],F$6,BASE[Classificação],$B29)</f>
        <v>0</v>
      </c>
      <c r="G29" s="14">
        <f>SUMIFS(BASE[Valor Pago],BASE[Ano Pagamento],$C$4,BASE[Mês Pagamento],G$6,BASE[Classificação],$B29)</f>
        <v>0</v>
      </c>
      <c r="H29" s="14">
        <f>SUMIFS(BASE[Valor Pago],BASE[Ano Pagamento],$C$4,BASE[Mês Pagamento],H$6,BASE[Classificação],$B29)</f>
        <v>0</v>
      </c>
      <c r="I29" s="14">
        <f>SUMIFS(BASE[Valor Pago],BASE[Ano Pagamento],$C$4,BASE[Mês Pagamento],I$6,BASE[Classificação],$B29)</f>
        <v>0</v>
      </c>
      <c r="J29" s="14">
        <f>SUMIFS(BASE[Valor Pago],BASE[Ano Pagamento],$C$4,BASE[Mês Pagamento],J$6,BASE[Classificação],$B29)</f>
        <v>0</v>
      </c>
      <c r="K29" s="14">
        <f>SUMIFS(BASE[Valor Pago],BASE[Ano Pagamento],$C$4,BASE[Mês Pagamento],K$6,BASE[Classificação],$B29)</f>
        <v>0</v>
      </c>
      <c r="L29" s="14">
        <f>SUMIFS(BASE[Valor Pago],BASE[Ano Pagamento],$C$4,BASE[Mês Pagamento],L$6,BASE[Classificação],$B29)</f>
        <v>0</v>
      </c>
      <c r="M29" s="14">
        <f>SUMIFS(BASE[Valor Pago],BASE[Ano Pagamento],$C$4,BASE[Mês Pagamento],M$6,BASE[Classificação],$B29)</f>
        <v>0</v>
      </c>
      <c r="N29" s="14">
        <f>SUMIFS(BASE[Valor Pago],BASE[Ano Pagamento],$C$4,BASE[Mês Pagamento],N$6,BASE[Classificação],$B29)</f>
        <v>0</v>
      </c>
      <c r="O29" s="13">
        <f t="shared" ref="O29" si="17">SUM(C29:N29)</f>
        <v>-20786</v>
      </c>
      <c r="P29" s="13">
        <f>AVERAGE(C29:N29)</f>
        <v>-1732.1666666666667</v>
      </c>
    </row>
    <row r="30" spans="2:19" ht="15" thickTop="1" thickBot="1">
      <c r="B30" s="11" t="s">
        <v>78</v>
      </c>
      <c r="C30" s="14">
        <f>SUMIFS(BASE[Valor Pago],BASE[Ano Pagamento],$C$4,BASE[Mês Pagamento],C$6,BASE[Classificação],$B30)</f>
        <v>-4652</v>
      </c>
      <c r="D30" s="14">
        <f>SUMIFS(BASE[Valor Pago],BASE[Ano Pagamento],$C$4,BASE[Mês Pagamento],D$6,BASE[Classificação],$B30)</f>
        <v>-9651</v>
      </c>
      <c r="E30" s="14">
        <f>SUMIFS(BASE[Valor Pago],BASE[Ano Pagamento],$C$4,BASE[Mês Pagamento],E$6,BASE[Classificação],$B30)</f>
        <v>-4917</v>
      </c>
      <c r="F30" s="14">
        <f>SUMIFS(BASE[Valor Pago],BASE[Ano Pagamento],$C$4,BASE[Mês Pagamento],F$6,BASE[Classificação],$B30)</f>
        <v>0</v>
      </c>
      <c r="G30" s="14">
        <f>SUMIFS(BASE[Valor Pago],BASE[Ano Pagamento],$C$4,BASE[Mês Pagamento],G$6,BASE[Classificação],$B30)</f>
        <v>0</v>
      </c>
      <c r="H30" s="14">
        <f>SUMIFS(BASE[Valor Pago],BASE[Ano Pagamento],$C$4,BASE[Mês Pagamento],H$6,BASE[Classificação],$B30)</f>
        <v>0</v>
      </c>
      <c r="I30" s="14">
        <f>SUMIFS(BASE[Valor Pago],BASE[Ano Pagamento],$C$4,BASE[Mês Pagamento],I$6,BASE[Classificação],$B30)</f>
        <v>0</v>
      </c>
      <c r="J30" s="14">
        <f>SUMIFS(BASE[Valor Pago],BASE[Ano Pagamento],$C$4,BASE[Mês Pagamento],J$6,BASE[Classificação],$B30)</f>
        <v>0</v>
      </c>
      <c r="K30" s="14">
        <f>SUMIFS(BASE[Valor Pago],BASE[Ano Pagamento],$C$4,BASE[Mês Pagamento],K$6,BASE[Classificação],$B30)</f>
        <v>0</v>
      </c>
      <c r="L30" s="14">
        <f>SUMIFS(BASE[Valor Pago],BASE[Ano Pagamento],$C$4,BASE[Mês Pagamento],L$6,BASE[Classificação],$B30)</f>
        <v>0</v>
      </c>
      <c r="M30" s="14">
        <f>SUMIFS(BASE[Valor Pago],BASE[Ano Pagamento],$C$4,BASE[Mês Pagamento],M$6,BASE[Classificação],$B30)</f>
        <v>0</v>
      </c>
      <c r="N30" s="14">
        <f>SUMIFS(BASE[Valor Pago],BASE[Ano Pagamento],$C$4,BASE[Mês Pagamento],N$6,BASE[Classificação],$B30)</f>
        <v>0</v>
      </c>
      <c r="O30" s="13">
        <f t="shared" ref="O30:O42" si="18">SUM(C30:N30)</f>
        <v>-19220</v>
      </c>
      <c r="P30" s="13">
        <f t="shared" ref="P30:P42" si="19">AVERAGE(C30:N30)</f>
        <v>-1601.6666666666667</v>
      </c>
    </row>
    <row r="31" spans="2:19" ht="15" thickTop="1" thickBot="1">
      <c r="B31" s="11" t="s">
        <v>80</v>
      </c>
      <c r="C31" s="14">
        <f>SUMIFS(BASE[Valor Pago],BASE[Ano Pagamento],$C$4,BASE[Mês Pagamento],C$6,BASE[Classificação],$B31)</f>
        <v>-3099</v>
      </c>
      <c r="D31" s="14">
        <f>SUMIFS(BASE[Valor Pago],BASE[Ano Pagamento],$C$4,BASE[Mês Pagamento],D$6,BASE[Classificação],$B31)</f>
        <v>-1621</v>
      </c>
      <c r="E31" s="14">
        <f>SUMIFS(BASE[Valor Pago],BASE[Ano Pagamento],$C$4,BASE[Mês Pagamento],E$6,BASE[Classificação],$B31)</f>
        <v>0</v>
      </c>
      <c r="F31" s="14">
        <f>SUMIFS(BASE[Valor Pago],BASE[Ano Pagamento],$C$4,BASE[Mês Pagamento],F$6,BASE[Classificação],$B31)</f>
        <v>0</v>
      </c>
      <c r="G31" s="14">
        <f>SUMIFS(BASE[Valor Pago],BASE[Ano Pagamento],$C$4,BASE[Mês Pagamento],G$6,BASE[Classificação],$B31)</f>
        <v>0</v>
      </c>
      <c r="H31" s="14">
        <f>SUMIFS(BASE[Valor Pago],BASE[Ano Pagamento],$C$4,BASE[Mês Pagamento],H$6,BASE[Classificação],$B31)</f>
        <v>0</v>
      </c>
      <c r="I31" s="14">
        <f>SUMIFS(BASE[Valor Pago],BASE[Ano Pagamento],$C$4,BASE[Mês Pagamento],I$6,BASE[Classificação],$B31)</f>
        <v>0</v>
      </c>
      <c r="J31" s="14">
        <f>SUMIFS(BASE[Valor Pago],BASE[Ano Pagamento],$C$4,BASE[Mês Pagamento],J$6,BASE[Classificação],$B31)</f>
        <v>0</v>
      </c>
      <c r="K31" s="14">
        <f>SUMIFS(BASE[Valor Pago],BASE[Ano Pagamento],$C$4,BASE[Mês Pagamento],K$6,BASE[Classificação],$B31)</f>
        <v>0</v>
      </c>
      <c r="L31" s="14">
        <f>SUMIFS(BASE[Valor Pago],BASE[Ano Pagamento],$C$4,BASE[Mês Pagamento],L$6,BASE[Classificação],$B31)</f>
        <v>0</v>
      </c>
      <c r="M31" s="14">
        <f>SUMIFS(BASE[Valor Pago],BASE[Ano Pagamento],$C$4,BASE[Mês Pagamento],M$6,BASE[Classificação],$B31)</f>
        <v>0</v>
      </c>
      <c r="N31" s="14">
        <f>SUMIFS(BASE[Valor Pago],BASE[Ano Pagamento],$C$4,BASE[Mês Pagamento],N$6,BASE[Classificação],$B31)</f>
        <v>0</v>
      </c>
      <c r="O31" s="13">
        <f t="shared" si="18"/>
        <v>-4720</v>
      </c>
      <c r="P31" s="13">
        <f t="shared" si="19"/>
        <v>-393.33333333333331</v>
      </c>
    </row>
    <row r="32" spans="2:19" ht="15" thickTop="1" thickBot="1">
      <c r="B32" s="11" t="s">
        <v>82</v>
      </c>
      <c r="C32" s="14">
        <f>SUMIFS(BASE[Valor Pago],BASE[Ano Pagamento],$C$4,BASE[Mês Pagamento],C$6,BASE[Classificação],$B32)</f>
        <v>-1555</v>
      </c>
      <c r="D32" s="14">
        <f>SUMIFS(BASE[Valor Pago],BASE[Ano Pagamento],$C$4,BASE[Mês Pagamento],D$6,BASE[Classificação],$B32)</f>
        <v>-1609</v>
      </c>
      <c r="E32" s="14">
        <f>SUMIFS(BASE[Valor Pago],BASE[Ano Pagamento],$C$4,BASE[Mês Pagamento],E$6,BASE[Classificação],$B32)</f>
        <v>0</v>
      </c>
      <c r="F32" s="14">
        <f>SUMIFS(BASE[Valor Pago],BASE[Ano Pagamento],$C$4,BASE[Mês Pagamento],F$6,BASE[Classificação],$B32)</f>
        <v>0</v>
      </c>
      <c r="G32" s="14">
        <f>SUMIFS(BASE[Valor Pago],BASE[Ano Pagamento],$C$4,BASE[Mês Pagamento],G$6,BASE[Classificação],$B32)</f>
        <v>0</v>
      </c>
      <c r="H32" s="14">
        <f>SUMIFS(BASE[Valor Pago],BASE[Ano Pagamento],$C$4,BASE[Mês Pagamento],H$6,BASE[Classificação],$B32)</f>
        <v>0</v>
      </c>
      <c r="I32" s="14">
        <f>SUMIFS(BASE[Valor Pago],BASE[Ano Pagamento],$C$4,BASE[Mês Pagamento],I$6,BASE[Classificação],$B32)</f>
        <v>0</v>
      </c>
      <c r="J32" s="14">
        <f>SUMIFS(BASE[Valor Pago],BASE[Ano Pagamento],$C$4,BASE[Mês Pagamento],J$6,BASE[Classificação],$B32)</f>
        <v>0</v>
      </c>
      <c r="K32" s="14">
        <f>SUMIFS(BASE[Valor Pago],BASE[Ano Pagamento],$C$4,BASE[Mês Pagamento],K$6,BASE[Classificação],$B32)</f>
        <v>0</v>
      </c>
      <c r="L32" s="14">
        <f>SUMIFS(BASE[Valor Pago],BASE[Ano Pagamento],$C$4,BASE[Mês Pagamento],L$6,BASE[Classificação],$B32)</f>
        <v>0</v>
      </c>
      <c r="M32" s="14">
        <f>SUMIFS(BASE[Valor Pago],BASE[Ano Pagamento],$C$4,BASE[Mês Pagamento],M$6,BASE[Classificação],$B32)</f>
        <v>0</v>
      </c>
      <c r="N32" s="14">
        <f>SUMIFS(BASE[Valor Pago],BASE[Ano Pagamento],$C$4,BASE[Mês Pagamento],N$6,BASE[Classificação],$B32)</f>
        <v>0</v>
      </c>
      <c r="O32" s="13">
        <f t="shared" si="18"/>
        <v>-3164</v>
      </c>
      <c r="P32" s="13">
        <f t="shared" si="19"/>
        <v>-263.66666666666669</v>
      </c>
    </row>
    <row r="33" spans="2:16" ht="15" thickTop="1" thickBot="1">
      <c r="B33" s="11" t="s">
        <v>84</v>
      </c>
      <c r="C33" s="14">
        <f>SUMIFS(BASE[Valor Pago],BASE[Ano Pagamento],$C$4,BASE[Mês Pagamento],C$6,BASE[Classificação],$B33)</f>
        <v>-1531</v>
      </c>
      <c r="D33" s="14">
        <f>SUMIFS(BASE[Valor Pago],BASE[Ano Pagamento],$C$4,BASE[Mês Pagamento],D$6,BASE[Classificação],$B33)</f>
        <v>-6368</v>
      </c>
      <c r="E33" s="14">
        <f>SUMIFS(BASE[Valor Pago],BASE[Ano Pagamento],$C$4,BASE[Mês Pagamento],E$6,BASE[Classificação],$B33)</f>
        <v>-1628</v>
      </c>
      <c r="F33" s="14">
        <f>SUMIFS(BASE[Valor Pago],BASE[Ano Pagamento],$C$4,BASE[Mês Pagamento],F$6,BASE[Classificação],$B33)</f>
        <v>0</v>
      </c>
      <c r="G33" s="14">
        <f>SUMIFS(BASE[Valor Pago],BASE[Ano Pagamento],$C$4,BASE[Mês Pagamento],G$6,BASE[Classificação],$B33)</f>
        <v>0</v>
      </c>
      <c r="H33" s="14">
        <f>SUMIFS(BASE[Valor Pago],BASE[Ano Pagamento],$C$4,BASE[Mês Pagamento],H$6,BASE[Classificação],$B33)</f>
        <v>0</v>
      </c>
      <c r="I33" s="14">
        <f>SUMIFS(BASE[Valor Pago],BASE[Ano Pagamento],$C$4,BASE[Mês Pagamento],I$6,BASE[Classificação],$B33)</f>
        <v>0</v>
      </c>
      <c r="J33" s="14">
        <f>SUMIFS(BASE[Valor Pago],BASE[Ano Pagamento],$C$4,BASE[Mês Pagamento],J$6,BASE[Classificação],$B33)</f>
        <v>0</v>
      </c>
      <c r="K33" s="14">
        <f>SUMIFS(BASE[Valor Pago],BASE[Ano Pagamento],$C$4,BASE[Mês Pagamento],K$6,BASE[Classificação],$B33)</f>
        <v>0</v>
      </c>
      <c r="L33" s="14">
        <f>SUMIFS(BASE[Valor Pago],BASE[Ano Pagamento],$C$4,BASE[Mês Pagamento],L$6,BASE[Classificação],$B33)</f>
        <v>0</v>
      </c>
      <c r="M33" s="14">
        <f>SUMIFS(BASE[Valor Pago],BASE[Ano Pagamento],$C$4,BASE[Mês Pagamento],M$6,BASE[Classificação],$B33)</f>
        <v>0</v>
      </c>
      <c r="N33" s="14">
        <f>SUMIFS(BASE[Valor Pago],BASE[Ano Pagamento],$C$4,BASE[Mês Pagamento],N$6,BASE[Classificação],$B33)</f>
        <v>0</v>
      </c>
      <c r="O33" s="13">
        <f t="shared" si="18"/>
        <v>-9527</v>
      </c>
      <c r="P33" s="13">
        <f t="shared" si="19"/>
        <v>-793.91666666666663</v>
      </c>
    </row>
    <row r="34" spans="2:16" ht="15" thickTop="1" thickBot="1">
      <c r="B34" s="11" t="s">
        <v>88</v>
      </c>
      <c r="C34" s="14">
        <f>SUMIFS(BASE[Valor Pago],BASE[Ano Pagamento],$C$4,BASE[Mês Pagamento],C$6,BASE[Classificação],$B34)</f>
        <v>-1539</v>
      </c>
      <c r="D34" s="14">
        <f>SUMIFS(BASE[Valor Pago],BASE[Ano Pagamento],$C$4,BASE[Mês Pagamento],D$6,BASE[Classificação],$B34)</f>
        <v>-1603</v>
      </c>
      <c r="E34" s="14">
        <f>SUMIFS(BASE[Valor Pago],BASE[Ano Pagamento],$C$4,BASE[Mês Pagamento],E$6,BASE[Classificação],$B34)</f>
        <v>0</v>
      </c>
      <c r="F34" s="14">
        <f>SUMIFS(BASE[Valor Pago],BASE[Ano Pagamento],$C$4,BASE[Mês Pagamento],F$6,BASE[Classificação],$B34)</f>
        <v>0</v>
      </c>
      <c r="G34" s="14">
        <f>SUMIFS(BASE[Valor Pago],BASE[Ano Pagamento],$C$4,BASE[Mês Pagamento],G$6,BASE[Classificação],$B34)</f>
        <v>0</v>
      </c>
      <c r="H34" s="14">
        <f>SUMIFS(BASE[Valor Pago],BASE[Ano Pagamento],$C$4,BASE[Mês Pagamento],H$6,BASE[Classificação],$B34)</f>
        <v>0</v>
      </c>
      <c r="I34" s="14">
        <f>SUMIFS(BASE[Valor Pago],BASE[Ano Pagamento],$C$4,BASE[Mês Pagamento],I$6,BASE[Classificação],$B34)</f>
        <v>0</v>
      </c>
      <c r="J34" s="14">
        <f>SUMIFS(BASE[Valor Pago],BASE[Ano Pagamento],$C$4,BASE[Mês Pagamento],J$6,BASE[Classificação],$B34)</f>
        <v>0</v>
      </c>
      <c r="K34" s="14">
        <f>SUMIFS(BASE[Valor Pago],BASE[Ano Pagamento],$C$4,BASE[Mês Pagamento],K$6,BASE[Classificação],$B34)</f>
        <v>0</v>
      </c>
      <c r="L34" s="14">
        <f>SUMIFS(BASE[Valor Pago],BASE[Ano Pagamento],$C$4,BASE[Mês Pagamento],L$6,BASE[Classificação],$B34)</f>
        <v>0</v>
      </c>
      <c r="M34" s="14">
        <f>SUMIFS(BASE[Valor Pago],BASE[Ano Pagamento],$C$4,BASE[Mês Pagamento],M$6,BASE[Classificação],$B34)</f>
        <v>0</v>
      </c>
      <c r="N34" s="14">
        <f>SUMIFS(BASE[Valor Pago],BASE[Ano Pagamento],$C$4,BASE[Mês Pagamento],N$6,BASE[Classificação],$B34)</f>
        <v>0</v>
      </c>
      <c r="O34" s="13">
        <f t="shared" si="18"/>
        <v>-3142</v>
      </c>
      <c r="P34" s="13">
        <f t="shared" si="19"/>
        <v>-261.83333333333331</v>
      </c>
    </row>
    <row r="35" spans="2:16" ht="15" thickTop="1" thickBot="1">
      <c r="B35" s="11" t="s">
        <v>90</v>
      </c>
      <c r="C35" s="14">
        <f>SUMIFS(BASE[Valor Pago],BASE[Ano Pagamento],$C$4,BASE[Mês Pagamento],C$6,BASE[Classificação],$B35)</f>
        <v>0</v>
      </c>
      <c r="D35" s="14">
        <f>SUMIFS(BASE[Valor Pago],BASE[Ano Pagamento],$C$4,BASE[Mês Pagamento],D$6,BASE[Classificação],$B35)</f>
        <v>-1592</v>
      </c>
      <c r="E35" s="14">
        <f>SUMIFS(BASE[Valor Pago],BASE[Ano Pagamento],$C$4,BASE[Mês Pagamento],E$6,BASE[Classificação],$B35)</f>
        <v>0</v>
      </c>
      <c r="F35" s="14">
        <f>SUMIFS(BASE[Valor Pago],BASE[Ano Pagamento],$C$4,BASE[Mês Pagamento],F$6,BASE[Classificação],$B35)</f>
        <v>0</v>
      </c>
      <c r="G35" s="14">
        <f>SUMIFS(BASE[Valor Pago],BASE[Ano Pagamento],$C$4,BASE[Mês Pagamento],G$6,BASE[Classificação],$B35)</f>
        <v>0</v>
      </c>
      <c r="H35" s="14">
        <f>SUMIFS(BASE[Valor Pago],BASE[Ano Pagamento],$C$4,BASE[Mês Pagamento],H$6,BASE[Classificação],$B35)</f>
        <v>0</v>
      </c>
      <c r="I35" s="14">
        <f>SUMIFS(BASE[Valor Pago],BASE[Ano Pagamento],$C$4,BASE[Mês Pagamento],I$6,BASE[Classificação],$B35)</f>
        <v>0</v>
      </c>
      <c r="J35" s="14">
        <f>SUMIFS(BASE[Valor Pago],BASE[Ano Pagamento],$C$4,BASE[Mês Pagamento],J$6,BASE[Classificação],$B35)</f>
        <v>0</v>
      </c>
      <c r="K35" s="14">
        <f>SUMIFS(BASE[Valor Pago],BASE[Ano Pagamento],$C$4,BASE[Mês Pagamento],K$6,BASE[Classificação],$B35)</f>
        <v>0</v>
      </c>
      <c r="L35" s="14">
        <f>SUMIFS(BASE[Valor Pago],BASE[Ano Pagamento],$C$4,BASE[Mês Pagamento],L$6,BASE[Classificação],$B35)</f>
        <v>0</v>
      </c>
      <c r="M35" s="14">
        <f>SUMIFS(BASE[Valor Pago],BASE[Ano Pagamento],$C$4,BASE[Mês Pagamento],M$6,BASE[Classificação],$B35)</f>
        <v>0</v>
      </c>
      <c r="N35" s="14">
        <f>SUMIFS(BASE[Valor Pago],BASE[Ano Pagamento],$C$4,BASE[Mês Pagamento],N$6,BASE[Classificação],$B35)</f>
        <v>0</v>
      </c>
      <c r="O35" s="13">
        <f t="shared" si="18"/>
        <v>-1592</v>
      </c>
      <c r="P35" s="13">
        <f t="shared" si="19"/>
        <v>-132.66666666666666</v>
      </c>
    </row>
    <row r="36" spans="2:16" ht="15" thickTop="1" thickBot="1">
      <c r="B36" s="11" t="s">
        <v>92</v>
      </c>
      <c r="C36" s="14">
        <f>SUMIFS(BASE[Valor Pago],BASE[Ano Pagamento],$C$4,BASE[Mês Pagamento],C$6,BASE[Classificação],$B36)</f>
        <v>-12354</v>
      </c>
      <c r="D36" s="14">
        <f>SUMIFS(BASE[Valor Pago],BASE[Ano Pagamento],$C$4,BASE[Mês Pagamento],D$6,BASE[Classificação],$B36)</f>
        <v>-4782</v>
      </c>
      <c r="E36" s="14">
        <f>SUMIFS(BASE[Valor Pago],BASE[Ano Pagamento],$C$4,BASE[Mês Pagamento],E$6,BASE[Classificação],$B36)</f>
        <v>-6522</v>
      </c>
      <c r="F36" s="14">
        <f>SUMIFS(BASE[Valor Pago],BASE[Ano Pagamento],$C$4,BASE[Mês Pagamento],F$6,BASE[Classificação],$B36)</f>
        <v>0</v>
      </c>
      <c r="G36" s="14">
        <f>SUMIFS(BASE[Valor Pago],BASE[Ano Pagamento],$C$4,BASE[Mês Pagamento],G$6,BASE[Classificação],$B36)</f>
        <v>0</v>
      </c>
      <c r="H36" s="14">
        <f>SUMIFS(BASE[Valor Pago],BASE[Ano Pagamento],$C$4,BASE[Mês Pagamento],H$6,BASE[Classificação],$B36)</f>
        <v>0</v>
      </c>
      <c r="I36" s="14">
        <f>SUMIFS(BASE[Valor Pago],BASE[Ano Pagamento],$C$4,BASE[Mês Pagamento],I$6,BASE[Classificação],$B36)</f>
        <v>0</v>
      </c>
      <c r="J36" s="14">
        <f>SUMIFS(BASE[Valor Pago],BASE[Ano Pagamento],$C$4,BASE[Mês Pagamento],J$6,BASE[Classificação],$B36)</f>
        <v>0</v>
      </c>
      <c r="K36" s="14">
        <f>SUMIFS(BASE[Valor Pago],BASE[Ano Pagamento],$C$4,BASE[Mês Pagamento],K$6,BASE[Classificação],$B36)</f>
        <v>0</v>
      </c>
      <c r="L36" s="14">
        <f>SUMIFS(BASE[Valor Pago],BASE[Ano Pagamento],$C$4,BASE[Mês Pagamento],L$6,BASE[Classificação],$B36)</f>
        <v>0</v>
      </c>
      <c r="M36" s="14">
        <f>SUMIFS(BASE[Valor Pago],BASE[Ano Pagamento],$C$4,BASE[Mês Pagamento],M$6,BASE[Classificação],$B36)</f>
        <v>0</v>
      </c>
      <c r="N36" s="14">
        <f>SUMIFS(BASE[Valor Pago],BASE[Ano Pagamento],$C$4,BASE[Mês Pagamento],N$6,BASE[Classificação],$B36)</f>
        <v>0</v>
      </c>
      <c r="O36" s="13">
        <f t="shared" si="18"/>
        <v>-23658</v>
      </c>
      <c r="P36" s="13">
        <f t="shared" si="19"/>
        <v>-1971.5</v>
      </c>
    </row>
    <row r="37" spans="2:16" ht="15" thickTop="1" thickBot="1">
      <c r="B37" s="11" t="s">
        <v>94</v>
      </c>
      <c r="C37" s="14">
        <f>SUMIFS(BASE[Valor Pago],BASE[Ano Pagamento],$C$4,BASE[Mês Pagamento],C$6,BASE[Classificação],$B37)</f>
        <v>-3109</v>
      </c>
      <c r="D37" s="14">
        <f>SUMIFS(BASE[Valor Pago],BASE[Ano Pagamento],$C$4,BASE[Mês Pagamento],D$6,BASE[Classificação],$B37)</f>
        <v>-7961</v>
      </c>
      <c r="E37" s="14">
        <f>SUMIFS(BASE[Valor Pago],BASE[Ano Pagamento],$C$4,BASE[Mês Pagamento],E$6,BASE[Classificação],$B37)</f>
        <v>-4887</v>
      </c>
      <c r="F37" s="14">
        <f>SUMIFS(BASE[Valor Pago],BASE[Ano Pagamento],$C$4,BASE[Mês Pagamento],F$6,BASE[Classificação],$B37)</f>
        <v>0</v>
      </c>
      <c r="G37" s="14">
        <f>SUMIFS(BASE[Valor Pago],BASE[Ano Pagamento],$C$4,BASE[Mês Pagamento],G$6,BASE[Classificação],$B37)</f>
        <v>0</v>
      </c>
      <c r="H37" s="14">
        <f>SUMIFS(BASE[Valor Pago],BASE[Ano Pagamento],$C$4,BASE[Mês Pagamento],H$6,BASE[Classificação],$B37)</f>
        <v>0</v>
      </c>
      <c r="I37" s="14">
        <f>SUMIFS(BASE[Valor Pago],BASE[Ano Pagamento],$C$4,BASE[Mês Pagamento],I$6,BASE[Classificação],$B37)</f>
        <v>0</v>
      </c>
      <c r="J37" s="14">
        <f>SUMIFS(BASE[Valor Pago],BASE[Ano Pagamento],$C$4,BASE[Mês Pagamento],J$6,BASE[Classificação],$B37)</f>
        <v>0</v>
      </c>
      <c r="K37" s="14">
        <f>SUMIFS(BASE[Valor Pago],BASE[Ano Pagamento],$C$4,BASE[Mês Pagamento],K$6,BASE[Classificação],$B37)</f>
        <v>0</v>
      </c>
      <c r="L37" s="14">
        <f>SUMIFS(BASE[Valor Pago],BASE[Ano Pagamento],$C$4,BASE[Mês Pagamento],L$6,BASE[Classificação],$B37)</f>
        <v>0</v>
      </c>
      <c r="M37" s="14">
        <f>SUMIFS(BASE[Valor Pago],BASE[Ano Pagamento],$C$4,BASE[Mês Pagamento],M$6,BASE[Classificação],$B37)</f>
        <v>0</v>
      </c>
      <c r="N37" s="14">
        <f>SUMIFS(BASE[Valor Pago],BASE[Ano Pagamento],$C$4,BASE[Mês Pagamento],N$6,BASE[Classificação],$B37)</f>
        <v>0</v>
      </c>
      <c r="O37" s="13">
        <f t="shared" si="18"/>
        <v>-15957</v>
      </c>
      <c r="P37" s="13">
        <f t="shared" si="19"/>
        <v>-1329.75</v>
      </c>
    </row>
    <row r="38" spans="2:16" ht="15" thickTop="1" thickBot="1">
      <c r="B38" s="11" t="s">
        <v>98</v>
      </c>
      <c r="C38" s="14">
        <f>SUMIFS(BASE[Valor Pago],BASE[Ano Pagamento],$C$4,BASE[Mês Pagamento],C$6,BASE[Classificação],$B38)</f>
        <v>-12435</v>
      </c>
      <c r="D38" s="14">
        <f>SUMIFS(BASE[Valor Pago],BASE[Ano Pagamento],$C$4,BASE[Mês Pagamento],D$6,BASE[Classificação],$B38)</f>
        <v>-7961</v>
      </c>
      <c r="E38" s="14">
        <f>SUMIFS(BASE[Valor Pago],BASE[Ano Pagamento],$C$4,BASE[Mês Pagamento],E$6,BASE[Classificação],$B38)</f>
        <v>-6552</v>
      </c>
      <c r="F38" s="14">
        <f>SUMIFS(BASE[Valor Pago],BASE[Ano Pagamento],$C$4,BASE[Mês Pagamento],F$6,BASE[Classificação],$B38)</f>
        <v>0</v>
      </c>
      <c r="G38" s="14">
        <f>SUMIFS(BASE[Valor Pago],BASE[Ano Pagamento],$C$4,BASE[Mês Pagamento],G$6,BASE[Classificação],$B38)</f>
        <v>0</v>
      </c>
      <c r="H38" s="14">
        <f>SUMIFS(BASE[Valor Pago],BASE[Ano Pagamento],$C$4,BASE[Mês Pagamento],H$6,BASE[Classificação],$B38)</f>
        <v>0</v>
      </c>
      <c r="I38" s="14">
        <f>SUMIFS(BASE[Valor Pago],BASE[Ano Pagamento],$C$4,BASE[Mês Pagamento],I$6,BASE[Classificação],$B38)</f>
        <v>0</v>
      </c>
      <c r="J38" s="14">
        <f>SUMIFS(BASE[Valor Pago],BASE[Ano Pagamento],$C$4,BASE[Mês Pagamento],J$6,BASE[Classificação],$B38)</f>
        <v>0</v>
      </c>
      <c r="K38" s="14">
        <f>SUMIFS(BASE[Valor Pago],BASE[Ano Pagamento],$C$4,BASE[Mês Pagamento],K$6,BASE[Classificação],$B38)</f>
        <v>0</v>
      </c>
      <c r="L38" s="14">
        <f>SUMIFS(BASE[Valor Pago],BASE[Ano Pagamento],$C$4,BASE[Mês Pagamento],L$6,BASE[Classificação],$B38)</f>
        <v>0</v>
      </c>
      <c r="M38" s="14">
        <f>SUMIFS(BASE[Valor Pago],BASE[Ano Pagamento],$C$4,BASE[Mês Pagamento],M$6,BASE[Classificação],$B38)</f>
        <v>0</v>
      </c>
      <c r="N38" s="14">
        <f>SUMIFS(BASE[Valor Pago],BASE[Ano Pagamento],$C$4,BASE[Mês Pagamento],N$6,BASE[Classificação],$B38)</f>
        <v>0</v>
      </c>
      <c r="O38" s="13">
        <f t="shared" si="18"/>
        <v>-26948</v>
      </c>
      <c r="P38" s="13">
        <f t="shared" si="19"/>
        <v>-2245.6666666666665</v>
      </c>
    </row>
    <row r="39" spans="2:16" ht="15" thickTop="1" thickBot="1">
      <c r="B39" s="11" t="s">
        <v>31</v>
      </c>
      <c r="C39" s="14">
        <f>SUMIFS(BASE[Valor Pago],BASE[Ano Pagamento],$C$4,BASE[Mês Pagamento],C$6,BASE[Classificação],$B39)</f>
        <v>0</v>
      </c>
      <c r="D39" s="14">
        <f>SUMIFS(BASE[Valor Pago],BASE[Ano Pagamento],$C$4,BASE[Mês Pagamento],D$6,BASE[Classificação],$B39)</f>
        <v>0</v>
      </c>
      <c r="E39" s="14">
        <f>SUMIFS(BASE[Valor Pago],BASE[Ano Pagamento],$C$4,BASE[Mês Pagamento],E$6,BASE[Classificação],$B39)</f>
        <v>0</v>
      </c>
      <c r="F39" s="14">
        <f>SUMIFS(BASE[Valor Pago],BASE[Ano Pagamento],$C$4,BASE[Mês Pagamento],F$6,BASE[Classificação],$B39)</f>
        <v>0</v>
      </c>
      <c r="G39" s="14">
        <f>SUMIFS(BASE[Valor Pago],BASE[Ano Pagamento],$C$4,BASE[Mês Pagamento],G$6,BASE[Classificação],$B39)</f>
        <v>0</v>
      </c>
      <c r="H39" s="14">
        <f>SUMIFS(BASE[Valor Pago],BASE[Ano Pagamento],$C$4,BASE[Mês Pagamento],H$6,BASE[Classificação],$B39)</f>
        <v>0</v>
      </c>
      <c r="I39" s="14">
        <f>SUMIFS(BASE[Valor Pago],BASE[Ano Pagamento],$C$4,BASE[Mês Pagamento],I$6,BASE[Classificação],$B39)</f>
        <v>0</v>
      </c>
      <c r="J39" s="14">
        <f>SUMIFS(BASE[Valor Pago],BASE[Ano Pagamento],$C$4,BASE[Mês Pagamento],J$6,BASE[Classificação],$B39)</f>
        <v>0</v>
      </c>
      <c r="K39" s="14">
        <f>SUMIFS(BASE[Valor Pago],BASE[Ano Pagamento],$C$4,BASE[Mês Pagamento],K$6,BASE[Classificação],$B39)</f>
        <v>0</v>
      </c>
      <c r="L39" s="14">
        <f>SUMIFS(BASE[Valor Pago],BASE[Ano Pagamento],$C$4,BASE[Mês Pagamento],L$6,BASE[Classificação],$B39)</f>
        <v>0</v>
      </c>
      <c r="M39" s="14">
        <f>SUMIFS(BASE[Valor Pago],BASE[Ano Pagamento],$C$4,BASE[Mês Pagamento],M$6,BASE[Classificação],$B39)</f>
        <v>0</v>
      </c>
      <c r="N39" s="14">
        <f>SUMIFS(BASE[Valor Pago],BASE[Ano Pagamento],$C$4,BASE[Mês Pagamento],N$6,BASE[Classificação],$B39)</f>
        <v>0</v>
      </c>
      <c r="O39" s="13">
        <f t="shared" si="18"/>
        <v>0</v>
      </c>
      <c r="P39" s="13">
        <f t="shared" si="19"/>
        <v>0</v>
      </c>
    </row>
    <row r="40" spans="2:16" ht="15" thickTop="1" thickBot="1">
      <c r="B40" s="11" t="s">
        <v>37</v>
      </c>
      <c r="C40" s="14">
        <f>SUMIFS(BASE[Valor Pago],BASE[Ano Pagamento],$C$4,BASE[Mês Pagamento],C$6,BASE[Classificação],$B40)</f>
        <v>0</v>
      </c>
      <c r="D40" s="14">
        <f>SUMIFS(BASE[Valor Pago],BASE[Ano Pagamento],$C$4,BASE[Mês Pagamento],D$6,BASE[Classificação],$B40)</f>
        <v>0</v>
      </c>
      <c r="E40" s="14">
        <f>SUMIFS(BASE[Valor Pago],BASE[Ano Pagamento],$C$4,BASE[Mês Pagamento],E$6,BASE[Classificação],$B40)</f>
        <v>0</v>
      </c>
      <c r="F40" s="14">
        <f>SUMIFS(BASE[Valor Pago],BASE[Ano Pagamento],$C$4,BASE[Mês Pagamento],F$6,BASE[Classificação],$B40)</f>
        <v>0</v>
      </c>
      <c r="G40" s="14">
        <f>SUMIFS(BASE[Valor Pago],BASE[Ano Pagamento],$C$4,BASE[Mês Pagamento],G$6,BASE[Classificação],$B40)</f>
        <v>0</v>
      </c>
      <c r="H40" s="14">
        <f>SUMIFS(BASE[Valor Pago],BASE[Ano Pagamento],$C$4,BASE[Mês Pagamento],H$6,BASE[Classificação],$B40)</f>
        <v>0</v>
      </c>
      <c r="I40" s="14">
        <f>SUMIFS(BASE[Valor Pago],BASE[Ano Pagamento],$C$4,BASE[Mês Pagamento],I$6,BASE[Classificação],$B40)</f>
        <v>0</v>
      </c>
      <c r="J40" s="14">
        <f>SUMIFS(BASE[Valor Pago],BASE[Ano Pagamento],$C$4,BASE[Mês Pagamento],J$6,BASE[Classificação],$B40)</f>
        <v>0</v>
      </c>
      <c r="K40" s="14">
        <f>SUMIFS(BASE[Valor Pago],BASE[Ano Pagamento],$C$4,BASE[Mês Pagamento],K$6,BASE[Classificação],$B40)</f>
        <v>0</v>
      </c>
      <c r="L40" s="14">
        <f>SUMIFS(BASE[Valor Pago],BASE[Ano Pagamento],$C$4,BASE[Mês Pagamento],L$6,BASE[Classificação],$B40)</f>
        <v>0</v>
      </c>
      <c r="M40" s="14">
        <f>SUMIFS(BASE[Valor Pago],BASE[Ano Pagamento],$C$4,BASE[Mês Pagamento],M$6,BASE[Classificação],$B40)</f>
        <v>0</v>
      </c>
      <c r="N40" s="14">
        <f>SUMIFS(BASE[Valor Pago],BASE[Ano Pagamento],$C$4,BASE[Mês Pagamento],N$6,BASE[Classificação],$B40)</f>
        <v>0</v>
      </c>
      <c r="O40" s="13">
        <f t="shared" si="18"/>
        <v>0</v>
      </c>
      <c r="P40" s="13">
        <f t="shared" si="19"/>
        <v>0</v>
      </c>
    </row>
    <row r="41" spans="2:16">
      <c r="B41" s="11" t="s">
        <v>102</v>
      </c>
      <c r="C41" s="14">
        <f>SUMIFS(BASE[Valor Pago],BASE[Ano Pagamento],$C$4,BASE[Mês Pagamento],C$6,BASE[Classificação],$B41)</f>
        <v>-1541</v>
      </c>
      <c r="D41" s="14">
        <f>SUMIFS(BASE[Valor Pago],BASE[Ano Pagamento],$C$4,BASE[Mês Pagamento],D$6,BASE[Classificação],$B41)</f>
        <v>0</v>
      </c>
      <c r="E41" s="14">
        <f>SUMIFS(BASE[Valor Pago],BASE[Ano Pagamento],$C$4,BASE[Mês Pagamento],E$6,BASE[Classificação],$B41)</f>
        <v>0</v>
      </c>
      <c r="F41" s="14">
        <f>SUMIFS(BASE[Valor Pago],BASE[Ano Pagamento],$C$4,BASE[Mês Pagamento],F$6,BASE[Classificação],$B41)</f>
        <v>0</v>
      </c>
      <c r="G41" s="14">
        <f>SUMIFS(BASE[Valor Pago],BASE[Ano Pagamento],$C$4,BASE[Mês Pagamento],G$6,BASE[Classificação],$B41)</f>
        <v>0</v>
      </c>
      <c r="H41" s="14">
        <f>SUMIFS(BASE[Valor Pago],BASE[Ano Pagamento],$C$4,BASE[Mês Pagamento],H$6,BASE[Classificação],$B41)</f>
        <v>0</v>
      </c>
      <c r="I41" s="14">
        <f>SUMIFS(BASE[Valor Pago],BASE[Ano Pagamento],$C$4,BASE[Mês Pagamento],I$6,BASE[Classificação],$B41)</f>
        <v>0</v>
      </c>
      <c r="J41" s="14">
        <f>SUMIFS(BASE[Valor Pago],BASE[Ano Pagamento],$C$4,BASE[Mês Pagamento],J$6,BASE[Classificação],$B41)</f>
        <v>0</v>
      </c>
      <c r="K41" s="14">
        <f>SUMIFS(BASE[Valor Pago],BASE[Ano Pagamento],$C$4,BASE[Mês Pagamento],K$6,BASE[Classificação],$B41)</f>
        <v>0</v>
      </c>
      <c r="L41" s="14">
        <f>SUMIFS(BASE[Valor Pago],BASE[Ano Pagamento],$C$4,BASE[Mês Pagamento],L$6,BASE[Classificação],$B41)</f>
        <v>0</v>
      </c>
      <c r="M41" s="14">
        <f>SUMIFS(BASE[Valor Pago],BASE[Ano Pagamento],$C$4,BASE[Mês Pagamento],M$6,BASE[Classificação],$B41)</f>
        <v>0</v>
      </c>
      <c r="N41" s="14">
        <f>SUMIFS(BASE[Valor Pago],BASE[Ano Pagamento],$C$4,BASE[Mês Pagamento],N$6,BASE[Classificação],$B41)</f>
        <v>0</v>
      </c>
      <c r="O41" s="13">
        <f t="shared" ref="O41" si="20">SUM(C41:N41)</f>
        <v>-1541</v>
      </c>
      <c r="P41" s="13">
        <f t="shared" ref="P41" si="21">AVERAGE(C41:N41)</f>
        <v>-128.41666666666666</v>
      </c>
    </row>
    <row r="42" spans="2:16" ht="15" thickTop="1" thickBot="1">
      <c r="B42" s="11" t="s">
        <v>104</v>
      </c>
      <c r="C42" s="14">
        <f>SUMIFS(BASE[Valor Pago],BASE[Ano Pagamento],$C$4,BASE[Mês Pagamento],C$6,BASE[Classificação],$B42)</f>
        <v>0</v>
      </c>
      <c r="D42" s="14">
        <f>SUMIFS(BASE[Valor Pago],BASE[Ano Pagamento],$C$4,BASE[Mês Pagamento],D$6,BASE[Classificação],$B42)</f>
        <v>0</v>
      </c>
      <c r="E42" s="14">
        <f>SUMIFS(BASE[Valor Pago],BASE[Ano Pagamento],$C$4,BASE[Mês Pagamento],E$6,BASE[Classificação],$B42)</f>
        <v>0</v>
      </c>
      <c r="F42" s="14">
        <f>SUMIFS(BASE[Valor Pago],BASE[Ano Pagamento],$C$4,BASE[Mês Pagamento],F$6,BASE[Classificação],$B42)</f>
        <v>0</v>
      </c>
      <c r="G42" s="14">
        <f>SUMIFS(BASE[Valor Pago],BASE[Ano Pagamento],$C$4,BASE[Mês Pagamento],G$6,BASE[Classificação],$B42)</f>
        <v>0</v>
      </c>
      <c r="H42" s="14">
        <f>SUMIFS(BASE[Valor Pago],BASE[Ano Pagamento],$C$4,BASE[Mês Pagamento],H$6,BASE[Classificação],$B42)</f>
        <v>0</v>
      </c>
      <c r="I42" s="14">
        <f>SUMIFS(BASE[Valor Pago],BASE[Ano Pagamento],$C$4,BASE[Mês Pagamento],I$6,BASE[Classificação],$B42)</f>
        <v>0</v>
      </c>
      <c r="J42" s="14">
        <f>SUMIFS(BASE[Valor Pago],BASE[Ano Pagamento],$C$4,BASE[Mês Pagamento],J$6,BASE[Classificação],$B42)</f>
        <v>0</v>
      </c>
      <c r="K42" s="14">
        <f>SUMIFS(BASE[Valor Pago],BASE[Ano Pagamento],$C$4,BASE[Mês Pagamento],K$6,BASE[Classificação],$B42)</f>
        <v>0</v>
      </c>
      <c r="L42" s="14">
        <f>SUMIFS(BASE[Valor Pago],BASE[Ano Pagamento],$C$4,BASE[Mês Pagamento],L$6,BASE[Classificação],$B42)</f>
        <v>0</v>
      </c>
      <c r="M42" s="14">
        <f>SUMIFS(BASE[Valor Pago],BASE[Ano Pagamento],$C$4,BASE[Mês Pagamento],M$6,BASE[Classificação],$B42)</f>
        <v>0</v>
      </c>
      <c r="N42" s="14">
        <f>SUMIFS(BASE[Valor Pago],BASE[Ano Pagamento],$C$4,BASE[Mês Pagamento],N$6,BASE[Classificação],$B42)</f>
        <v>0</v>
      </c>
      <c r="O42" s="13">
        <f t="shared" si="18"/>
        <v>0</v>
      </c>
      <c r="P42" s="13">
        <f t="shared" si="19"/>
        <v>0</v>
      </c>
    </row>
    <row r="43" spans="2:16" ht="16.8" thickTop="1" thickBot="1">
      <c r="B43" s="16" t="s">
        <v>8</v>
      </c>
      <c r="C43" s="15">
        <f t="shared" ref="C43:N43" si="22">SUM(C18:C42)</f>
        <v>-74376</v>
      </c>
      <c r="D43" s="15">
        <f t="shared" si="22"/>
        <v>-75080</v>
      </c>
      <c r="E43" s="15">
        <f t="shared" si="22"/>
        <v>-45797</v>
      </c>
      <c r="F43" s="15">
        <f t="shared" si="22"/>
        <v>-6610</v>
      </c>
      <c r="G43" s="15">
        <f t="shared" si="22"/>
        <v>-6626</v>
      </c>
      <c r="H43" s="15">
        <f t="shared" si="22"/>
        <v>-6642</v>
      </c>
      <c r="I43" s="15">
        <f t="shared" si="22"/>
        <v>-6658</v>
      </c>
      <c r="J43" s="15">
        <f t="shared" si="22"/>
        <v>-6674</v>
      </c>
      <c r="K43" s="15">
        <f t="shared" si="22"/>
        <v>-6690</v>
      </c>
      <c r="L43" s="15">
        <f t="shared" si="22"/>
        <v>-6706</v>
      </c>
      <c r="M43" s="15">
        <f t="shared" si="22"/>
        <v>-6722</v>
      </c>
      <c r="N43" s="15">
        <f t="shared" si="22"/>
        <v>-6738</v>
      </c>
      <c r="O43" s="15">
        <f>SUM(C43:N43)</f>
        <v>-255319</v>
      </c>
      <c r="P43" s="15">
        <f>AVERAGE(C43:N43)</f>
        <v>-21276.583333333332</v>
      </c>
    </row>
    <row r="44" spans="2:16" ht="15" thickTop="1" thickBot="1"/>
    <row r="45" spans="2:16" ht="16.8" thickTop="1" thickBot="1">
      <c r="B45" s="16" t="s">
        <v>141</v>
      </c>
      <c r="C45" s="15">
        <f t="shared" ref="C45:N45" si="23">C17+C43</f>
        <v>-68817</v>
      </c>
      <c r="D45" s="15">
        <f t="shared" si="23"/>
        <v>-69232</v>
      </c>
      <c r="E45" s="15">
        <f t="shared" si="23"/>
        <v>-43305</v>
      </c>
      <c r="F45" s="15">
        <f t="shared" si="23"/>
        <v>-6610</v>
      </c>
      <c r="G45" s="15">
        <f t="shared" si="23"/>
        <v>-6626</v>
      </c>
      <c r="H45" s="15">
        <f t="shared" si="23"/>
        <v>-6642</v>
      </c>
      <c r="I45" s="15">
        <f t="shared" si="23"/>
        <v>-6658</v>
      </c>
      <c r="J45" s="15">
        <f t="shared" si="23"/>
        <v>-6674</v>
      </c>
      <c r="K45" s="15">
        <f t="shared" si="23"/>
        <v>-6690</v>
      </c>
      <c r="L45" s="15">
        <f t="shared" si="23"/>
        <v>-6706</v>
      </c>
      <c r="M45" s="15">
        <f t="shared" si="23"/>
        <v>-6722</v>
      </c>
      <c r="N45" s="15">
        <f t="shared" si="23"/>
        <v>-6738</v>
      </c>
      <c r="O45" s="15">
        <f>SUM(C45:N45)</f>
        <v>-241420</v>
      </c>
      <c r="P45" s="15">
        <f t="shared" ref="P45" si="24">AVERAGE(C45:N45)</f>
        <v>-20118.333333333332</v>
      </c>
    </row>
    <row r="46" spans="2:16" ht="15" thickTop="1" thickBot="1"/>
    <row r="47" spans="2:16" ht="16.8" thickTop="1" thickBot="1">
      <c r="B47" s="16" t="s">
        <v>142</v>
      </c>
      <c r="C47" s="6" t="s">
        <v>128</v>
      </c>
      <c r="D47" s="6" t="s">
        <v>129</v>
      </c>
      <c r="E47" s="6" t="s">
        <v>130</v>
      </c>
      <c r="F47" s="6" t="s">
        <v>131</v>
      </c>
      <c r="G47" s="6" t="s">
        <v>132</v>
      </c>
      <c r="H47" s="6" t="s">
        <v>133</v>
      </c>
      <c r="I47" s="6" t="s">
        <v>134</v>
      </c>
      <c r="J47" s="6" t="s">
        <v>135</v>
      </c>
      <c r="K47" s="6" t="s">
        <v>136</v>
      </c>
      <c r="L47" s="6" t="s">
        <v>137</v>
      </c>
      <c r="M47" s="6" t="s">
        <v>138</v>
      </c>
      <c r="N47" s="6" t="s">
        <v>139</v>
      </c>
      <c r="O47" s="6" t="s">
        <v>124</v>
      </c>
      <c r="P47" s="6" t="s">
        <v>140</v>
      </c>
    </row>
    <row r="48" spans="2:16" ht="15" thickTop="1" thickBot="1">
      <c r="B48" s="11" t="s">
        <v>45</v>
      </c>
      <c r="C48" s="14">
        <f>SUMIFS(BASE[Valor Pago],BASE[Ano Pagamento],$C$4,BASE[Mês Pagamento],C$6,BASE[Classificação],$B48)</f>
        <v>0</v>
      </c>
      <c r="D48" s="14">
        <f>SUMIFS(BASE[Valor Pago],BASE[Ano Pagamento],$C$4,BASE[Mês Pagamento],D$6,BASE[Classificação],$B48)</f>
        <v>0</v>
      </c>
      <c r="E48" s="14">
        <f>SUMIFS(BASE[Valor Pago],BASE[Ano Pagamento],$C$4,BASE[Mês Pagamento],E$6,BASE[Classificação],$B48)</f>
        <v>0</v>
      </c>
      <c r="F48" s="14">
        <f>SUMIFS(BASE[Valor Pago],BASE[Ano Pagamento],$C$4,BASE[Mês Pagamento],F$6,BASE[Classificação],$B48)</f>
        <v>0</v>
      </c>
      <c r="G48" s="14">
        <f>SUMIFS(BASE[Valor Pago],BASE[Ano Pagamento],$C$4,BASE[Mês Pagamento],G$6,BASE[Classificação],$B48)</f>
        <v>0</v>
      </c>
      <c r="H48" s="14">
        <f>SUMIFS(BASE[Valor Pago],BASE[Ano Pagamento],$C$4,BASE[Mês Pagamento],H$6,BASE[Classificação],$B48)</f>
        <v>0</v>
      </c>
      <c r="I48" s="14">
        <f>SUMIFS(BASE[Valor Pago],BASE[Ano Pagamento],$C$4,BASE[Mês Pagamento],I$6,BASE[Classificação],$B48)</f>
        <v>0</v>
      </c>
      <c r="J48" s="14">
        <f>SUMIFS(BASE[Valor Pago],BASE[Ano Pagamento],$C$4,BASE[Mês Pagamento],J$6,BASE[Classificação],$B48)</f>
        <v>0</v>
      </c>
      <c r="K48" s="14">
        <f>SUMIFS(BASE[Valor Pago],BASE[Ano Pagamento],$C$4,BASE[Mês Pagamento],K$6,BASE[Classificação],$B48)</f>
        <v>0</v>
      </c>
      <c r="L48" s="14">
        <f>SUMIFS(BASE[Valor Pago],BASE[Ano Pagamento],$C$4,BASE[Mês Pagamento],L$6,BASE[Classificação],$B48)</f>
        <v>0</v>
      </c>
      <c r="M48" s="14">
        <f>SUMIFS(BASE[Valor Pago],BASE[Ano Pagamento],$C$4,BASE[Mês Pagamento],M$6,BASE[Classificação],$B48)</f>
        <v>0</v>
      </c>
      <c r="N48" s="14">
        <f>SUMIFS(BASE[Valor Pago],BASE[Ano Pagamento],$C$4,BASE[Mês Pagamento],N$6,BASE[Classificação],$B48)</f>
        <v>0</v>
      </c>
      <c r="O48" s="13">
        <f>SUM(C48:N48)</f>
        <v>0</v>
      </c>
      <c r="P48" s="13">
        <f>AVERAGE(C48:N48)</f>
        <v>0</v>
      </c>
    </row>
    <row r="49" spans="2:16">
      <c r="B49" s="11" t="s">
        <v>86</v>
      </c>
      <c r="C49" s="14">
        <f>SUMIFS(BASE[Valor Pago],BASE[Ano Pagamento],$C$4,BASE[Mês Pagamento],C$6,BASE[Classificação],$B49)</f>
        <v>0</v>
      </c>
      <c r="D49" s="14">
        <f>SUMIFS(BASE[Valor Pago],BASE[Ano Pagamento],$C$4,BASE[Mês Pagamento],D$6,BASE[Classificação],$B49)</f>
        <v>-1600</v>
      </c>
      <c r="E49" s="14">
        <f>SUMIFS(BASE[Valor Pago],BASE[Ano Pagamento],$C$4,BASE[Mês Pagamento],E$6,BASE[Classificação],$B49)</f>
        <v>-1647</v>
      </c>
      <c r="F49" s="14">
        <f>SUMIFS(BASE[Valor Pago],BASE[Ano Pagamento],$C$4,BASE[Mês Pagamento],F$6,BASE[Classificação],$B49)</f>
        <v>0</v>
      </c>
      <c r="G49" s="14">
        <f>SUMIFS(BASE[Valor Pago],BASE[Ano Pagamento],$C$4,BASE[Mês Pagamento],G$6,BASE[Classificação],$B49)</f>
        <v>0</v>
      </c>
      <c r="H49" s="14">
        <f>SUMIFS(BASE[Valor Pago],BASE[Ano Pagamento],$C$4,BASE[Mês Pagamento],H$6,BASE[Classificação],$B49)</f>
        <v>0</v>
      </c>
      <c r="I49" s="14">
        <f>SUMIFS(BASE[Valor Pago],BASE[Ano Pagamento],$C$4,BASE[Mês Pagamento],I$6,BASE[Classificação],$B49)</f>
        <v>0</v>
      </c>
      <c r="J49" s="14">
        <f>SUMIFS(BASE[Valor Pago],BASE[Ano Pagamento],$C$4,BASE[Mês Pagamento],J$6,BASE[Classificação],$B49)</f>
        <v>0</v>
      </c>
      <c r="K49" s="14">
        <f>SUMIFS(BASE[Valor Pago],BASE[Ano Pagamento],$C$4,BASE[Mês Pagamento],K$6,BASE[Classificação],$B49)</f>
        <v>0</v>
      </c>
      <c r="L49" s="14">
        <f>SUMIFS(BASE[Valor Pago],BASE[Ano Pagamento],$C$4,BASE[Mês Pagamento],L$6,BASE[Classificação],$B49)</f>
        <v>0</v>
      </c>
      <c r="M49" s="14">
        <f>SUMIFS(BASE[Valor Pago],BASE[Ano Pagamento],$C$4,BASE[Mês Pagamento],M$6,BASE[Classificação],$B49)</f>
        <v>0</v>
      </c>
      <c r="N49" s="14">
        <f>SUMIFS(BASE[Valor Pago],BASE[Ano Pagamento],$C$4,BASE[Mês Pagamento],N$6,BASE[Classificação],$B49)</f>
        <v>0</v>
      </c>
      <c r="O49" s="13">
        <f>SUM(C49:N49)</f>
        <v>-3247</v>
      </c>
      <c r="P49" s="13">
        <f>AVERAGE(C49:N49)</f>
        <v>-270.58333333333331</v>
      </c>
    </row>
    <row r="50" spans="2:16">
      <c r="B50" s="11" t="s">
        <v>66</v>
      </c>
      <c r="C50" s="14">
        <f>SUMIFS(BASE[Valor Pago],BASE[Ano Pagamento],$C$4,BASE[Mês Pagamento],C$6,BASE[Classificação],$B50)</f>
        <v>335</v>
      </c>
      <c r="D50" s="14">
        <f>SUMIFS(BASE[Valor Pago],BASE[Ano Pagamento],$C$4,BASE[Mês Pagamento],D$6,BASE[Classificação],$B50)</f>
        <v>0</v>
      </c>
      <c r="E50" s="14">
        <f>SUMIFS(BASE[Valor Pago],BASE[Ano Pagamento],$C$4,BASE[Mês Pagamento],E$6,BASE[Classificação],$B50)</f>
        <v>0</v>
      </c>
      <c r="F50" s="14">
        <f>SUMIFS(BASE[Valor Pago],BASE[Ano Pagamento],$C$4,BASE[Mês Pagamento],F$6,BASE[Classificação],$B50)</f>
        <v>0</v>
      </c>
      <c r="G50" s="14">
        <f>SUMIFS(BASE[Valor Pago],BASE[Ano Pagamento],$C$4,BASE[Mês Pagamento],G$6,BASE[Classificação],$B50)</f>
        <v>0</v>
      </c>
      <c r="H50" s="14">
        <f>SUMIFS(BASE[Valor Pago],BASE[Ano Pagamento],$C$4,BASE[Mês Pagamento],H$6,BASE[Classificação],$B50)</f>
        <v>0</v>
      </c>
      <c r="I50" s="14">
        <f>SUMIFS(BASE[Valor Pago],BASE[Ano Pagamento],$C$4,BASE[Mês Pagamento],I$6,BASE[Classificação],$B50)</f>
        <v>0</v>
      </c>
      <c r="J50" s="14">
        <f>SUMIFS(BASE[Valor Pago],BASE[Ano Pagamento],$C$4,BASE[Mês Pagamento],J$6,BASE[Classificação],$B50)</f>
        <v>0</v>
      </c>
      <c r="K50" s="14">
        <f>SUMIFS(BASE[Valor Pago],BASE[Ano Pagamento],$C$4,BASE[Mês Pagamento],K$6,BASE[Classificação],$B50)</f>
        <v>0</v>
      </c>
      <c r="L50" s="14">
        <f>SUMIFS(BASE[Valor Pago],BASE[Ano Pagamento],$C$4,BASE[Mês Pagamento],L$6,BASE[Classificação],$B50)</f>
        <v>0</v>
      </c>
      <c r="M50" s="14">
        <f>SUMIFS(BASE[Valor Pago],BASE[Ano Pagamento],$C$4,BASE[Mês Pagamento],M$6,BASE[Classificação],$B50)</f>
        <v>0</v>
      </c>
      <c r="N50" s="14">
        <f>SUMIFS(BASE[Valor Pago],BASE[Ano Pagamento],$C$4,BASE[Mês Pagamento],N$6,BASE[Classificação],$B50)</f>
        <v>0</v>
      </c>
      <c r="O50" s="13">
        <f>SUM(C50:N50)</f>
        <v>335</v>
      </c>
      <c r="P50" s="13">
        <f>AVERAGE(C50:N50)</f>
        <v>27.916666666666668</v>
      </c>
    </row>
    <row r="51" spans="2:16" ht="15" thickTop="1" thickBot="1">
      <c r="B51" s="11" t="s">
        <v>96</v>
      </c>
      <c r="C51" s="14">
        <f>SUMIFS(BASE[Valor Pago],BASE[Ano Pagamento],$C$4,BASE[Mês Pagamento],C$6,BASE[Classificação],$B51)</f>
        <v>0</v>
      </c>
      <c r="D51" s="14">
        <f>SUMIFS(BASE[Valor Pago],BASE[Ano Pagamento],$C$4,BASE[Mês Pagamento],D$6,BASE[Classificação],$B51)</f>
        <v>0</v>
      </c>
      <c r="E51" s="14">
        <f>SUMIFS(BASE[Valor Pago],BASE[Ano Pagamento],$C$4,BASE[Mês Pagamento],E$6,BASE[Classificação],$B51)</f>
        <v>0</v>
      </c>
      <c r="F51" s="14">
        <f>SUMIFS(BASE[Valor Pago],BASE[Ano Pagamento],$C$4,BASE[Mês Pagamento],F$6,BASE[Classificação],$B51)</f>
        <v>0</v>
      </c>
      <c r="G51" s="14">
        <f>SUMIFS(BASE[Valor Pago],BASE[Ano Pagamento],$C$4,BASE[Mês Pagamento],G$6,BASE[Classificação],$B51)</f>
        <v>0</v>
      </c>
      <c r="H51" s="14">
        <f>SUMIFS(BASE[Valor Pago],BASE[Ano Pagamento],$C$4,BASE[Mês Pagamento],H$6,BASE[Classificação],$B51)</f>
        <v>0</v>
      </c>
      <c r="I51" s="14">
        <f>SUMIFS(BASE[Valor Pago],BASE[Ano Pagamento],$C$4,BASE[Mês Pagamento],I$6,BASE[Classificação],$B51)</f>
        <v>0</v>
      </c>
      <c r="J51" s="14">
        <f>SUMIFS(BASE[Valor Pago],BASE[Ano Pagamento],$C$4,BASE[Mês Pagamento],J$6,BASE[Classificação],$B51)</f>
        <v>0</v>
      </c>
      <c r="K51" s="14">
        <f>SUMIFS(BASE[Valor Pago],BASE[Ano Pagamento],$C$4,BASE[Mês Pagamento],K$6,BASE[Classificação],$B51)</f>
        <v>0</v>
      </c>
      <c r="L51" s="14">
        <f>SUMIFS(BASE[Valor Pago],BASE[Ano Pagamento],$C$4,BASE[Mês Pagamento],L$6,BASE[Classificação],$B51)</f>
        <v>0</v>
      </c>
      <c r="M51" s="14">
        <f>SUMIFS(BASE[Valor Pago],BASE[Ano Pagamento],$C$4,BASE[Mês Pagamento],M$6,BASE[Classificação],$B51)</f>
        <v>0</v>
      </c>
      <c r="N51" s="14">
        <f>SUMIFS(BASE[Valor Pago],BASE[Ano Pagamento],$C$4,BASE[Mês Pagamento],N$6,BASE[Classificação],$B51)</f>
        <v>0</v>
      </c>
      <c r="O51" s="13">
        <f>SUM(C51:N51)</f>
        <v>0</v>
      </c>
      <c r="P51" s="13">
        <f>AVERAGE(C51:N51)</f>
        <v>0</v>
      </c>
    </row>
    <row r="52" spans="2:16" ht="16.8" thickTop="1" thickBot="1">
      <c r="B52" s="16" t="s">
        <v>143</v>
      </c>
      <c r="C52" s="15">
        <f>SUM(C48:C51)</f>
        <v>335</v>
      </c>
      <c r="D52" s="15">
        <f t="shared" ref="D52:N52" si="25">SUM(D48:D51)</f>
        <v>-1600</v>
      </c>
      <c r="E52" s="15">
        <f t="shared" si="25"/>
        <v>-1647</v>
      </c>
      <c r="F52" s="15">
        <f t="shared" si="25"/>
        <v>0</v>
      </c>
      <c r="G52" s="15">
        <f t="shared" si="25"/>
        <v>0</v>
      </c>
      <c r="H52" s="15">
        <f t="shared" si="25"/>
        <v>0</v>
      </c>
      <c r="I52" s="15">
        <f t="shared" si="25"/>
        <v>0</v>
      </c>
      <c r="J52" s="15">
        <f t="shared" si="25"/>
        <v>0</v>
      </c>
      <c r="K52" s="15">
        <f t="shared" si="25"/>
        <v>0</v>
      </c>
      <c r="L52" s="15">
        <f t="shared" si="25"/>
        <v>0</v>
      </c>
      <c r="M52" s="15">
        <f t="shared" si="25"/>
        <v>0</v>
      </c>
      <c r="N52" s="15">
        <f t="shared" si="25"/>
        <v>0</v>
      </c>
      <c r="O52" s="15">
        <f>SUM(C52:N52)</f>
        <v>-2912</v>
      </c>
      <c r="P52" s="15">
        <f t="shared" si="12"/>
        <v>-242.66666666666666</v>
      </c>
    </row>
    <row r="53" spans="2:16" ht="14.4" thickTop="1"/>
    <row r="54" spans="2:16">
      <c r="F54" s="2"/>
      <c r="O54" s="2"/>
    </row>
    <row r="55" spans="2:16">
      <c r="D55" s="2"/>
    </row>
    <row r="56" spans="2:16">
      <c r="D56" s="2"/>
    </row>
  </sheetData>
  <conditionalFormatting sqref="C18:N35">
    <cfRule type="cellIs" dxfId="5" priority="53" operator="lessThan">
      <formula>0</formula>
    </cfRule>
    <cfRule type="cellIs" dxfId="4" priority="54" operator="greaterThan">
      <formula>0</formula>
    </cfRule>
  </conditionalFormatting>
  <conditionalFormatting sqref="C7:P51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O18:P42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AD5355-A808-4124-A663-CA83614545E6}">
          <x14:formula1>
            <xm:f>'Plano de Contas'!$A$2:$A$13</xm:f>
          </x14:formula1>
          <xm:sqref>C4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111AB-34EF-4106-8A4B-8B813259F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Plano de Contas</vt:lpstr>
      <vt:lpstr>Lançamentos</vt:lpstr>
      <vt:lpstr>Contas a Pagar e Receber</vt:lpstr>
      <vt:lpstr>DRE</vt:lpstr>
      <vt:lpstr>ANO</vt:lpstr>
      <vt:lpstr>CÓDIGO</vt:lpstr>
      <vt:lpstr>CONTAS</vt:lpstr>
      <vt:lpstr>ENTRADA</vt:lpstr>
      <vt:lpstr>MÊS</vt:lpstr>
      <vt:lpstr>NATUREZA</vt:lpstr>
      <vt:lpstr>RESPONSÁVEL</vt:lpstr>
      <vt:lpstr>SAÍDA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thiago.paolone</dc:creator>
  <cp:keywords/>
  <dc:description/>
  <cp:lastModifiedBy>Thiago Paolone</cp:lastModifiedBy>
  <cp:revision/>
  <dcterms:created xsi:type="dcterms:W3CDTF">2014-03-20T18:41:08Z</dcterms:created>
  <dcterms:modified xsi:type="dcterms:W3CDTF">2025-03-19T23:46:05Z</dcterms:modified>
  <cp:category/>
  <cp:contentStatus/>
</cp:coreProperties>
</file>