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gg\Documents\Research\Manuscripts\seq_validation\Revision_1_additions\Repository\mr-sequence-validation-main_updated\TSE\recon\"/>
    </mc:Choice>
  </mc:AlternateContent>
  <xr:revisionPtr revIDLastSave="0" documentId="13_ncr:1_{A8EE6931-724F-4029-8796-0C28E4182A5C}" xr6:coauthVersionLast="46" xr6:coauthVersionMax="46" xr10:uidLastSave="{00000000-0000-0000-0000-000000000000}"/>
  <bookViews>
    <workbookView xWindow="-103" yWindow="-103" windowWidth="22149" windowHeight="11949" xr2:uid="{D0BCE558-80C2-4B49-AFBD-7B4E24D899A6}"/>
  </bookViews>
  <sheets>
    <sheet name="ACR metrics" sheetId="1" r:id="rId1"/>
    <sheet name="Derived or display valu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B6" i="2"/>
  <c r="C2" i="2"/>
  <c r="F28" i="1"/>
  <c r="E28" i="1"/>
  <c r="F21" i="1"/>
  <c r="E21" i="1"/>
  <c r="F17" i="1"/>
  <c r="F16" i="1"/>
  <c r="E17" i="1"/>
  <c r="E16" i="1"/>
  <c r="F13" i="1"/>
  <c r="F12" i="1"/>
  <c r="E14" i="1"/>
  <c r="D6" i="2"/>
  <c r="F14" i="1" l="1"/>
</calcChain>
</file>

<file path=xl/sharedStrings.xml><?xml version="1.0" encoding="utf-8"?>
<sst xmlns="http://schemas.openxmlformats.org/spreadsheetml/2006/main" count="74" uniqueCount="51">
  <si>
    <t>ACR Test</t>
  </si>
  <si>
    <t>IRSE Pulseq</t>
  </si>
  <si>
    <t>TSE Pulseq</t>
  </si>
  <si>
    <t>IRSE Siemens</t>
  </si>
  <si>
    <t>TSE Siemens</t>
  </si>
  <si>
    <t>Subtest</t>
  </si>
  <si>
    <t>Geometric accuracy</t>
  </si>
  <si>
    <t>High-contrast spatial resolution</t>
  </si>
  <si>
    <t>Slice thickness accuracy</t>
  </si>
  <si>
    <t>Slice position accuracy</t>
  </si>
  <si>
    <t>Image intensity uniformity</t>
  </si>
  <si>
    <t>Percent-signal ghosting</t>
  </si>
  <si>
    <t>Low-contrast object detectability</t>
  </si>
  <si>
    <t>Subtest slice #</t>
  </si>
  <si>
    <t>Top-to-bottom diameter</t>
  </si>
  <si>
    <t>Left-to-right diameter</t>
  </si>
  <si>
    <t>NE-SW diameter</t>
  </si>
  <si>
    <t>NW-SE diameter</t>
  </si>
  <si>
    <t>Best row resolution</t>
  </si>
  <si>
    <t>Best column resolution</t>
  </si>
  <si>
    <t xml:space="preserve">Ramp length (top) </t>
  </si>
  <si>
    <t>Ramp length (bottom)</t>
  </si>
  <si>
    <t>Bar length difference (mm)</t>
  </si>
  <si>
    <t>Large ROI high-signal value</t>
  </si>
  <si>
    <t>Large ROI low-signal value</t>
  </si>
  <si>
    <t>Large ROI mean pixel intensity</t>
  </si>
  <si>
    <t>Percent integral uniformity (PIU)</t>
  </si>
  <si>
    <t>Left ROI MPI</t>
  </si>
  <si>
    <t>Right ROI MPI</t>
  </si>
  <si>
    <t>Bottom ROI MPI</t>
  </si>
  <si>
    <t xml:space="preserve">Top ROI MPI </t>
  </si>
  <si>
    <t>Ghosting ratio</t>
  </si>
  <si>
    <t># Complete spokes</t>
  </si>
  <si>
    <t>Total score</t>
  </si>
  <si>
    <t>Derived</t>
  </si>
  <si>
    <t xml:space="preserve">Slice thickness </t>
  </si>
  <si>
    <t>Passed? (all within 2 mm of 190 mm)</t>
  </si>
  <si>
    <t>YES</t>
  </si>
  <si>
    <t>Passed? (resolution at least 1 mm)</t>
  </si>
  <si>
    <t>Name</t>
  </si>
  <si>
    <t>Test 1 display width</t>
  </si>
  <si>
    <t>Test 1 display center</t>
  </si>
  <si>
    <t>Test 3 top mean</t>
  </si>
  <si>
    <t>Test 3 bottom mean</t>
  </si>
  <si>
    <t>Test 3 mean</t>
  </si>
  <si>
    <t>Passed? &lt; 5 optimal, 5-7 ok</t>
  </si>
  <si>
    <t>Passed? Within 5 mm +- 1 mm</t>
  </si>
  <si>
    <t>Passed? &gt; 82% optimal, &lt;80% fail</t>
  </si>
  <si>
    <t>NO</t>
  </si>
  <si>
    <t>Passed? &lt; 0.025; fail if &gt; 0.030</t>
  </si>
  <si>
    <t>Passed? &gt;37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</si>
</sst>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16" fontId="0" fillId="4" borderId="0" xfId="0" applyNumberFormat="1" applyFill="1" applyAlignment="1">
      <alignment horizontal="right"/>
    </xf>
    <xf numFmtId="0" fontId="0" fillId="5" borderId="0" xfId="0" applyFill="1" applyAlignment="1">
      <alignment horizontal="center"/>
    </xf>
    <xf numFmtId="0" fontId="2" fillId="6" borderId="0" xfId="0" applyFont="1" applyFill="1"/>
    <xf numFmtId="0" fontId="3" fillId="6" borderId="0" xfId="0" applyFont="1" applyFill="1"/>
    <xf numFmtId="0" fontId="4" fillId="2" borderId="0" xfId="0" applyFont="1" applyFill="1"/>
    <xf numFmtId="0" fontId="4" fillId="0" borderId="0" xfId="0" applyFont="1"/>
    <xf numFmtId="0" fontId="2" fillId="7" borderId="0" xfId="0" applyFont="1" applyFill="1" applyAlignment="1">
      <alignment horizontal="center"/>
    </xf>
    <xf numFmtId="0" fontId="1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0686B-E387-4F32-B8E0-A8F172A8D0B2}">
  <dimension ref="A1:F35"/>
  <sheetViews>
    <sheetView tabSelected="1" zoomScale="89" zoomScaleNormal="89" workbookViewId="0">
      <selection activeCell="H13" sqref="H13"/>
    </sheetView>
  </sheetViews>
  <sheetFormatPr defaultRowHeight="14.6" x14ac:dyDescent="0.4"/>
  <cols>
    <col min="2" max="2" width="28.3828125" style="3" customWidth="1"/>
    <col min="3" max="3" width="14.3046875" customWidth="1"/>
    <col min="4" max="4" width="29.4609375" customWidth="1"/>
    <col min="5" max="5" width="14.69140625" customWidth="1"/>
    <col min="6" max="6" width="13.53515625" customWidth="1"/>
  </cols>
  <sheetData>
    <row r="1" spans="1:6" s="1" customFormat="1" x14ac:dyDescent="0.4">
      <c r="B1" s="2" t="s">
        <v>0</v>
      </c>
      <c r="C1" s="1" t="s">
        <v>13</v>
      </c>
      <c r="D1" s="1" t="s">
        <v>5</v>
      </c>
      <c r="E1" s="1" t="s">
        <v>2</v>
      </c>
      <c r="F1" s="1" t="s">
        <v>4</v>
      </c>
    </row>
    <row r="2" spans="1:6" x14ac:dyDescent="0.4">
      <c r="A2">
        <v>1</v>
      </c>
      <c r="B2" s="14" t="s">
        <v>6</v>
      </c>
      <c r="C2">
        <v>1</v>
      </c>
      <c r="D2" t="s">
        <v>14</v>
      </c>
      <c r="E2">
        <v>189.9</v>
      </c>
      <c r="F2">
        <v>188.7</v>
      </c>
    </row>
    <row r="3" spans="1:6" x14ac:dyDescent="0.4">
      <c r="B3" s="14"/>
      <c r="C3">
        <v>1</v>
      </c>
      <c r="D3" t="s">
        <v>15</v>
      </c>
      <c r="E3">
        <v>190.7</v>
      </c>
      <c r="F3">
        <v>191.9</v>
      </c>
    </row>
    <row r="4" spans="1:6" x14ac:dyDescent="0.4">
      <c r="B4" s="14"/>
      <c r="C4">
        <v>5</v>
      </c>
      <c r="D4" t="s">
        <v>14</v>
      </c>
      <c r="E4">
        <v>191.4</v>
      </c>
      <c r="F4">
        <v>189.98</v>
      </c>
    </row>
    <row r="5" spans="1:6" x14ac:dyDescent="0.4">
      <c r="B5" s="14"/>
      <c r="C5">
        <v>5</v>
      </c>
      <c r="D5" t="s">
        <v>15</v>
      </c>
      <c r="E5">
        <v>190.4</v>
      </c>
      <c r="F5">
        <v>191</v>
      </c>
    </row>
    <row r="6" spans="1:6" x14ac:dyDescent="0.4">
      <c r="B6" s="14"/>
      <c r="C6">
        <v>5</v>
      </c>
      <c r="D6" t="s">
        <v>16</v>
      </c>
      <c r="E6">
        <v>191.2</v>
      </c>
      <c r="F6">
        <v>190.7</v>
      </c>
    </row>
    <row r="7" spans="1:6" x14ac:dyDescent="0.4">
      <c r="B7" s="14"/>
      <c r="C7">
        <v>5</v>
      </c>
      <c r="D7" t="s">
        <v>17</v>
      </c>
      <c r="E7">
        <v>190.3</v>
      </c>
      <c r="F7">
        <v>191.95</v>
      </c>
    </row>
    <row r="8" spans="1:6" x14ac:dyDescent="0.4">
      <c r="B8" s="14"/>
      <c r="C8" s="5"/>
      <c r="D8" s="4" t="s">
        <v>36</v>
      </c>
      <c r="E8" s="8" t="s">
        <v>37</v>
      </c>
      <c r="F8" s="8" t="s">
        <v>37</v>
      </c>
    </row>
    <row r="9" spans="1:6" x14ac:dyDescent="0.4">
      <c r="A9">
        <v>2</v>
      </c>
      <c r="B9" s="14" t="s">
        <v>7</v>
      </c>
      <c r="C9">
        <v>1</v>
      </c>
      <c r="D9" t="s">
        <v>18</v>
      </c>
      <c r="E9">
        <v>0.9</v>
      </c>
      <c r="F9">
        <v>0.9</v>
      </c>
    </row>
    <row r="10" spans="1:6" x14ac:dyDescent="0.4">
      <c r="B10" s="14"/>
      <c r="C10">
        <v>1</v>
      </c>
      <c r="D10" t="s">
        <v>19</v>
      </c>
      <c r="E10">
        <v>1</v>
      </c>
      <c r="F10">
        <v>0.9</v>
      </c>
    </row>
    <row r="11" spans="1:6" x14ac:dyDescent="0.4">
      <c r="B11" s="14"/>
      <c r="C11" s="4"/>
      <c r="D11" s="4" t="s">
        <v>38</v>
      </c>
      <c r="E11" s="8" t="s">
        <v>37</v>
      </c>
      <c r="F11" s="8" t="s">
        <v>37</v>
      </c>
    </row>
    <row r="12" spans="1:6" x14ac:dyDescent="0.4">
      <c r="A12">
        <v>3</v>
      </c>
      <c r="B12" s="14" t="s">
        <v>8</v>
      </c>
      <c r="C12">
        <v>1</v>
      </c>
      <c r="D12" t="s">
        <v>20</v>
      </c>
      <c r="E12">
        <v>39.61</v>
      </c>
      <c r="F12">
        <f>55.5*250/256</f>
        <v>54.19921875</v>
      </c>
    </row>
    <row r="13" spans="1:6" x14ac:dyDescent="0.4">
      <c r="B13" s="14"/>
      <c r="C13">
        <v>1</v>
      </c>
      <c r="D13" t="s">
        <v>21</v>
      </c>
      <c r="E13">
        <v>44.35</v>
      </c>
      <c r="F13">
        <f>64.25*250/256</f>
        <v>62.744140625</v>
      </c>
    </row>
    <row r="14" spans="1:6" x14ac:dyDescent="0.4">
      <c r="B14" s="14"/>
      <c r="C14" s="6" t="s">
        <v>34</v>
      </c>
      <c r="D14" t="s">
        <v>35</v>
      </c>
      <c r="E14">
        <f>0.2*E12*E13/(E12+E13)</f>
        <v>4.1846200571700809</v>
      </c>
      <c r="F14">
        <f>0.2*F12*F13/(F12+F13)</f>
        <v>5.8159495694154488</v>
      </c>
    </row>
    <row r="15" spans="1:6" x14ac:dyDescent="0.4">
      <c r="B15" s="14"/>
      <c r="C15" s="4"/>
      <c r="D15" s="4" t="s">
        <v>46</v>
      </c>
      <c r="E15" s="8" t="s">
        <v>37</v>
      </c>
      <c r="F15" s="8" t="s">
        <v>37</v>
      </c>
    </row>
    <row r="16" spans="1:6" x14ac:dyDescent="0.4">
      <c r="A16">
        <v>4</v>
      </c>
      <c r="B16" s="14" t="s">
        <v>9</v>
      </c>
      <c r="C16">
        <v>1</v>
      </c>
      <c r="D16" t="s">
        <v>22</v>
      </c>
      <c r="E16">
        <f>-1.13*250/256</f>
        <v>-1.103515625</v>
      </c>
      <c r="F16">
        <f>-3.13*250/256</f>
        <v>-3.056640625</v>
      </c>
    </row>
    <row r="17" spans="1:6" x14ac:dyDescent="0.4">
      <c r="B17" s="14"/>
      <c r="C17">
        <v>11</v>
      </c>
      <c r="D17" t="s">
        <v>22</v>
      </c>
      <c r="E17">
        <f>-4.05*250/256</f>
        <v>-3.955078125</v>
      </c>
      <c r="F17">
        <f>-6.14*250/256</f>
        <v>-5.99609375</v>
      </c>
    </row>
    <row r="18" spans="1:6" x14ac:dyDescent="0.4">
      <c r="B18" s="14"/>
      <c r="C18" s="5"/>
      <c r="D18" s="4" t="s">
        <v>45</v>
      </c>
      <c r="E18" s="8" t="s">
        <v>37</v>
      </c>
      <c r="F18" s="8" t="s">
        <v>37</v>
      </c>
    </row>
    <row r="19" spans="1:6" x14ac:dyDescent="0.4">
      <c r="A19">
        <v>5</v>
      </c>
      <c r="B19" s="14" t="s">
        <v>10</v>
      </c>
      <c r="C19">
        <v>7</v>
      </c>
      <c r="D19" t="s">
        <v>24</v>
      </c>
      <c r="E19">
        <v>0.42449999999999999</v>
      </c>
      <c r="F19">
        <v>0.37159999999999999</v>
      </c>
    </row>
    <row r="20" spans="1:6" x14ac:dyDescent="0.4">
      <c r="B20" s="14"/>
      <c r="C20">
        <v>7</v>
      </c>
      <c r="D20" t="s">
        <v>23</v>
      </c>
      <c r="E20">
        <v>0.71679999999999999</v>
      </c>
      <c r="F20">
        <v>0.64439999999999997</v>
      </c>
    </row>
    <row r="21" spans="1:6" x14ac:dyDescent="0.4">
      <c r="B21" s="14"/>
      <c r="C21" s="6" t="s">
        <v>34</v>
      </c>
      <c r="D21" t="s">
        <v>26</v>
      </c>
      <c r="E21">
        <f>100*(1-(E20-E19)/(E20+E19))</f>
        <v>74.388854814685004</v>
      </c>
      <c r="F21">
        <f>100*(1-(F20-F19)/(F20+F19))</f>
        <v>73.149606299212593</v>
      </c>
    </row>
    <row r="22" spans="1:6" x14ac:dyDescent="0.4">
      <c r="B22" s="14"/>
      <c r="C22" s="4"/>
      <c r="D22" s="4" t="s">
        <v>47</v>
      </c>
      <c r="E22" s="13" t="s">
        <v>48</v>
      </c>
      <c r="F22" s="13" t="s">
        <v>48</v>
      </c>
    </row>
    <row r="23" spans="1:6" x14ac:dyDescent="0.4">
      <c r="A23">
        <v>6</v>
      </c>
      <c r="B23" s="14" t="s">
        <v>11</v>
      </c>
      <c r="C23">
        <v>7</v>
      </c>
      <c r="D23" t="s">
        <v>25</v>
      </c>
      <c r="E23">
        <v>0.51580000000000004</v>
      </c>
      <c r="F23">
        <v>0.45660000000000001</v>
      </c>
    </row>
    <row r="24" spans="1:6" x14ac:dyDescent="0.4">
      <c r="B24" s="14"/>
      <c r="C24">
        <v>7</v>
      </c>
      <c r="D24" t="s">
        <v>27</v>
      </c>
      <c r="E24">
        <v>5.0000000000000001E-3</v>
      </c>
      <c r="F24">
        <v>5.0000000000000001E-3</v>
      </c>
    </row>
    <row r="25" spans="1:6" x14ac:dyDescent="0.4">
      <c r="B25" s="14"/>
      <c r="C25">
        <v>7</v>
      </c>
      <c r="D25" t="s">
        <v>28</v>
      </c>
      <c r="E25">
        <v>5.0000000000000001E-3</v>
      </c>
      <c r="F25">
        <v>5.1999999999999998E-3</v>
      </c>
    </row>
    <row r="26" spans="1:6" x14ac:dyDescent="0.4">
      <c r="B26" s="14"/>
      <c r="C26">
        <v>7</v>
      </c>
      <c r="D26" t="s">
        <v>30</v>
      </c>
      <c r="E26">
        <v>1.34E-2</v>
      </c>
      <c r="F26">
        <v>4.7000000000000002E-3</v>
      </c>
    </row>
    <row r="27" spans="1:6" x14ac:dyDescent="0.4">
      <c r="B27" s="14"/>
      <c r="C27">
        <v>7</v>
      </c>
      <c r="D27" t="s">
        <v>29</v>
      </c>
      <c r="E27">
        <v>1.7299999999999999E-2</v>
      </c>
      <c r="F27">
        <v>5.1000000000000004E-3</v>
      </c>
    </row>
    <row r="28" spans="1:6" x14ac:dyDescent="0.4">
      <c r="B28" s="14"/>
      <c r="C28" s="6" t="s">
        <v>34</v>
      </c>
      <c r="D28" t="s">
        <v>31</v>
      </c>
      <c r="E28">
        <f>ABS(((E26+E27)-(E25+E24))/(2*E23))</f>
        <v>2.0065917022101584E-2</v>
      </c>
      <c r="F28">
        <f>ABS(((F26+F27)-(F25+F24))/(2*F23))</f>
        <v>4.3802014892685176E-4</v>
      </c>
    </row>
    <row r="29" spans="1:6" x14ac:dyDescent="0.4">
      <c r="B29" s="14"/>
      <c r="C29" s="4"/>
      <c r="D29" s="4" t="s">
        <v>49</v>
      </c>
      <c r="E29" s="8" t="s">
        <v>37</v>
      </c>
      <c r="F29" s="8" t="s">
        <v>37</v>
      </c>
    </row>
    <row r="30" spans="1:6" x14ac:dyDescent="0.4">
      <c r="A30">
        <v>7</v>
      </c>
      <c r="B30" s="3" t="s">
        <v>12</v>
      </c>
      <c r="C30">
        <v>8</v>
      </c>
      <c r="D30" t="s">
        <v>32</v>
      </c>
      <c r="E30">
        <v>4</v>
      </c>
      <c r="F30">
        <v>9</v>
      </c>
    </row>
    <row r="31" spans="1:6" x14ac:dyDescent="0.4">
      <c r="C31">
        <v>9</v>
      </c>
      <c r="D31" t="s">
        <v>32</v>
      </c>
      <c r="E31">
        <v>10</v>
      </c>
      <c r="F31">
        <v>10</v>
      </c>
    </row>
    <row r="32" spans="1:6" x14ac:dyDescent="0.4">
      <c r="C32">
        <v>10</v>
      </c>
      <c r="D32" t="s">
        <v>32</v>
      </c>
      <c r="E32">
        <v>10</v>
      </c>
      <c r="F32">
        <v>10</v>
      </c>
    </row>
    <row r="33" spans="3:6" x14ac:dyDescent="0.4">
      <c r="C33">
        <v>11</v>
      </c>
      <c r="D33" t="s">
        <v>32</v>
      </c>
      <c r="E33">
        <v>10</v>
      </c>
      <c r="F33">
        <v>10</v>
      </c>
    </row>
    <row r="34" spans="3:6" x14ac:dyDescent="0.4">
      <c r="C34" s="7" t="s">
        <v>34</v>
      </c>
      <c r="D34" t="s">
        <v>33</v>
      </c>
      <c r="E34">
        <v>34</v>
      </c>
      <c r="F34">
        <v>39</v>
      </c>
    </row>
    <row r="35" spans="3:6" x14ac:dyDescent="0.4">
      <c r="C35" s="4"/>
      <c r="D35" s="4" t="s">
        <v>50</v>
      </c>
      <c r="E35" s="13" t="s">
        <v>48</v>
      </c>
      <c r="F35" s="8" t="s">
        <v>37</v>
      </c>
    </row>
  </sheetData>
  <mergeCells count="6">
    <mergeCell ref="B19:B22"/>
    <mergeCell ref="B23:B29"/>
    <mergeCell ref="B2:B8"/>
    <mergeCell ref="B9:B11"/>
    <mergeCell ref="B12:B15"/>
    <mergeCell ref="B16:B18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CFEC4-FDE3-4C7C-BFF7-AD7E98F53448}">
  <dimension ref="A1:E7"/>
  <sheetViews>
    <sheetView workbookViewId="0">
      <selection activeCell="B8" sqref="B8"/>
    </sheetView>
  </sheetViews>
  <sheetFormatPr defaultRowHeight="14.6" x14ac:dyDescent="0.4"/>
  <cols>
    <col min="1" max="1" width="18.23046875" style="9" customWidth="1"/>
    <col min="2" max="2" width="23.765625" customWidth="1"/>
    <col min="3" max="3" width="19.61328125" customWidth="1"/>
    <col min="4" max="4" width="16.07421875" customWidth="1"/>
    <col min="5" max="5" width="20.921875" customWidth="1"/>
  </cols>
  <sheetData>
    <row r="1" spans="1:5" s="12" customFormat="1" ht="20.6" x14ac:dyDescent="0.55000000000000004">
      <c r="A1" s="10" t="s">
        <v>39</v>
      </c>
      <c r="B1" s="11" t="s">
        <v>1</v>
      </c>
      <c r="C1" s="11" t="s">
        <v>3</v>
      </c>
      <c r="D1" s="11" t="s">
        <v>2</v>
      </c>
      <c r="E1" s="11" t="s">
        <v>4</v>
      </c>
    </row>
    <row r="2" spans="1:5" x14ac:dyDescent="0.4">
      <c r="A2" s="9" t="s">
        <v>41</v>
      </c>
      <c r="B2">
        <v>0.25</v>
      </c>
      <c r="C2">
        <f>0.3941/2</f>
        <v>0.19705</v>
      </c>
      <c r="D2">
        <v>0.23</v>
      </c>
      <c r="E2">
        <v>0.23</v>
      </c>
    </row>
    <row r="3" spans="1:5" x14ac:dyDescent="0.4">
      <c r="A3" s="9" t="s">
        <v>40</v>
      </c>
      <c r="B3">
        <v>0.5</v>
      </c>
      <c r="C3">
        <v>0.39410000000000001</v>
      </c>
      <c r="D3">
        <v>0.46</v>
      </c>
      <c r="E3">
        <v>0.46</v>
      </c>
    </row>
    <row r="4" spans="1:5" x14ac:dyDescent="0.4">
      <c r="A4" s="9" t="s">
        <v>42</v>
      </c>
      <c r="B4">
        <v>6.5699999999999995E-2</v>
      </c>
      <c r="D4">
        <v>6.5299999999999997E-2</v>
      </c>
      <c r="E4">
        <v>0.04</v>
      </c>
    </row>
    <row r="5" spans="1:5" x14ac:dyDescent="0.4">
      <c r="A5" s="9" t="s">
        <v>43</v>
      </c>
      <c r="B5">
        <v>6.5799999999999997E-2</v>
      </c>
      <c r="D5">
        <v>6.9000000000000006E-2</v>
      </c>
      <c r="E5">
        <v>4.1799999999999997E-2</v>
      </c>
    </row>
    <row r="6" spans="1:5" x14ac:dyDescent="0.4">
      <c r="A6" s="9" t="s">
        <v>44</v>
      </c>
      <c r="B6">
        <f>(B4+B5)/2</f>
        <v>6.5750000000000003E-2</v>
      </c>
      <c r="C6">
        <v>3.8300000000000001E-2</v>
      </c>
      <c r="D6">
        <f>(D4+D5)/2</f>
        <v>6.7150000000000001E-2</v>
      </c>
      <c r="E6">
        <v>4.0899999999999999E-2</v>
      </c>
    </row>
    <row r="7" spans="1:5" x14ac:dyDescent="0.4">
      <c r="B7">
        <f>B6/2</f>
        <v>3.2875000000000001E-2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ACR metrics</vt:lpstr>
      <vt:lpstr>Derived or display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tongg</dc:creator>
  <cp:lastModifiedBy>tongg</cp:lastModifiedBy>
  <dcterms:created xsi:type="dcterms:W3CDTF">2021-04-01T00:49:50Z</dcterms:created>
  <dcterms:modified xsi:type="dcterms:W3CDTF">2021-04-25T19:47:30Z</dcterms:modified>
</cp:coreProperties>
</file>