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880" tabRatio="500" activeTab="3"/>
  </bookViews>
  <sheets>
    <sheet name="o1" sheetId="1" r:id="rId1"/>
    <sheet name="o2" sheetId="2" r:id="rId2"/>
    <sheet name="Performance" sheetId="6" r:id="rId3"/>
    <sheet name="MemoryUsage" sheetId="3" r:id="rId4"/>
    <sheet name="Improvement" sheetId="4" r:id="rId5"/>
    <sheet name="Sensitivity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4"/>
  <c r="D31"/>
  <c r="F10"/>
  <c r="F5"/>
  <c r="D3"/>
  <c r="D4"/>
  <c r="D5"/>
  <c r="D6"/>
  <c r="D2"/>
  <c r="D7"/>
  <c r="C21" i="3"/>
  <c r="C22"/>
  <c r="C23"/>
  <c r="C24"/>
  <c r="C25"/>
  <c r="C26"/>
  <c r="B21"/>
  <c r="B22"/>
  <c r="B23"/>
  <c r="B24"/>
  <c r="B25"/>
  <c r="B26"/>
  <c r="C4"/>
  <c r="C5"/>
  <c r="C6"/>
  <c r="C7"/>
  <c r="C8"/>
  <c r="C9"/>
  <c r="C10"/>
  <c r="C12"/>
  <c r="C13"/>
  <c r="C14"/>
  <c r="C15"/>
  <c r="C16"/>
  <c r="C17"/>
  <c r="C18"/>
  <c r="C19"/>
  <c r="B4"/>
  <c r="B5"/>
  <c r="B6"/>
  <c r="B7"/>
  <c r="B8"/>
  <c r="B9"/>
  <c r="B10"/>
  <c r="B12"/>
  <c r="B13"/>
  <c r="B14"/>
  <c r="B15"/>
  <c r="B16"/>
  <c r="B17"/>
  <c r="B18"/>
  <c r="B19"/>
  <c r="C3"/>
  <c r="B3"/>
  <c r="C1"/>
  <c r="B1"/>
  <c r="E28"/>
  <c r="D28"/>
  <c r="E29"/>
  <c r="H3"/>
  <c r="H4"/>
  <c r="H5"/>
  <c r="H6"/>
  <c r="H7"/>
  <c r="H8"/>
  <c r="H9"/>
  <c r="H10"/>
  <c r="H12"/>
  <c r="H13"/>
  <c r="H14"/>
  <c r="H15"/>
  <c r="H16"/>
  <c r="H17"/>
  <c r="H18"/>
  <c r="H19"/>
  <c r="H21"/>
  <c r="H22"/>
  <c r="H24"/>
  <c r="H25"/>
  <c r="H26"/>
  <c r="H28"/>
  <c r="F21"/>
  <c r="F22"/>
  <c r="F23"/>
  <c r="F24"/>
  <c r="F25"/>
  <c r="F26"/>
  <c r="F20"/>
  <c r="F29" i="1"/>
  <c r="H2"/>
  <c r="H3"/>
  <c r="H4"/>
  <c r="H5"/>
  <c r="H6"/>
  <c r="H7"/>
  <c r="H8"/>
  <c r="H9"/>
  <c r="H10"/>
  <c r="H11"/>
  <c r="H12"/>
  <c r="H13"/>
  <c r="H14"/>
  <c r="H15"/>
  <c r="H18"/>
  <c r="H16"/>
  <c r="E29"/>
  <c r="D29"/>
  <c r="F16"/>
  <c r="F14"/>
  <c r="F15"/>
  <c r="F3"/>
  <c r="F4"/>
  <c r="F5"/>
  <c r="F6"/>
  <c r="F7"/>
  <c r="F8"/>
  <c r="F9"/>
  <c r="F10"/>
  <c r="F11"/>
  <c r="F12"/>
  <c r="F13"/>
  <c r="F2"/>
  <c r="D2"/>
  <c r="D3"/>
  <c r="D4"/>
  <c r="D5"/>
  <c r="D6"/>
  <c r="D7"/>
  <c r="D8"/>
  <c r="D9"/>
  <c r="D10"/>
  <c r="D11"/>
  <c r="D12"/>
  <c r="D13"/>
  <c r="D14"/>
  <c r="D15"/>
  <c r="D17"/>
  <c r="F29" i="2"/>
  <c r="E29"/>
  <c r="D29"/>
  <c r="H2"/>
  <c r="H3"/>
  <c r="H4"/>
  <c r="H5"/>
  <c r="H6"/>
  <c r="H7"/>
  <c r="H8"/>
  <c r="H9"/>
  <c r="H10"/>
  <c r="H11"/>
  <c r="H12"/>
  <c r="H13"/>
  <c r="H14"/>
  <c r="H15"/>
  <c r="H18"/>
  <c r="D2"/>
  <c r="D3"/>
  <c r="D4"/>
  <c r="D5"/>
  <c r="D6"/>
  <c r="D7"/>
  <c r="D8"/>
  <c r="D9"/>
  <c r="D10"/>
  <c r="D11"/>
  <c r="D12"/>
  <c r="D13"/>
  <c r="D14"/>
  <c r="D15"/>
  <c r="D17"/>
  <c r="H16"/>
  <c r="F16"/>
  <c r="F15"/>
  <c r="F14"/>
  <c r="F13"/>
  <c r="F12"/>
  <c r="F11"/>
  <c r="F10"/>
  <c r="F9"/>
  <c r="F8"/>
  <c r="F7"/>
  <c r="F6"/>
  <c r="F5"/>
  <c r="F4"/>
  <c r="F3"/>
  <c r="F2"/>
  <c r="E21" i="6"/>
  <c r="E22"/>
  <c r="E23"/>
  <c r="E24"/>
  <c r="E25"/>
  <c r="E26"/>
  <c r="E20"/>
  <c r="G22"/>
  <c r="G3"/>
  <c r="G4"/>
  <c r="G5"/>
  <c r="G6"/>
  <c r="G7"/>
  <c r="G8"/>
  <c r="G9"/>
  <c r="G10"/>
  <c r="G12"/>
  <c r="G13"/>
  <c r="G14"/>
  <c r="G15"/>
  <c r="G16"/>
  <c r="G17"/>
  <c r="G18"/>
  <c r="G19"/>
  <c r="G21"/>
  <c r="G23"/>
  <c r="G24"/>
  <c r="G25"/>
  <c r="G26"/>
  <c r="G28"/>
  <c r="H22"/>
  <c r="H3"/>
  <c r="H4"/>
  <c r="H5"/>
  <c r="H6"/>
  <c r="H7"/>
  <c r="H8"/>
  <c r="H9"/>
  <c r="H10"/>
  <c r="H12"/>
  <c r="H13"/>
  <c r="H14"/>
  <c r="H15"/>
  <c r="H16"/>
  <c r="H17"/>
  <c r="H18"/>
  <c r="H19"/>
  <c r="H21"/>
  <c r="H23"/>
  <c r="H24"/>
  <c r="H25"/>
  <c r="H26"/>
  <c r="H28"/>
  <c r="I22"/>
  <c r="I3"/>
  <c r="I4"/>
  <c r="I5"/>
  <c r="I6"/>
  <c r="I7"/>
  <c r="I8"/>
  <c r="I9"/>
  <c r="I10"/>
  <c r="I12"/>
  <c r="I13"/>
  <c r="I14"/>
  <c r="I15"/>
  <c r="I16"/>
  <c r="I17"/>
  <c r="I18"/>
  <c r="I19"/>
  <c r="I21"/>
  <c r="I23"/>
  <c r="I24"/>
  <c r="I25"/>
  <c r="I26"/>
  <c r="I28"/>
  <c r="E3" i="7"/>
  <c r="E4"/>
  <c r="E5"/>
  <c r="E6"/>
  <c r="E2"/>
  <c r="G8"/>
  <c r="F6"/>
  <c r="F2"/>
  <c r="F3"/>
  <c r="F4"/>
  <c r="F5"/>
  <c r="F8"/>
  <c r="H2"/>
  <c r="H3"/>
  <c r="H4"/>
  <c r="H5"/>
  <c r="H6"/>
  <c r="H8"/>
</calcChain>
</file>

<file path=xl/sharedStrings.xml><?xml version="1.0" encoding="utf-8"?>
<sst xmlns="http://schemas.openxmlformats.org/spreadsheetml/2006/main" count="162" uniqueCount="81">
  <si>
    <t>SampleRate 0.1%</t>
    <phoneticPr fontId="1" type="noConversion"/>
  </si>
  <si>
    <t>SampleRate 10%</t>
    <phoneticPr fontId="1" type="noConversion"/>
  </si>
  <si>
    <t>Default SampleRate 1%</t>
    <phoneticPr fontId="1" type="noConversion"/>
  </si>
  <si>
    <t>Defaults-no-prediction</t>
    <phoneticPr fontId="1" type="noConversion"/>
  </si>
  <si>
    <t>DEFAULTS-No-Prediction</t>
    <phoneticPr fontId="1" type="noConversion"/>
  </si>
  <si>
    <t>pthread</t>
    <phoneticPr fontId="1" type="noConversion"/>
  </si>
  <si>
    <t>linear_regression</t>
    <phoneticPr fontId="1" type="noConversion"/>
  </si>
  <si>
    <t>reverse_index</t>
    <phoneticPr fontId="1" type="noConversion"/>
  </si>
  <si>
    <t>defaults-old</t>
    <phoneticPr fontId="1" type="noConversion"/>
  </si>
  <si>
    <t>blackscholes</t>
    <phoneticPr fontId="1" type="noConversion"/>
  </si>
  <si>
    <t>bodytrack</t>
    <phoneticPr fontId="1" type="noConversion"/>
  </si>
  <si>
    <t>dedup</t>
    <phoneticPr fontId="1" type="noConversion"/>
  </si>
  <si>
    <t>ferret</t>
    <phoneticPr fontId="1" type="noConversion"/>
  </si>
  <si>
    <t>fluidanimate</t>
    <phoneticPr fontId="1" type="noConversion"/>
  </si>
  <si>
    <t>histogram</t>
    <phoneticPr fontId="1" type="noConversion"/>
  </si>
  <si>
    <t>kmeans</t>
    <phoneticPr fontId="1" type="noConversion"/>
  </si>
  <si>
    <t>pca</t>
    <phoneticPr fontId="1" type="noConversion"/>
  </si>
  <si>
    <t>streamcluster</t>
    <phoneticPr fontId="1" type="noConversion"/>
  </si>
  <si>
    <t>string_match</t>
    <phoneticPr fontId="1" type="noConversion"/>
  </si>
  <si>
    <t>swaptions</t>
    <phoneticPr fontId="1" type="noConversion"/>
  </si>
  <si>
    <t xml:space="preserve">word_count </t>
    <phoneticPr fontId="1" type="noConversion"/>
  </si>
  <si>
    <t>matric_multiply</t>
    <phoneticPr fontId="1" type="noConversion"/>
  </si>
  <si>
    <t>defaults-new-inline(.h file)</t>
    <phoneticPr fontId="1" type="noConversion"/>
  </si>
  <si>
    <t>Defaults-new (*.o file)</t>
    <phoneticPr fontId="1" type="noConversion"/>
  </si>
  <si>
    <t>Phoenix</t>
    <phoneticPr fontId="1" type="noConversion"/>
  </si>
  <si>
    <t>PARSEC</t>
    <phoneticPr fontId="1" type="noConversion"/>
  </si>
  <si>
    <t>Defaults</t>
    <phoneticPr fontId="1" type="noConversion"/>
  </si>
  <si>
    <t>histogram</t>
    <phoneticPr fontId="1" type="noConversion"/>
  </si>
  <si>
    <t>kmeans</t>
    <phoneticPr fontId="1" type="noConversion"/>
  </si>
  <si>
    <t>linear_regression</t>
    <phoneticPr fontId="1" type="noConversion"/>
  </si>
  <si>
    <t>matrix_Multiply</t>
    <phoneticPr fontId="1" type="noConversion"/>
  </si>
  <si>
    <t>pca</t>
    <phoneticPr fontId="1" type="noConversion"/>
  </si>
  <si>
    <t>reverse_index</t>
    <phoneticPr fontId="1" type="noConversion"/>
  </si>
  <si>
    <t>string_match</t>
    <phoneticPr fontId="1" type="noConversion"/>
  </si>
  <si>
    <t>word_count</t>
    <phoneticPr fontId="1" type="noConversion"/>
  </si>
  <si>
    <t xml:space="preserve">blackscholes </t>
  </si>
  <si>
    <t xml:space="preserve">bodytrack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</si>
  <si>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</si>
  <si>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</si>
  <si>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</si>
  <si>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</si>
  <si>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</si>
  <si>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</si>
  <si>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1" type="noConversion"/>
  </si>
  <si>
    <t>Original</t>
    <phoneticPr fontId="1" type="noConversion"/>
  </si>
  <si>
    <t>matrix_multiply</t>
    <phoneticPr fontId="1" type="noConversion"/>
  </si>
  <si>
    <t>AVERAGE</t>
    <phoneticPr fontId="1" type="noConversion"/>
  </si>
  <si>
    <t>Original</t>
    <phoneticPr fontId="1" type="noConversion"/>
  </si>
  <si>
    <t>histogram</t>
    <phoneticPr fontId="1" type="noConversion"/>
  </si>
  <si>
    <t>New</t>
    <phoneticPr fontId="1" type="noConversion"/>
  </si>
  <si>
    <t>reverse_index</t>
    <phoneticPr fontId="1" type="noConversion"/>
  </si>
  <si>
    <t>word_count</t>
    <phoneticPr fontId="1" type="noConversion"/>
  </si>
  <si>
    <t>Stream_cluster</t>
    <phoneticPr fontId="1" type="noConversion"/>
  </si>
  <si>
    <t>linear_regression</t>
    <phoneticPr fontId="1" type="noConversion"/>
  </si>
  <si>
    <t>Offset=0</t>
    <phoneticPr fontId="1" type="noConversion"/>
  </si>
  <si>
    <t>Offset=8</t>
    <phoneticPr fontId="1" type="noConversion"/>
  </si>
  <si>
    <t>Offset=16</t>
    <phoneticPr fontId="1" type="noConversion"/>
  </si>
  <si>
    <t>Offset=24</t>
  </si>
  <si>
    <t>Offset=32</t>
  </si>
  <si>
    <t>Offset=40</t>
  </si>
  <si>
    <t>Offset=48</t>
  </si>
  <si>
    <t>Offset=56</t>
  </si>
  <si>
    <t>PREDATOR</t>
    <phoneticPr fontId="1" type="noConversion"/>
  </si>
  <si>
    <t>PREDATOR</t>
    <phoneticPr fontId="1" type="noConversion"/>
  </si>
  <si>
    <t>PREDATOR-NP</t>
    <phoneticPr fontId="1" type="noConversion"/>
  </si>
  <si>
    <t>RealApplications</t>
    <phoneticPr fontId="1" type="noConversion"/>
  </si>
  <si>
    <t>aget</t>
    <phoneticPr fontId="1" type="noConversion"/>
  </si>
  <si>
    <t>pbzip2</t>
    <phoneticPr fontId="1" type="noConversion"/>
  </si>
  <si>
    <t>pfscan</t>
    <phoneticPr fontId="1" type="noConversion"/>
  </si>
  <si>
    <t>MySQL</t>
    <phoneticPr fontId="1" type="noConversion"/>
  </si>
  <si>
    <t>Boost</t>
    <phoneticPr fontId="1" type="noConversion"/>
  </si>
  <si>
    <t>Memcached</t>
    <phoneticPr fontId="1" type="noConversion"/>
  </si>
  <si>
    <t xml:space="preserve">swaptions </t>
    <phoneticPr fontId="1" type="noConversion"/>
  </si>
  <si>
    <t>histogram</t>
    <phoneticPr fontId="1" type="noConversion"/>
  </si>
  <si>
    <t>linear_regression</t>
    <phoneticPr fontId="1" type="noConversion"/>
  </si>
  <si>
    <t>reverse_index</t>
    <phoneticPr fontId="1" type="noConversion"/>
  </si>
  <si>
    <t>word_count</t>
    <phoneticPr fontId="1" type="noConversion"/>
  </si>
  <si>
    <t>streamcluster</t>
    <phoneticPr fontId="1" type="noConversion"/>
  </si>
  <si>
    <t>AVERAGE</t>
    <phoneticPr fontId="1" type="noConversion"/>
  </si>
  <si>
    <t>PREDATOR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</si>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</sst>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Execution Time Overhead</a:t>
            </a:r>
          </a:p>
        </c:rich>
      </c:tx>
      <c:layout>
        <c:manualLayout>
          <c:xMode val="edge"/>
          <c:yMode val="edge"/>
          <c:x val="0.372092906703494"/>
          <c:y val="0.043929712460063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Performance!$F$1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Performance!$F$2:$F$28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Performance!$G$1</c:f>
              <c:strCache>
                <c:ptCount val="1"/>
                <c:pt idx="0">
                  <c:v>PREDATOR-NP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Performance!$G$2:$G$28</c:f>
              <c:numCache>
                <c:formatCode>General</c:formatCode>
                <c:ptCount val="27"/>
                <c:pt idx="1">
                  <c:v>23.43650793719243</c:v>
                </c:pt>
                <c:pt idx="2">
                  <c:v>12.30162977377767</c:v>
                </c:pt>
                <c:pt idx="3">
                  <c:v>3.246626091537444</c:v>
                </c:pt>
                <c:pt idx="4">
                  <c:v>1.451512905174464</c:v>
                </c:pt>
                <c:pt idx="5">
                  <c:v>3.585815338811545</c:v>
                </c:pt>
                <c:pt idx="6">
                  <c:v>6.97308367472883</c:v>
                </c:pt>
                <c:pt idx="7">
                  <c:v>2.454966546504829</c:v>
                </c:pt>
                <c:pt idx="8">
                  <c:v>3.449282296735483</c:v>
                </c:pt>
                <c:pt idx="10">
                  <c:v>1.216110019634419</c:v>
                </c:pt>
                <c:pt idx="11">
                  <c:v>8.844773789998928</c:v>
                </c:pt>
                <c:pt idx="12">
                  <c:v>2.822429906274356</c:v>
                </c:pt>
                <c:pt idx="13">
                  <c:v>11.87440139326621</c:v>
                </c:pt>
                <c:pt idx="14">
                  <c:v>5.115598885399166</c:v>
                </c:pt>
                <c:pt idx="15">
                  <c:v>5.878500646307626</c:v>
                </c:pt>
                <c:pt idx="16">
                  <c:v>10.57627593942535</c:v>
                </c:pt>
                <c:pt idx="17">
                  <c:v>1.131678189798801</c:v>
                </c:pt>
                <c:pt idx="19">
                  <c:v>0.948430493273543</c:v>
                </c:pt>
                <c:pt idx="20">
                  <c:v>3.98711616930196</c:v>
                </c:pt>
                <c:pt idx="21">
                  <c:v>1.010644706115343</c:v>
                </c:pt>
                <c:pt idx="22">
                  <c:v>2.705889079484209</c:v>
                </c:pt>
                <c:pt idx="23">
                  <c:v>1.001168053718772</c:v>
                </c:pt>
                <c:pt idx="24">
                  <c:v>0.999184172955333</c:v>
                </c:pt>
                <c:pt idx="26">
                  <c:v>5.227801182246214</c:v>
                </c:pt>
              </c:numCache>
            </c:numRef>
          </c:val>
        </c:ser>
        <c:ser>
          <c:idx val="2"/>
          <c:order val="2"/>
          <c:tx>
            <c:strRef>
              <c:f>Performance!$H$1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Performance!$H$2:$H$28</c:f>
              <c:numCache>
                <c:formatCode>General</c:formatCode>
                <c:ptCount val="27"/>
                <c:pt idx="1">
                  <c:v>26.52222222312382</c:v>
                </c:pt>
                <c:pt idx="2">
                  <c:v>12.0924349306738</c:v>
                </c:pt>
                <c:pt idx="3">
                  <c:v>3.254829319925906</c:v>
                </c:pt>
                <c:pt idx="4">
                  <c:v>1.465260462287403</c:v>
                </c:pt>
                <c:pt idx="5">
                  <c:v>3.587118391683232</c:v>
                </c:pt>
                <c:pt idx="6">
                  <c:v>6.977179637233256</c:v>
                </c:pt>
                <c:pt idx="7">
                  <c:v>2.522388059606056</c:v>
                </c:pt>
                <c:pt idx="8">
                  <c:v>3.43157894749099</c:v>
                </c:pt>
                <c:pt idx="10">
                  <c:v>1.214882121805355</c:v>
                </c:pt>
                <c:pt idx="11">
                  <c:v>8.872074882102456</c:v>
                </c:pt>
                <c:pt idx="12">
                  <c:v>2.859813083874574</c:v>
                </c:pt>
                <c:pt idx="13">
                  <c:v>11.65280801059046</c:v>
                </c:pt>
                <c:pt idx="14">
                  <c:v>5.114902506457724</c:v>
                </c:pt>
                <c:pt idx="15">
                  <c:v>5.875053856062042</c:v>
                </c:pt>
                <c:pt idx="16">
                  <c:v>10.59282108800632</c:v>
                </c:pt>
                <c:pt idx="17">
                  <c:v>1.155248271480525</c:v>
                </c:pt>
                <c:pt idx="19">
                  <c:v>1.024932735426009</c:v>
                </c:pt>
                <c:pt idx="20">
                  <c:v>3.980030062366072</c:v>
                </c:pt>
                <c:pt idx="21">
                  <c:v>1.033006840667728</c:v>
                </c:pt>
                <c:pt idx="22">
                  <c:v>2.717324185270465</c:v>
                </c:pt>
                <c:pt idx="23">
                  <c:v>1.011680537302189</c:v>
                </c:pt>
                <c:pt idx="24">
                  <c:v>0.997654497238425</c:v>
                </c:pt>
                <c:pt idx="26">
                  <c:v>5.361602029576126</c:v>
                </c:pt>
              </c:numCache>
            </c:numRef>
          </c:val>
        </c:ser>
        <c:axId val="87986184"/>
        <c:axId val="87978168"/>
      </c:barChart>
      <c:catAx>
        <c:axId val="8798618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0"/>
            </a:pPr>
            <a:endParaRPr lang="en-US"/>
          </a:p>
        </c:txPr>
        <c:crossAx val="87978168"/>
        <c:crosses val="autoZero"/>
        <c:auto val="1"/>
        <c:lblAlgn val="ctr"/>
        <c:lblOffset val="100"/>
      </c:catAx>
      <c:valAx>
        <c:axId val="87978168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7986184"/>
        <c:crosses val="autoZero"/>
        <c:crossBetween val="between"/>
        <c:majorUnit val="3.0"/>
      </c:valAx>
    </c:plotArea>
    <c:legend>
      <c:legendPos val="r"/>
      <c:layout>
        <c:manualLayout>
          <c:xMode val="edge"/>
          <c:yMode val="edge"/>
          <c:x val="0.830296166568288"/>
          <c:y val="0.225142134789062"/>
          <c:w val="0.152023493969194"/>
          <c:h val="0.36840551181102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Relative Memory Overhead</a:t>
            </a:r>
          </a:p>
        </c:rich>
      </c:tx>
      <c:layout>
        <c:manualLayout>
          <c:xMode val="edge"/>
          <c:yMode val="edge"/>
          <c:x val="0.382664704182619"/>
          <c:y val="0.0610902255639098"/>
        </c:manualLayout>
      </c:layout>
    </c:title>
    <c:plotArea>
      <c:layout/>
      <c:barChart>
        <c:barDir val="col"/>
        <c:grouping val="clustered"/>
        <c:ser>
          <c:idx val="2"/>
          <c:order val="0"/>
          <c:tx>
            <c:strRef>
              <c:f>MemoryUsage!$G$1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MemoryUsage!$G$2:$G$28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3"/>
          <c:order val="1"/>
          <c:tx>
            <c:strRef>
              <c:f>MemoryUsage!$H$1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MemoryUsage!$H$2:$H$28</c:f>
              <c:numCache>
                <c:formatCode>General</c:formatCode>
                <c:ptCount val="27"/>
                <c:pt idx="1">
                  <c:v>1.00074625614805</c:v>
                </c:pt>
                <c:pt idx="2">
                  <c:v>1.609202211690363</c:v>
                </c:pt>
                <c:pt idx="3">
                  <c:v>1.001336800088994</c:v>
                </c:pt>
                <c:pt idx="4">
                  <c:v>1.07901534721167</c:v>
                </c:pt>
                <c:pt idx="5">
                  <c:v>1.240167387414256</c:v>
                </c:pt>
                <c:pt idx="6">
                  <c:v>1.390510269377203</c:v>
                </c:pt>
                <c:pt idx="7">
                  <c:v>1.008300135976882</c:v>
                </c:pt>
                <c:pt idx="8">
                  <c:v>1.063374557278058</c:v>
                </c:pt>
                <c:pt idx="10">
                  <c:v>1.065807799442897</c:v>
                </c:pt>
                <c:pt idx="11">
                  <c:v>1.204174019795903</c:v>
                </c:pt>
                <c:pt idx="12">
                  <c:v>1.553558464672959</c:v>
                </c:pt>
                <c:pt idx="13">
                  <c:v>1.699192610976721</c:v>
                </c:pt>
                <c:pt idx="14">
                  <c:v>1.228685616410424</c:v>
                </c:pt>
                <c:pt idx="15">
                  <c:v>1.217004810709057</c:v>
                </c:pt>
                <c:pt idx="16">
                  <c:v>7.802499320836729</c:v>
                </c:pt>
                <c:pt idx="17">
                  <c:v>1.173557607481033</c:v>
                </c:pt>
                <c:pt idx="19">
                  <c:v>6.835761589403973</c:v>
                </c:pt>
                <c:pt idx="20">
                  <c:v>1.419657631096002</c:v>
                </c:pt>
                <c:pt idx="21">
                  <c:v>1.0</c:v>
                </c:pt>
                <c:pt idx="22">
                  <c:v>10.35185129349334</c:v>
                </c:pt>
                <c:pt idx="23">
                  <c:v>1.567336510843775</c:v>
                </c:pt>
                <c:pt idx="24">
                  <c:v>1.116584425310862</c:v>
                </c:pt>
                <c:pt idx="26">
                  <c:v>2.210378393893598</c:v>
                </c:pt>
              </c:numCache>
            </c:numRef>
          </c:val>
        </c:ser>
        <c:axId val="222985192"/>
        <c:axId val="222979288"/>
      </c:barChart>
      <c:catAx>
        <c:axId val="22298519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0" i="0"/>
            </a:pPr>
            <a:endParaRPr lang="en-US"/>
          </a:p>
        </c:txPr>
        <c:crossAx val="222979288"/>
        <c:crosses val="autoZero"/>
        <c:auto val="1"/>
        <c:lblAlgn val="ctr"/>
        <c:lblOffset val="100"/>
      </c:catAx>
      <c:valAx>
        <c:axId val="222979288"/>
        <c:scaling>
          <c:orientation val="minMax"/>
          <c:max val="2.5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Memory Uage</a:t>
                </a:r>
              </a:p>
            </c:rich>
          </c:tx>
          <c:layout/>
        </c:title>
        <c:numFmt formatCode="General" sourceLinked="1"/>
        <c:tickLblPos val="nextTo"/>
        <c:crossAx val="2229851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85289406198078"/>
          <c:y val="0.264647963412468"/>
          <c:w val="0.0982311457054107"/>
          <c:h val="0.254538659641229"/>
        </c:manualLayout>
      </c:layout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Absolute Memory Overhead</a:t>
            </a:r>
          </a:p>
        </c:rich>
      </c:tx>
      <c:layout>
        <c:manualLayout>
          <c:xMode val="edge"/>
          <c:yMode val="edge"/>
          <c:x val="0.389870786280718"/>
          <c:y val="0.0555555555555555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MemoryUsage!$B$1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MemoryUsage!$B$2:$B$26</c:f>
              <c:numCache>
                <c:formatCode>0</c:formatCode>
                <c:ptCount val="25"/>
                <c:pt idx="1">
                  <c:v>1340.0224609375</c:v>
                </c:pt>
                <c:pt idx="2">
                  <c:v>4.9453125</c:v>
                </c:pt>
                <c:pt idx="3">
                  <c:v>517.9404296875</c:v>
                </c:pt>
                <c:pt idx="4">
                  <c:v>44.9873046875</c:v>
                </c:pt>
                <c:pt idx="5">
                  <c:v>104.78125</c:v>
                </c:pt>
                <c:pt idx="6">
                  <c:v>456.3115234375</c:v>
                </c:pt>
                <c:pt idx="7">
                  <c:v>510.6279296875</c:v>
                </c:pt>
                <c:pt idx="8">
                  <c:v>100.916015625</c:v>
                </c:pt>
                <c:pt idx="10">
                  <c:v>61.703125</c:v>
                </c:pt>
                <c:pt idx="11">
                  <c:v>12.7275390625</c:v>
                </c:pt>
                <c:pt idx="12">
                  <c:v>83.400390625</c:v>
                </c:pt>
                <c:pt idx="13">
                  <c:v>62.169921875</c:v>
                </c:pt>
                <c:pt idx="14">
                  <c:v>119.7314453125</c:v>
                </c:pt>
                <c:pt idx="15">
                  <c:v>9.337890625</c:v>
                </c:pt>
                <c:pt idx="16">
                  <c:v>3.5947265625</c:v>
                </c:pt>
                <c:pt idx="17">
                  <c:v>33.208984375</c:v>
                </c:pt>
                <c:pt idx="19">
                  <c:v>2.94921875</c:v>
                </c:pt>
                <c:pt idx="20">
                  <c:v>64.919921875</c:v>
                </c:pt>
                <c:pt idx="21">
                  <c:v>261.849609375</c:v>
                </c:pt>
                <c:pt idx="22">
                  <c:v>129.5546875</c:v>
                </c:pt>
                <c:pt idx="23">
                  <c:v>187.6796875</c:v>
                </c:pt>
                <c:pt idx="24">
                  <c:v>735.41796875</c:v>
                </c:pt>
              </c:numCache>
            </c:numRef>
          </c:val>
        </c:ser>
        <c:ser>
          <c:idx val="1"/>
          <c:order val="1"/>
          <c:tx>
            <c:strRef>
              <c:f>MemoryUsage!$C$1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MemoryUsage!$C$2:$C$26</c:f>
              <c:numCache>
                <c:formatCode>0</c:formatCode>
                <c:ptCount val="25"/>
                <c:pt idx="1">
                  <c:v>1341.0224609375</c:v>
                </c:pt>
                <c:pt idx="2">
                  <c:v>7.9580078125</c:v>
                </c:pt>
                <c:pt idx="3">
                  <c:v>518.6328125</c:v>
                </c:pt>
                <c:pt idx="4">
                  <c:v>48.5419921875</c:v>
                </c:pt>
                <c:pt idx="5">
                  <c:v>129.9462890625</c:v>
                </c:pt>
                <c:pt idx="6">
                  <c:v>634.505859375</c:v>
                </c:pt>
                <c:pt idx="7">
                  <c:v>514.8662109375</c:v>
                </c:pt>
                <c:pt idx="8">
                  <c:v>107.3115234375</c:v>
                </c:pt>
                <c:pt idx="10">
                  <c:v>65.763671875</c:v>
                </c:pt>
                <c:pt idx="11">
                  <c:v>15.326171875</c:v>
                </c:pt>
                <c:pt idx="12">
                  <c:v>129.5673828125</c:v>
                </c:pt>
                <c:pt idx="13">
                  <c:v>105.638671875</c:v>
                </c:pt>
                <c:pt idx="14">
                  <c:v>147.1123046875</c:v>
                </c:pt>
                <c:pt idx="15">
                  <c:v>11.3642578125</c:v>
                </c:pt>
                <c:pt idx="16">
                  <c:v>28.0478515625</c:v>
                </c:pt>
                <c:pt idx="17">
                  <c:v>38.97265625</c:v>
                </c:pt>
                <c:pt idx="19">
                  <c:v>20.16015625</c:v>
                </c:pt>
                <c:pt idx="20">
                  <c:v>92.1640625</c:v>
                </c:pt>
                <c:pt idx="21">
                  <c:v>261.849609375</c:v>
                </c:pt>
                <c:pt idx="22">
                  <c:v>1341.130859375</c:v>
                </c:pt>
                <c:pt idx="23">
                  <c:v>294.1572265625</c:v>
                </c:pt>
                <c:pt idx="24">
                  <c:v>821.15625</c:v>
                </c:pt>
              </c:numCache>
            </c:numRef>
          </c:val>
        </c:ser>
        <c:axId val="255519576"/>
        <c:axId val="254843528"/>
      </c:barChart>
      <c:catAx>
        <c:axId val="255519576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200" b="0" baseline="0"/>
            </a:pPr>
            <a:endParaRPr lang="en-US"/>
          </a:p>
        </c:txPr>
        <c:crossAx val="254843528"/>
        <c:crosses val="autoZero"/>
        <c:auto val="1"/>
        <c:lblAlgn val="ctr"/>
        <c:lblOffset val="100"/>
      </c:catAx>
      <c:valAx>
        <c:axId val="254843528"/>
        <c:scaling>
          <c:orientation val="minMax"/>
          <c:max val="140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Memory Usage(MB)</a:t>
                </a:r>
              </a:p>
            </c:rich>
          </c:tx>
          <c:layout/>
        </c:title>
        <c:numFmt formatCode="0" sourceLinked="1"/>
        <c:tickLblPos val="nextTo"/>
        <c:crossAx val="25551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111339563426"/>
          <c:y val="0.438273420722978"/>
          <c:w val="0.0803869406226357"/>
          <c:h val="0.14558596546170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Objects Alignment Sensitivity</a:t>
            </a:r>
          </a:p>
        </c:rich>
      </c:tx>
      <c:layout>
        <c:manualLayout>
          <c:xMode val="edge"/>
          <c:yMode val="edge"/>
          <c:x val="0.254264873140857"/>
          <c:y val="0.0555555555555555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Improvement!$A$24:$A$31</c:f>
              <c:strCache>
                <c:ptCount val="8"/>
                <c:pt idx="0">
                  <c:v>Offset=0</c:v>
                </c:pt>
                <c:pt idx="1">
                  <c:v>Offset=8</c:v>
                </c:pt>
                <c:pt idx="2">
                  <c:v>Offset=16</c:v>
                </c:pt>
                <c:pt idx="3">
                  <c:v>Offset=24</c:v>
                </c:pt>
                <c:pt idx="4">
                  <c:v>Offset=32</c:v>
                </c:pt>
                <c:pt idx="5">
                  <c:v>Offset=40</c:v>
                </c:pt>
                <c:pt idx="6">
                  <c:v>Offset=48</c:v>
                </c:pt>
                <c:pt idx="7">
                  <c:v>Offset=56</c:v>
                </c:pt>
              </c:strCache>
            </c:strRef>
          </c:cat>
          <c:val>
            <c:numRef>
              <c:f>Improvement!$B$24:$B$31</c:f>
              <c:numCache>
                <c:formatCode>General</c:formatCode>
                <c:ptCount val="8"/>
                <c:pt idx="0">
                  <c:v>0.346999999974</c:v>
                </c:pt>
                <c:pt idx="1">
                  <c:v>3.98799999999</c:v>
                </c:pt>
                <c:pt idx="2">
                  <c:v>4.58900000006</c:v>
                </c:pt>
                <c:pt idx="3">
                  <c:v>5.18499999996</c:v>
                </c:pt>
                <c:pt idx="4">
                  <c:v>4.70999999996</c:v>
                </c:pt>
                <c:pt idx="5">
                  <c:v>2.34900000002</c:v>
                </c:pt>
                <c:pt idx="6">
                  <c:v>2.379</c:v>
                </c:pt>
                <c:pt idx="7">
                  <c:v>0.345999999996</c:v>
                </c:pt>
              </c:numCache>
            </c:numRef>
          </c:val>
        </c:ser>
        <c:axId val="87969432"/>
        <c:axId val="87954040"/>
      </c:barChart>
      <c:catAx>
        <c:axId val="8796943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="0"/>
            </a:pPr>
            <a:endParaRPr lang="en-US"/>
          </a:p>
        </c:txPr>
        <c:crossAx val="87954040"/>
        <c:crosses val="autoZero"/>
        <c:auto val="1"/>
        <c:lblAlgn val="ctr"/>
        <c:lblOffset val="100"/>
      </c:catAx>
      <c:valAx>
        <c:axId val="87954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879694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Sample Rate Sensitivity</a:t>
            </a:r>
          </a:p>
        </c:rich>
      </c:tx>
      <c:layout>
        <c:manualLayout>
          <c:xMode val="edge"/>
          <c:yMode val="edge"/>
          <c:x val="0.187942602065253"/>
          <c:y val="0.050925925925925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Sensitivity!$F$1</c:f>
              <c:strCache>
                <c:ptCount val="1"/>
                <c:pt idx="0">
                  <c:v>SampleRate 0.1%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Sensitivity!$F$2:$F$8</c:f>
              <c:numCache>
                <c:formatCode>General</c:formatCode>
                <c:ptCount val="7"/>
                <c:pt idx="0">
                  <c:v>0.800945598176787</c:v>
                </c:pt>
                <c:pt idx="1">
                  <c:v>0.895040650406504</c:v>
                </c:pt>
                <c:pt idx="2">
                  <c:v>0.958738678295597</c:v>
                </c:pt>
                <c:pt idx="3">
                  <c:v>0.944088120472334</c:v>
                </c:pt>
                <c:pt idx="4">
                  <c:v>1.000976302469158</c:v>
                </c:pt>
                <c:pt idx="6">
                  <c:v>0.919957869964076</c:v>
                </c:pt>
              </c:numCache>
            </c:numRef>
          </c:val>
        </c:ser>
        <c:ser>
          <c:idx val="1"/>
          <c:order val="1"/>
          <c:tx>
            <c:strRef>
              <c:f>Sensitivity!$G$1</c:f>
              <c:strCache>
                <c:ptCount val="1"/>
                <c:pt idx="0">
                  <c:v>Default SampleRate 1%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Sensitivity!$G$2:$G$8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Sensitivity!$H$1</c:f>
              <c:strCache>
                <c:ptCount val="1"/>
                <c:pt idx="0">
                  <c:v>SampleRate 10%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Sensitivity!$H$2:$H$8</c:f>
              <c:numCache>
                <c:formatCode>General</c:formatCode>
                <c:ptCount val="7"/>
                <c:pt idx="0">
                  <c:v>0.993656113457449</c:v>
                </c:pt>
                <c:pt idx="1">
                  <c:v>1.258048780487805</c:v>
                </c:pt>
                <c:pt idx="2">
                  <c:v>0.966202616584812</c:v>
                </c:pt>
                <c:pt idx="3">
                  <c:v>1.025655326267479</c:v>
                </c:pt>
                <c:pt idx="4">
                  <c:v>1.023342504659625</c:v>
                </c:pt>
                <c:pt idx="6">
                  <c:v>1.053381068291434</c:v>
                </c:pt>
              </c:numCache>
            </c:numRef>
          </c:val>
        </c:ser>
        <c:axId val="88019992"/>
        <c:axId val="87871112"/>
      </c:barChart>
      <c:catAx>
        <c:axId val="8801999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7871112"/>
        <c:crosses val="autoZero"/>
        <c:auto val="1"/>
        <c:lblAlgn val="ctr"/>
        <c:lblOffset val="100"/>
      </c:catAx>
      <c:valAx>
        <c:axId val="87871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8019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030480678966"/>
          <c:y val="0.283575021872266"/>
          <c:w val="0.331339349004732"/>
          <c:h val="0.28470144356955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30</xdr:row>
      <xdr:rowOff>50800</xdr:rowOff>
    </xdr:from>
    <xdr:to>
      <xdr:col>8</xdr:col>
      <xdr:colOff>203200</xdr:colOff>
      <xdr:row>49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0.08548</cdr:x>
      <cdr:y>0.17572</cdr:y>
    </cdr:from>
    <cdr:to>
      <cdr:x>0.13232</cdr:x>
      <cdr:y>0.26837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1680" y="558800"/>
          <a:ext cx="4064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23</a:t>
          </a:r>
        </a:p>
      </cdr:txBody>
    </cdr:sp>
  </cdr:relSizeAnchor>
  <cdr:relSizeAnchor xmlns:cdr="http://schemas.openxmlformats.org/drawingml/2006/chartDrawing">
    <cdr:from>
      <cdr:x>0.13349</cdr:x>
      <cdr:y>0.16933</cdr:y>
    </cdr:from>
    <cdr:to>
      <cdr:x>0.24941</cdr:x>
      <cdr:y>0.26837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8240" y="538480"/>
          <a:ext cx="1005840" cy="31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0.12295</cdr:x>
      <cdr:y>0.15335</cdr:y>
    </cdr:from>
    <cdr:to>
      <cdr:x>0.16159</cdr:x>
      <cdr:y>0.26837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6800" y="487680"/>
          <a:ext cx="33528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29</xdr:row>
      <xdr:rowOff>76200</xdr:rowOff>
    </xdr:from>
    <xdr:to>
      <xdr:col>9</xdr:col>
      <xdr:colOff>60960</xdr:colOff>
      <xdr:row>47</xdr:row>
      <xdr:rowOff>81280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152400</xdr:rowOff>
    </xdr:from>
    <xdr:to>
      <xdr:col>9</xdr:col>
      <xdr:colOff>314960</xdr:colOff>
      <xdr:row>75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0.54495</cdr:x>
      <cdr:y>0.16353</cdr:y>
    </cdr:from>
    <cdr:to>
      <cdr:x>0.5852</cdr:x>
      <cdr:y>0.26128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35040" y="441960"/>
          <a:ext cx="445691" cy="264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7.8</a:t>
          </a:r>
        </a:p>
      </cdr:txBody>
    </cdr:sp>
  </cdr:relSizeAnchor>
  <cdr:relSizeAnchor xmlns:cdr="http://schemas.openxmlformats.org/drawingml/2006/chartDrawing">
    <cdr:from>
      <cdr:x>0.63486</cdr:x>
      <cdr:y>0.16353</cdr:y>
    </cdr:from>
    <cdr:to>
      <cdr:x>0.67064</cdr:x>
      <cdr:y>0.2594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030720" y="441960"/>
          <a:ext cx="396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6.8</a:t>
          </a:r>
        </a:p>
      </cdr:txBody>
    </cdr:sp>
  </cdr:relSizeAnchor>
  <cdr:relSizeAnchor xmlns:cdr="http://schemas.openxmlformats.org/drawingml/2006/chartDrawing">
    <cdr:from>
      <cdr:x>0.72189</cdr:x>
      <cdr:y>0.16353</cdr:y>
    </cdr:from>
    <cdr:to>
      <cdr:x>0.77007</cdr:x>
      <cdr:y>0.25376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94491" y="441960"/>
          <a:ext cx="533533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10.3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9</xdr:row>
      <xdr:rowOff>127000</xdr:rowOff>
    </xdr:from>
    <xdr:to>
      <xdr:col>8</xdr:col>
      <xdr:colOff>711200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76200</xdr:rowOff>
    </xdr:from>
    <xdr:to>
      <xdr:col>5</xdr:col>
      <xdr:colOff>482600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G10" sqref="G10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4.4000000000000004</v>
      </c>
      <c r="C2" s="1">
        <v>22.05</v>
      </c>
      <c r="D2">
        <f>C2/B2</f>
        <v>5.0113636363636358</v>
      </c>
      <c r="E2">
        <v>5.25</v>
      </c>
      <c r="F2">
        <f>E2/B2</f>
        <v>1.1931818181818181</v>
      </c>
      <c r="G2">
        <v>16.68</v>
      </c>
      <c r="H2">
        <f>G2/B2</f>
        <v>3.7909090909090906</v>
      </c>
    </row>
    <row r="3" spans="1:8">
      <c r="A3" s="1" t="s">
        <v>7</v>
      </c>
      <c r="B3" s="1">
        <v>2.08</v>
      </c>
      <c r="C3" s="1">
        <v>15.13</v>
      </c>
      <c r="D3">
        <f t="shared" ref="D3:D15" si="0">C3/B3</f>
        <v>7.2740384615384617</v>
      </c>
      <c r="E3">
        <v>14.84</v>
      </c>
      <c r="F3">
        <f t="shared" ref="F3:F16" si="1">E3/B3</f>
        <v>7.1346153846153841</v>
      </c>
      <c r="G3">
        <v>15.18</v>
      </c>
      <c r="H3">
        <f t="shared" ref="H3:H16" si="2">G3/B3</f>
        <v>7.2980769230769225</v>
      </c>
    </row>
    <row r="4" spans="1:8">
      <c r="A4" s="1" t="s">
        <v>9</v>
      </c>
      <c r="B4" s="1">
        <v>10.51</v>
      </c>
      <c r="C4" s="1">
        <v>12.71</v>
      </c>
      <c r="D4">
        <f t="shared" si="0"/>
        <v>1.2093244529019982</v>
      </c>
      <c r="F4">
        <f t="shared" si="1"/>
        <v>0</v>
      </c>
      <c r="G4">
        <v>12.42</v>
      </c>
      <c r="H4">
        <f t="shared" si="2"/>
        <v>1.1817316841103711</v>
      </c>
    </row>
    <row r="5" spans="1:8">
      <c r="A5" s="1" t="s">
        <v>10</v>
      </c>
      <c r="B5" s="1">
        <v>9.4</v>
      </c>
      <c r="C5" s="1">
        <v>14.99</v>
      </c>
      <c r="D5">
        <f t="shared" si="0"/>
        <v>1.5946808510638297</v>
      </c>
      <c r="F5">
        <f t="shared" si="1"/>
        <v>0</v>
      </c>
      <c r="G5">
        <v>9.8699999999999992</v>
      </c>
      <c r="H5">
        <f t="shared" si="2"/>
        <v>1.0499999999999998</v>
      </c>
    </row>
    <row r="6" spans="1:8">
      <c r="A6" s="1" t="s">
        <v>11</v>
      </c>
      <c r="B6" s="1">
        <v>2.23</v>
      </c>
      <c r="C6" s="1">
        <v>2.91</v>
      </c>
      <c r="D6">
        <f t="shared" si="0"/>
        <v>1.304932735426009</v>
      </c>
      <c r="F6">
        <f t="shared" si="1"/>
        <v>0</v>
      </c>
      <c r="G6">
        <v>2.96</v>
      </c>
      <c r="H6">
        <f t="shared" si="2"/>
        <v>1.3273542600896862</v>
      </c>
    </row>
    <row r="7" spans="1:8">
      <c r="A7" s="1" t="s">
        <v>12</v>
      </c>
      <c r="B7" s="1">
        <v>5.75</v>
      </c>
      <c r="C7" s="1">
        <v>60</v>
      </c>
      <c r="D7">
        <f t="shared" si="0"/>
        <v>10.434782608695652</v>
      </c>
      <c r="F7">
        <f t="shared" si="1"/>
        <v>0</v>
      </c>
      <c r="G7">
        <v>38.369999999999997</v>
      </c>
      <c r="H7">
        <f t="shared" si="2"/>
        <v>6.673043478260869</v>
      </c>
    </row>
    <row r="8" spans="1:8">
      <c r="A8" s="1" t="s">
        <v>13</v>
      </c>
      <c r="B8" s="1">
        <v>1.79</v>
      </c>
      <c r="C8" s="1">
        <v>10.779</v>
      </c>
      <c r="D8">
        <f t="shared" si="0"/>
        <v>6.0217877094972065</v>
      </c>
      <c r="F8">
        <f t="shared" si="1"/>
        <v>0</v>
      </c>
      <c r="G8">
        <v>16.8</v>
      </c>
      <c r="H8">
        <f t="shared" si="2"/>
        <v>9.3854748603351954</v>
      </c>
    </row>
    <row r="9" spans="1:8">
      <c r="A9" s="1" t="s">
        <v>14</v>
      </c>
      <c r="B9" s="1">
        <v>0.86</v>
      </c>
      <c r="C9" s="1">
        <v>21.29</v>
      </c>
      <c r="D9">
        <f t="shared" si="0"/>
        <v>24.755813953488371</v>
      </c>
      <c r="E9">
        <v>9.59</v>
      </c>
      <c r="F9">
        <f t="shared" si="1"/>
        <v>11.151162790697674</v>
      </c>
      <c r="G9">
        <v>23.51</v>
      </c>
      <c r="H9">
        <f t="shared" si="2"/>
        <v>27.337209302325583</v>
      </c>
    </row>
    <row r="10" spans="1:8">
      <c r="A10" s="1" t="s">
        <v>15</v>
      </c>
      <c r="B10" s="1">
        <v>10.49</v>
      </c>
      <c r="C10" s="1">
        <v>125.12</v>
      </c>
      <c r="D10">
        <f t="shared" si="0"/>
        <v>11.927550047664443</v>
      </c>
      <c r="E10">
        <v>40.46</v>
      </c>
      <c r="F10">
        <f t="shared" si="1"/>
        <v>3.8570066730219255</v>
      </c>
      <c r="G10">
        <v>83</v>
      </c>
      <c r="H10">
        <f t="shared" si="2"/>
        <v>7.912297426120114</v>
      </c>
    </row>
    <row r="11" spans="1:8">
      <c r="A11" s="1" t="s">
        <v>16</v>
      </c>
      <c r="B11" s="1">
        <v>20.399999999999999</v>
      </c>
      <c r="C11" s="1">
        <v>114.95</v>
      </c>
      <c r="D11">
        <f t="shared" si="0"/>
        <v>5.6348039215686283</v>
      </c>
      <c r="E11">
        <v>37.04</v>
      </c>
      <c r="F11">
        <f t="shared" si="1"/>
        <v>1.8156862745098039</v>
      </c>
      <c r="G11">
        <v>76.849999999999994</v>
      </c>
      <c r="H11">
        <f t="shared" si="2"/>
        <v>3.767156862745098</v>
      </c>
    </row>
    <row r="12" spans="1:8">
      <c r="A12" s="1" t="s">
        <v>17</v>
      </c>
      <c r="B12" s="1">
        <v>3.4</v>
      </c>
      <c r="C12" s="1">
        <v>16.760000000000002</v>
      </c>
      <c r="D12">
        <f t="shared" si="0"/>
        <v>4.9294117647058826</v>
      </c>
      <c r="F12">
        <f t="shared" si="1"/>
        <v>0</v>
      </c>
      <c r="G12">
        <v>13.18</v>
      </c>
      <c r="H12">
        <f t="shared" si="2"/>
        <v>3.8764705882352941</v>
      </c>
    </row>
    <row r="13" spans="1:8">
      <c r="A13" s="1" t="s">
        <v>18</v>
      </c>
      <c r="B13" s="1">
        <v>2.2400000000000002</v>
      </c>
      <c r="C13" s="1">
        <v>6.67</v>
      </c>
      <c r="D13">
        <f t="shared" si="0"/>
        <v>2.9776785714285712</v>
      </c>
      <c r="E13">
        <v>2.97</v>
      </c>
      <c r="F13">
        <f t="shared" si="1"/>
        <v>1.3258928571428572</v>
      </c>
      <c r="G13">
        <v>6.41</v>
      </c>
      <c r="H13">
        <f t="shared" si="2"/>
        <v>2.8616071428571428</v>
      </c>
    </row>
    <row r="14" spans="1:8">
      <c r="A14" s="1" t="s">
        <v>19</v>
      </c>
      <c r="B14" s="1">
        <v>5.7</v>
      </c>
      <c r="C14" s="1">
        <v>47.84</v>
      </c>
      <c r="D14">
        <f t="shared" si="0"/>
        <v>8.3929824561403521</v>
      </c>
      <c r="F14">
        <f>E14/B14</f>
        <v>0</v>
      </c>
      <c r="G14">
        <v>45.12</v>
      </c>
      <c r="H14">
        <f t="shared" si="2"/>
        <v>7.9157894736842103</v>
      </c>
    </row>
    <row r="15" spans="1:8">
      <c r="A15" s="1" t="s">
        <v>20</v>
      </c>
      <c r="B15" s="1">
        <v>2.6</v>
      </c>
      <c r="C15" s="1">
        <v>9.02</v>
      </c>
      <c r="D15">
        <f t="shared" si="0"/>
        <v>3.4692307692307689</v>
      </c>
      <c r="F15">
        <f t="shared" si="1"/>
        <v>0</v>
      </c>
      <c r="G15">
        <v>9.08</v>
      </c>
      <c r="H15">
        <f t="shared" si="2"/>
        <v>3.4923076923076923</v>
      </c>
    </row>
    <row r="16" spans="1:8">
      <c r="A16" s="1" t="s">
        <v>21</v>
      </c>
      <c r="B16" s="1">
        <v>19.04</v>
      </c>
      <c r="C16" s="1"/>
      <c r="E16">
        <v>24.22</v>
      </c>
      <c r="F16">
        <f t="shared" si="1"/>
        <v>1.2720588235294117</v>
      </c>
      <c r="G16">
        <v>27.5</v>
      </c>
      <c r="H16">
        <f t="shared" si="2"/>
        <v>1.444327731092437</v>
      </c>
    </row>
    <row r="17" spans="1:8">
      <c r="A17" s="1"/>
      <c r="B17" s="1"/>
      <c r="C17" s="1"/>
      <c r="D17">
        <f>AVERAGE(D2:D15)</f>
        <v>6.7813129956938445</v>
      </c>
    </row>
    <row r="18" spans="1:8">
      <c r="A18" s="1"/>
      <c r="B18" s="1"/>
      <c r="C18" s="1"/>
      <c r="H18">
        <f>AVERAGE(H2:H15)</f>
        <v>6.2763877703612332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B6" sqref="B6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1.1100000000000001</v>
      </c>
      <c r="C2" s="1">
        <v>22.05</v>
      </c>
      <c r="D2">
        <f>C2/B2</f>
        <v>19.864864864864863</v>
      </c>
      <c r="E2">
        <v>5.25</v>
      </c>
      <c r="F2">
        <f>E2/B2</f>
        <v>4.7297297297297289</v>
      </c>
      <c r="G2">
        <v>7.16</v>
      </c>
      <c r="H2">
        <f>G2/B2</f>
        <v>6.4504504504504503</v>
      </c>
    </row>
    <row r="3" spans="1:8">
      <c r="A3" s="1" t="s">
        <v>7</v>
      </c>
      <c r="B3" s="1">
        <v>2.339</v>
      </c>
      <c r="C3" s="1">
        <v>15.13</v>
      </c>
      <c r="D3">
        <f t="shared" ref="D3:D15" si="0">C3/B3</f>
        <v>6.4685763146643867</v>
      </c>
      <c r="E3">
        <v>14.84</v>
      </c>
      <c r="F3">
        <f t="shared" ref="F3:F16" si="1">E3/B3</f>
        <v>6.3445917058572041</v>
      </c>
      <c r="G3">
        <v>14.89</v>
      </c>
      <c r="H3">
        <f t="shared" ref="H3:H16" si="2">G3/B3</f>
        <v>6.3659683625480978</v>
      </c>
    </row>
    <row r="4" spans="1:8">
      <c r="A4" s="1" t="s">
        <v>9</v>
      </c>
      <c r="B4" s="1">
        <v>10.359</v>
      </c>
      <c r="C4" s="1">
        <v>12.71</v>
      </c>
      <c r="D4">
        <f t="shared" si="0"/>
        <v>1.2269524085336423</v>
      </c>
      <c r="F4">
        <f t="shared" si="1"/>
        <v>0</v>
      </c>
      <c r="G4">
        <v>12.57</v>
      </c>
      <c r="H4">
        <f t="shared" si="2"/>
        <v>1.2134375905010137</v>
      </c>
    </row>
    <row r="5" spans="1:8">
      <c r="A5" s="1" t="s">
        <v>10</v>
      </c>
      <c r="B5" s="1">
        <v>1</v>
      </c>
      <c r="C5" s="1">
        <v>14.99</v>
      </c>
      <c r="D5">
        <f t="shared" si="0"/>
        <v>14.99</v>
      </c>
      <c r="F5">
        <f t="shared" si="1"/>
        <v>0</v>
      </c>
      <c r="G5">
        <v>9.85</v>
      </c>
      <c r="H5">
        <f t="shared" si="2"/>
        <v>9.85</v>
      </c>
    </row>
    <row r="6" spans="1:8">
      <c r="A6" s="1" t="s">
        <v>11</v>
      </c>
      <c r="B6" s="1">
        <v>2.2999999999999998</v>
      </c>
      <c r="C6" s="1">
        <v>2.91</v>
      </c>
      <c r="D6">
        <f t="shared" si="0"/>
        <v>1.2652173913043481</v>
      </c>
      <c r="F6">
        <f t="shared" si="1"/>
        <v>0</v>
      </c>
      <c r="G6">
        <v>4.51</v>
      </c>
      <c r="H6">
        <f t="shared" si="2"/>
        <v>1.9608695652173913</v>
      </c>
    </row>
    <row r="7" spans="1:8">
      <c r="A7" s="1" t="s">
        <v>12</v>
      </c>
      <c r="B7" s="1">
        <v>11.47</v>
      </c>
      <c r="C7" s="1">
        <v>60</v>
      </c>
      <c r="D7">
        <f t="shared" si="0"/>
        <v>5.2310374891020048</v>
      </c>
      <c r="F7">
        <f t="shared" si="1"/>
        <v>0</v>
      </c>
      <c r="G7">
        <v>43.45</v>
      </c>
      <c r="H7">
        <f t="shared" si="2"/>
        <v>3.7881429816913688</v>
      </c>
    </row>
    <row r="8" spans="1:8">
      <c r="A8" s="1" t="s">
        <v>13</v>
      </c>
      <c r="B8" s="1">
        <v>2.669</v>
      </c>
      <c r="C8" s="1">
        <v>10.779</v>
      </c>
      <c r="D8">
        <f t="shared" si="0"/>
        <v>4.0385912326714122</v>
      </c>
      <c r="F8">
        <f t="shared" si="1"/>
        <v>0</v>
      </c>
      <c r="G8">
        <v>10.08</v>
      </c>
      <c r="H8">
        <f t="shared" si="2"/>
        <v>3.7766953915324093</v>
      </c>
    </row>
    <row r="9" spans="1:8">
      <c r="A9" s="1" t="s">
        <v>14</v>
      </c>
      <c r="B9" s="1">
        <v>0.91900000000000004</v>
      </c>
      <c r="C9" s="1">
        <v>21.29</v>
      </c>
      <c r="D9">
        <f t="shared" si="0"/>
        <v>23.166485310119693</v>
      </c>
      <c r="E9">
        <v>9.59</v>
      </c>
      <c r="F9">
        <f t="shared" si="1"/>
        <v>10.435255712731228</v>
      </c>
      <c r="G9">
        <v>23.46</v>
      </c>
      <c r="H9">
        <f t="shared" si="2"/>
        <v>25.527747551686616</v>
      </c>
    </row>
    <row r="10" spans="1:8">
      <c r="A10" s="1" t="s">
        <v>15</v>
      </c>
      <c r="B10" s="1">
        <v>10.29</v>
      </c>
      <c r="C10" s="1">
        <v>125.12</v>
      </c>
      <c r="D10">
        <f t="shared" si="0"/>
        <v>12.159378036929059</v>
      </c>
      <c r="E10">
        <v>40.46</v>
      </c>
      <c r="F10">
        <f t="shared" si="1"/>
        <v>3.9319727891156466</v>
      </c>
      <c r="G10">
        <v>81.83</v>
      </c>
      <c r="H10">
        <f t="shared" si="2"/>
        <v>7.9523809523809526</v>
      </c>
    </row>
    <row r="11" spans="1:8">
      <c r="A11" s="1" t="s">
        <v>16</v>
      </c>
      <c r="B11" s="1">
        <v>20.29</v>
      </c>
      <c r="C11" s="1">
        <v>114.95</v>
      </c>
      <c r="D11">
        <f t="shared" si="0"/>
        <v>5.6653523903400691</v>
      </c>
      <c r="E11">
        <v>37.04</v>
      </c>
      <c r="F11">
        <f t="shared" si="1"/>
        <v>1.8255298176441597</v>
      </c>
      <c r="G11">
        <v>72.56</v>
      </c>
      <c r="H11">
        <f t="shared" si="2"/>
        <v>3.5761458846722527</v>
      </c>
    </row>
    <row r="12" spans="1:8">
      <c r="A12" s="1" t="s">
        <v>17</v>
      </c>
      <c r="B12" s="1">
        <v>3.47</v>
      </c>
      <c r="C12" s="1">
        <v>16.760000000000002</v>
      </c>
      <c r="D12">
        <f t="shared" si="0"/>
        <v>4.8299711815561963</v>
      </c>
      <c r="F12">
        <f t="shared" si="1"/>
        <v>0</v>
      </c>
      <c r="G12">
        <v>13.33</v>
      </c>
      <c r="H12">
        <f t="shared" si="2"/>
        <v>3.8414985590778095</v>
      </c>
    </row>
    <row r="13" spans="1:8">
      <c r="A13" s="1" t="s">
        <v>18</v>
      </c>
      <c r="B13" s="1">
        <v>0.439</v>
      </c>
      <c r="C13" s="1">
        <v>6.67</v>
      </c>
      <c r="D13">
        <f t="shared" si="0"/>
        <v>15.193621867881548</v>
      </c>
      <c r="E13">
        <v>2.97</v>
      </c>
      <c r="F13">
        <f t="shared" si="1"/>
        <v>6.7653758542141231</v>
      </c>
      <c r="G13">
        <v>0.65</v>
      </c>
      <c r="H13">
        <f t="shared" si="2"/>
        <v>1.4806378132118452</v>
      </c>
    </row>
    <row r="14" spans="1:8">
      <c r="A14" s="1" t="s">
        <v>19</v>
      </c>
      <c r="B14" s="1">
        <v>5.5590000000000002</v>
      </c>
      <c r="C14" s="1">
        <v>47.84</v>
      </c>
      <c r="D14">
        <f t="shared" si="0"/>
        <v>8.6058643640942627</v>
      </c>
      <c r="F14">
        <f>E14/B14</f>
        <v>0</v>
      </c>
      <c r="G14">
        <v>45.74</v>
      </c>
      <c r="H14">
        <f t="shared" si="2"/>
        <v>8.2280985788810934</v>
      </c>
    </row>
    <row r="15" spans="1:8">
      <c r="A15" s="1" t="s">
        <v>20</v>
      </c>
      <c r="B15" s="1">
        <v>2.88</v>
      </c>
      <c r="C15" s="1">
        <v>9.02</v>
      </c>
      <c r="D15">
        <f t="shared" si="0"/>
        <v>3.1319444444444442</v>
      </c>
      <c r="F15">
        <f t="shared" si="1"/>
        <v>0</v>
      </c>
      <c r="G15">
        <v>7.15</v>
      </c>
      <c r="H15">
        <f t="shared" si="2"/>
        <v>2.4826388888888893</v>
      </c>
    </row>
    <row r="16" spans="1:8">
      <c r="A16" s="1" t="s">
        <v>21</v>
      </c>
      <c r="B16" s="1">
        <v>18.75</v>
      </c>
      <c r="C16" s="1"/>
      <c r="E16">
        <v>24.22</v>
      </c>
      <c r="F16">
        <f t="shared" si="1"/>
        <v>1.2917333333333332</v>
      </c>
      <c r="G16">
        <v>27.49</v>
      </c>
      <c r="H16">
        <f t="shared" si="2"/>
        <v>1.4661333333333333</v>
      </c>
    </row>
    <row r="17" spans="1:8">
      <c r="A17" s="1"/>
      <c r="B17" s="1"/>
      <c r="C17" s="1"/>
      <c r="D17">
        <f>AVERAGE(D2:D15)</f>
        <v>8.9884183783218514</v>
      </c>
    </row>
    <row r="18" spans="1:8">
      <c r="A18" s="1"/>
      <c r="B18" s="1"/>
      <c r="C18" s="1"/>
      <c r="H18">
        <f>AVERAGE(H2:H15)</f>
        <v>6.1781937550528694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showRuler="0" view="pageLayout" topLeftCell="A33" zoomScale="125" workbookViewId="0">
      <selection activeCell="C17" sqref="C17"/>
    </sheetView>
  </sheetViews>
  <sheetFormatPr baseColWidth="10" defaultRowHeight="13"/>
  <cols>
    <col min="1" max="1" width="18.42578125" customWidth="1"/>
    <col min="5" max="5" width="16" customWidth="1"/>
  </cols>
  <sheetData>
    <row r="1" spans="1:9">
      <c r="B1" t="s">
        <v>43</v>
      </c>
      <c r="C1" t="s">
        <v>26</v>
      </c>
      <c r="D1" t="s">
        <v>3</v>
      </c>
      <c r="F1" t="s">
        <v>44</v>
      </c>
      <c r="G1" t="s">
        <v>64</v>
      </c>
      <c r="H1" t="s">
        <v>63</v>
      </c>
      <c r="I1" t="s">
        <v>4</v>
      </c>
    </row>
    <row r="2" spans="1:9">
      <c r="A2" t="s">
        <v>24</v>
      </c>
      <c r="E2" t="s">
        <v>24</v>
      </c>
    </row>
    <row r="3" spans="1:9">
      <c r="A3" t="s">
        <v>27</v>
      </c>
      <c r="B3">
        <v>0.78749999997700004</v>
      </c>
      <c r="C3">
        <v>20.886250000099999</v>
      </c>
      <c r="D3">
        <v>18.456250000000001</v>
      </c>
      <c r="E3" t="s">
        <v>27</v>
      </c>
      <c r="F3">
        <v>1</v>
      </c>
      <c r="G3">
        <f>D3/B3</f>
        <v>23.436507937192431</v>
      </c>
      <c r="H3">
        <f>C3/B3</f>
        <v>26.522222223123819</v>
      </c>
      <c r="I3">
        <f>D3/B3</f>
        <v>23.436507937192431</v>
      </c>
    </row>
    <row r="4" spans="1:9">
      <c r="A4" t="s">
        <v>28</v>
      </c>
      <c r="B4">
        <v>10.2775</v>
      </c>
      <c r="C4">
        <v>124.28</v>
      </c>
      <c r="D4">
        <v>126.43</v>
      </c>
      <c r="E4" t="s">
        <v>28</v>
      </c>
      <c r="F4">
        <v>1</v>
      </c>
      <c r="G4">
        <f t="shared" ref="G4:G26" si="0">D4/B4</f>
        <v>12.30162977377767</v>
      </c>
      <c r="H4">
        <f t="shared" ref="H4:H26" si="1">C4/B4</f>
        <v>12.092434930673802</v>
      </c>
      <c r="I4">
        <f t="shared" ref="I4:I26" si="2">D4/B4</f>
        <v>12.30162977377767</v>
      </c>
    </row>
    <row r="5" spans="1:9">
      <c r="A5" t="s">
        <v>29</v>
      </c>
      <c r="B5">
        <v>4.7237499999999999</v>
      </c>
      <c r="C5">
        <v>15.375</v>
      </c>
      <c r="D5">
        <v>15.3362499999</v>
      </c>
      <c r="E5" t="s">
        <v>29</v>
      </c>
      <c r="F5">
        <v>1</v>
      </c>
      <c r="G5">
        <f t="shared" si="0"/>
        <v>3.2466260915374439</v>
      </c>
      <c r="H5">
        <f t="shared" si="1"/>
        <v>3.2548293199259062</v>
      </c>
      <c r="I5">
        <f t="shared" si="2"/>
        <v>3.2466260915374439</v>
      </c>
    </row>
    <row r="6" spans="1:9">
      <c r="A6" t="s">
        <v>30</v>
      </c>
      <c r="B6">
        <v>18.5487500001</v>
      </c>
      <c r="C6">
        <v>27.178750000000001</v>
      </c>
      <c r="D6">
        <v>26.923749999999998</v>
      </c>
      <c r="E6" t="s">
        <v>45</v>
      </c>
      <c r="F6">
        <v>1</v>
      </c>
      <c r="G6">
        <f t="shared" si="0"/>
        <v>1.4515129051744644</v>
      </c>
      <c r="H6">
        <f t="shared" si="1"/>
        <v>1.4652604622874035</v>
      </c>
      <c r="I6">
        <f t="shared" si="2"/>
        <v>1.4515129051744644</v>
      </c>
    </row>
    <row r="7" spans="1:9">
      <c r="A7" t="s">
        <v>31</v>
      </c>
      <c r="B7">
        <v>20.144999999900001</v>
      </c>
      <c r="C7">
        <v>72.262500000100005</v>
      </c>
      <c r="D7">
        <v>72.236249999999998</v>
      </c>
      <c r="E7" t="s">
        <v>31</v>
      </c>
      <c r="F7">
        <v>1</v>
      </c>
      <c r="G7">
        <f t="shared" si="0"/>
        <v>3.5858153388115452</v>
      </c>
      <c r="H7">
        <f t="shared" si="1"/>
        <v>3.5871183916832323</v>
      </c>
      <c r="I7">
        <f t="shared" si="2"/>
        <v>3.5858153388115452</v>
      </c>
    </row>
    <row r="8" spans="1:9">
      <c r="A8" t="s">
        <v>32</v>
      </c>
      <c r="B8">
        <v>2.13624999998</v>
      </c>
      <c r="C8">
        <v>14.904999999899999</v>
      </c>
      <c r="D8">
        <v>14.89625</v>
      </c>
      <c r="E8" t="s">
        <v>32</v>
      </c>
      <c r="F8">
        <v>1</v>
      </c>
      <c r="G8">
        <f t="shared" si="0"/>
        <v>6.9730836747288292</v>
      </c>
      <c r="H8">
        <f t="shared" si="1"/>
        <v>6.977179637233256</v>
      </c>
      <c r="I8">
        <f t="shared" si="2"/>
        <v>6.9730836747288292</v>
      </c>
    </row>
    <row r="9" spans="1:9">
      <c r="A9" t="s">
        <v>33</v>
      </c>
      <c r="B9">
        <v>2.42875000008</v>
      </c>
      <c r="C9">
        <v>6.1262499999699997</v>
      </c>
      <c r="D9">
        <v>5.9625000000200004</v>
      </c>
      <c r="E9" t="s">
        <v>33</v>
      </c>
      <c r="F9">
        <v>1</v>
      </c>
      <c r="G9">
        <f t="shared" si="0"/>
        <v>2.4549665465048287</v>
      </c>
      <c r="H9">
        <f t="shared" si="1"/>
        <v>2.5223880596060559</v>
      </c>
      <c r="I9">
        <f t="shared" si="2"/>
        <v>2.4549665465048287</v>
      </c>
    </row>
    <row r="10" spans="1:9">
      <c r="A10" t="s">
        <v>34</v>
      </c>
      <c r="B10">
        <v>2.6124999999299998</v>
      </c>
      <c r="C10">
        <v>8.9650000000799999</v>
      </c>
      <c r="D10">
        <v>9.0112499999800004</v>
      </c>
      <c r="E10" t="s">
        <v>34</v>
      </c>
      <c r="F10">
        <v>1</v>
      </c>
      <c r="G10">
        <f t="shared" si="0"/>
        <v>3.4492822967354835</v>
      </c>
      <c r="H10">
        <f t="shared" si="1"/>
        <v>3.4315789474909897</v>
      </c>
      <c r="I10">
        <f t="shared" si="2"/>
        <v>3.4492822967354835</v>
      </c>
    </row>
    <row r="11" spans="1:9">
      <c r="A11" t="s">
        <v>25</v>
      </c>
      <c r="E11" t="s">
        <v>25</v>
      </c>
    </row>
    <row r="12" spans="1:9">
      <c r="A12" t="s">
        <v>35</v>
      </c>
      <c r="B12">
        <v>10.1800000001</v>
      </c>
      <c r="C12">
        <v>12.3675000001</v>
      </c>
      <c r="D12">
        <v>12.38</v>
      </c>
      <c r="E12" t="s">
        <v>35</v>
      </c>
      <c r="F12">
        <v>1</v>
      </c>
      <c r="G12">
        <f t="shared" si="0"/>
        <v>1.2161100196344194</v>
      </c>
      <c r="H12">
        <f t="shared" si="1"/>
        <v>1.2148821218053547</v>
      </c>
      <c r="I12">
        <f t="shared" si="2"/>
        <v>1.2161100196344194</v>
      </c>
    </row>
    <row r="13" spans="1:9">
      <c r="A13" t="s">
        <v>36</v>
      </c>
      <c r="B13">
        <v>1.60250000015</v>
      </c>
      <c r="C13">
        <v>14.217499999899999</v>
      </c>
      <c r="D13">
        <v>14.1737499998</v>
      </c>
      <c r="E13" t="s">
        <v>36</v>
      </c>
      <c r="F13">
        <v>1</v>
      </c>
      <c r="G13">
        <f t="shared" si="0"/>
        <v>8.8447737899989285</v>
      </c>
      <c r="H13">
        <f t="shared" si="1"/>
        <v>8.8720748821024564</v>
      </c>
      <c r="I13">
        <f t="shared" si="2"/>
        <v>8.8447737899989285</v>
      </c>
    </row>
    <row r="14" spans="1:9">
      <c r="A14" t="s">
        <v>37</v>
      </c>
      <c r="B14">
        <v>1.2037500001000001</v>
      </c>
      <c r="C14">
        <v>3.4424999999999999</v>
      </c>
      <c r="D14">
        <v>3.39749999996</v>
      </c>
      <c r="E14" t="s">
        <v>37</v>
      </c>
      <c r="F14">
        <v>1</v>
      </c>
      <c r="G14">
        <f t="shared" si="0"/>
        <v>2.8224299062743565</v>
      </c>
      <c r="H14">
        <f t="shared" si="1"/>
        <v>2.8598130838745739</v>
      </c>
      <c r="I14">
        <f t="shared" si="2"/>
        <v>2.8224299062743565</v>
      </c>
    </row>
    <row r="15" spans="1:9">
      <c r="A15" t="s">
        <v>38</v>
      </c>
      <c r="B15">
        <v>5.7424999999299997</v>
      </c>
      <c r="C15">
        <v>66.916250000000005</v>
      </c>
      <c r="D15">
        <v>68.188749999999999</v>
      </c>
      <c r="E15" t="s">
        <v>38</v>
      </c>
      <c r="F15">
        <v>1</v>
      </c>
      <c r="G15">
        <f t="shared" si="0"/>
        <v>11.87440139326621</v>
      </c>
      <c r="H15">
        <f t="shared" si="1"/>
        <v>11.652808010590459</v>
      </c>
      <c r="I15">
        <f t="shared" si="2"/>
        <v>11.87440139326621</v>
      </c>
    </row>
    <row r="16" spans="1:9">
      <c r="A16" t="s">
        <v>39</v>
      </c>
      <c r="B16">
        <v>1.7950000001599999</v>
      </c>
      <c r="C16">
        <v>9.1812499999099995</v>
      </c>
      <c r="D16">
        <v>9.1825000001100001</v>
      </c>
      <c r="E16" t="s">
        <v>39</v>
      </c>
      <c r="F16">
        <v>1</v>
      </c>
      <c r="G16">
        <f t="shared" si="0"/>
        <v>5.1155988853991667</v>
      </c>
      <c r="H16">
        <f t="shared" si="1"/>
        <v>5.1149025064577245</v>
      </c>
      <c r="I16">
        <f t="shared" si="2"/>
        <v>5.1155988853991667</v>
      </c>
    </row>
    <row r="17" spans="1:9">
      <c r="A17" t="s">
        <v>40</v>
      </c>
      <c r="B17">
        <v>2.9012500000000001</v>
      </c>
      <c r="C17">
        <v>17.0449999999</v>
      </c>
      <c r="D17">
        <v>17.055000000100002</v>
      </c>
      <c r="E17" t="s">
        <v>40</v>
      </c>
      <c r="F17">
        <v>1</v>
      </c>
      <c r="G17">
        <f t="shared" si="0"/>
        <v>5.8785006463076259</v>
      </c>
      <c r="H17">
        <f t="shared" si="1"/>
        <v>5.875053856062042</v>
      </c>
      <c r="I17">
        <f t="shared" si="2"/>
        <v>5.8785006463076259</v>
      </c>
    </row>
    <row r="18" spans="1:9">
      <c r="A18" t="s">
        <v>41</v>
      </c>
      <c r="B18">
        <v>4.4575000000199996</v>
      </c>
      <c r="C18">
        <v>47.217500000000001</v>
      </c>
      <c r="D18">
        <v>47.143750000200001</v>
      </c>
      <c r="E18" t="s">
        <v>41</v>
      </c>
      <c r="F18">
        <v>1</v>
      </c>
      <c r="G18">
        <f t="shared" si="0"/>
        <v>10.576275939425345</v>
      </c>
      <c r="H18">
        <f t="shared" si="1"/>
        <v>10.592821088006316</v>
      </c>
      <c r="I18">
        <f t="shared" si="2"/>
        <v>10.576275939425345</v>
      </c>
    </row>
    <row r="19" spans="1:9">
      <c r="A19" t="s">
        <v>42</v>
      </c>
      <c r="B19">
        <v>3.97750000004</v>
      </c>
      <c r="C19">
        <v>4.5949999998599997</v>
      </c>
      <c r="D19">
        <v>4.5012499999699997</v>
      </c>
      <c r="E19" t="s">
        <v>42</v>
      </c>
      <c r="F19">
        <v>1</v>
      </c>
      <c r="G19">
        <f t="shared" si="0"/>
        <v>1.1316781897988013</v>
      </c>
      <c r="H19">
        <f t="shared" si="1"/>
        <v>1.1552482714805254</v>
      </c>
      <c r="I19">
        <f t="shared" si="2"/>
        <v>1.1316781897988013</v>
      </c>
    </row>
    <row r="20" spans="1:9">
      <c r="A20" t="s">
        <v>65</v>
      </c>
      <c r="E20" t="str">
        <f>A20</f>
        <v>RealApplications</v>
      </c>
    </row>
    <row r="21" spans="1:9">
      <c r="A21" t="s">
        <v>66</v>
      </c>
      <c r="B21">
        <v>4.46</v>
      </c>
      <c r="C21">
        <v>4.5712000000000002</v>
      </c>
      <c r="D21">
        <v>4.2300000000000004</v>
      </c>
      <c r="E21" t="str">
        <f t="shared" ref="E21:E26" si="3">A21</f>
        <v>aget</v>
      </c>
      <c r="F21">
        <v>1</v>
      </c>
      <c r="G21">
        <f t="shared" si="0"/>
        <v>0.94843049327354267</v>
      </c>
      <c r="H21">
        <f t="shared" si="1"/>
        <v>1.0249327354260089</v>
      </c>
      <c r="I21">
        <f t="shared" si="2"/>
        <v>0.94843049327354267</v>
      </c>
    </row>
    <row r="22" spans="1:9">
      <c r="A22" t="s">
        <v>70</v>
      </c>
      <c r="B22">
        <v>4.65699999994</v>
      </c>
      <c r="C22">
        <v>18.5350000002</v>
      </c>
      <c r="D22">
        <v>18.568000000200001</v>
      </c>
      <c r="E22" t="str">
        <f t="shared" si="3"/>
        <v>Boost</v>
      </c>
      <c r="F22">
        <v>1</v>
      </c>
      <c r="G22">
        <f t="shared" si="0"/>
        <v>3.9871161693019603</v>
      </c>
      <c r="H22">
        <f t="shared" si="1"/>
        <v>3.9800300623660729</v>
      </c>
      <c r="I22">
        <f t="shared" si="2"/>
        <v>3.9871161693019603</v>
      </c>
    </row>
    <row r="23" spans="1:9">
      <c r="A23" t="s">
        <v>71</v>
      </c>
      <c r="B23">
        <v>121.187</v>
      </c>
      <c r="C23">
        <v>125.187</v>
      </c>
      <c r="D23">
        <v>122.477</v>
      </c>
      <c r="E23" t="str">
        <f t="shared" si="3"/>
        <v>Memcached</v>
      </c>
      <c r="F23">
        <v>1</v>
      </c>
      <c r="G23">
        <f t="shared" si="0"/>
        <v>1.0106447061153425</v>
      </c>
      <c r="H23">
        <f t="shared" si="1"/>
        <v>1.0330068406677284</v>
      </c>
      <c r="I23">
        <f t="shared" si="2"/>
        <v>1.0106447061153425</v>
      </c>
    </row>
    <row r="24" spans="1:9">
      <c r="A24" t="s">
        <v>69</v>
      </c>
      <c r="B24">
        <v>8.7449999999300001</v>
      </c>
      <c r="C24">
        <v>23.763000000000002</v>
      </c>
      <c r="D24">
        <v>23.662999999899998</v>
      </c>
      <c r="E24" t="str">
        <f t="shared" si="3"/>
        <v>MySQL</v>
      </c>
      <c r="F24">
        <v>1</v>
      </c>
      <c r="G24">
        <f t="shared" si="0"/>
        <v>2.7058890794842094</v>
      </c>
      <c r="H24">
        <f t="shared" si="1"/>
        <v>2.7173241852704648</v>
      </c>
      <c r="I24">
        <f t="shared" si="2"/>
        <v>2.7058890794842094</v>
      </c>
    </row>
    <row r="25" spans="1:9">
      <c r="A25" t="s">
        <v>67</v>
      </c>
      <c r="B25">
        <v>8.5612500001399994</v>
      </c>
      <c r="C25">
        <v>8.6612500001200008</v>
      </c>
      <c r="D25">
        <v>8.5712500000399992</v>
      </c>
      <c r="E25" t="str">
        <f t="shared" si="3"/>
        <v>pbzip2</v>
      </c>
      <c r="F25">
        <v>1</v>
      </c>
      <c r="G25">
        <f t="shared" si="0"/>
        <v>1.0011680537187719</v>
      </c>
      <c r="H25">
        <f t="shared" si="1"/>
        <v>1.0116805373021891</v>
      </c>
      <c r="I25">
        <f t="shared" si="2"/>
        <v>1.0011680537187719</v>
      </c>
    </row>
    <row r="26" spans="1:9">
      <c r="A26" t="s">
        <v>68</v>
      </c>
      <c r="B26">
        <v>24.515000000000001</v>
      </c>
      <c r="C26">
        <v>24.4574999998</v>
      </c>
      <c r="D26">
        <v>24.495000000000001</v>
      </c>
      <c r="E26" t="str">
        <f t="shared" si="3"/>
        <v>pfscan</v>
      </c>
      <c r="F26">
        <v>1</v>
      </c>
      <c r="G26">
        <f t="shared" si="0"/>
        <v>0.99918417295533346</v>
      </c>
      <c r="H26">
        <f t="shared" si="1"/>
        <v>0.99765449723842536</v>
      </c>
      <c r="I26">
        <f t="shared" si="2"/>
        <v>0.99918417295533346</v>
      </c>
    </row>
    <row r="28" spans="1:9">
      <c r="E28" t="s">
        <v>46</v>
      </c>
      <c r="F28">
        <v>1</v>
      </c>
      <c r="G28">
        <f>AVERAGE(G3:G26)</f>
        <v>5.227801182246214</v>
      </c>
      <c r="H28">
        <f>AVERAGE(H3:H26)</f>
        <v>5.3616020295761269</v>
      </c>
      <c r="I28">
        <f>AVERAGE(I3:I26)</f>
        <v>5.227801182246214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tabSelected="1" showRuler="0" view="pageLayout" topLeftCell="A54" zoomScale="125" workbookViewId="0">
      <selection activeCell="E49" sqref="E49"/>
    </sheetView>
  </sheetViews>
  <sheetFormatPr baseColWidth="10" defaultRowHeight="13"/>
  <cols>
    <col min="1" max="1" width="18.42578125" customWidth="1"/>
    <col min="2" max="3" width="18.42578125" style="5" customWidth="1"/>
    <col min="6" max="6" width="16" customWidth="1"/>
  </cols>
  <sheetData>
    <row r="1" spans="1:8">
      <c r="B1" s="5" t="str">
        <f>D1</f>
        <v>Original</v>
      </c>
      <c r="C1" s="5" t="str">
        <f>E1</f>
        <v>PREDATOR</v>
      </c>
      <c r="D1" t="s">
        <v>43</v>
      </c>
      <c r="E1" t="s">
        <v>79</v>
      </c>
      <c r="G1" t="s">
        <v>44</v>
      </c>
      <c r="H1" t="s">
        <v>62</v>
      </c>
    </row>
    <row r="2" spans="1:8">
      <c r="A2" t="s">
        <v>24</v>
      </c>
      <c r="F2" t="s">
        <v>24</v>
      </c>
    </row>
    <row r="3" spans="1:8">
      <c r="A3" t="s">
        <v>27</v>
      </c>
      <c r="B3" s="5">
        <f>D3/1024</f>
        <v>1340.0224609375</v>
      </c>
      <c r="C3" s="5">
        <f>E3/1024</f>
        <v>1341.0224609375</v>
      </c>
      <c r="D3">
        <v>1372183</v>
      </c>
      <c r="E3">
        <v>1373207</v>
      </c>
      <c r="F3" t="s">
        <v>27</v>
      </c>
      <c r="G3">
        <v>1</v>
      </c>
      <c r="H3">
        <f>E3/D3</f>
        <v>1.0007462561480502</v>
      </c>
    </row>
    <row r="4" spans="1:8">
      <c r="A4" t="s">
        <v>28</v>
      </c>
      <c r="B4" s="5">
        <f t="shared" ref="B4:B26" si="0">D4/1024</f>
        <v>4.9453125</v>
      </c>
      <c r="C4" s="5">
        <f t="shared" ref="C4:C26" si="1">E4/1024</f>
        <v>7.9580078125</v>
      </c>
      <c r="D4">
        <v>5064</v>
      </c>
      <c r="E4">
        <v>8149</v>
      </c>
      <c r="F4" t="s">
        <v>28</v>
      </c>
      <c r="G4">
        <v>1</v>
      </c>
      <c r="H4">
        <f t="shared" ref="H4:H25" si="2">E4/D4</f>
        <v>1.6092022116903633</v>
      </c>
    </row>
    <row r="5" spans="1:8">
      <c r="A5" t="s">
        <v>29</v>
      </c>
      <c r="B5" s="5">
        <f t="shared" si="0"/>
        <v>517.9404296875</v>
      </c>
      <c r="C5" s="5">
        <f t="shared" si="1"/>
        <v>518.6328125</v>
      </c>
      <c r="D5">
        <v>530371</v>
      </c>
      <c r="E5">
        <v>531080</v>
      </c>
      <c r="F5" t="s">
        <v>29</v>
      </c>
      <c r="G5">
        <v>1</v>
      </c>
      <c r="H5">
        <f t="shared" si="2"/>
        <v>1.0013368000889944</v>
      </c>
    </row>
    <row r="6" spans="1:8">
      <c r="A6" t="s">
        <v>30</v>
      </c>
      <c r="B6" s="5">
        <f t="shared" si="0"/>
        <v>44.9873046875</v>
      </c>
      <c r="C6" s="5">
        <f t="shared" si="1"/>
        <v>48.5419921875</v>
      </c>
      <c r="D6">
        <v>46067</v>
      </c>
      <c r="E6">
        <v>49707</v>
      </c>
      <c r="F6" t="s">
        <v>45</v>
      </c>
      <c r="G6">
        <v>1</v>
      </c>
      <c r="H6">
        <f t="shared" si="2"/>
        <v>1.0790153472116699</v>
      </c>
    </row>
    <row r="7" spans="1:8">
      <c r="A7" t="s">
        <v>31</v>
      </c>
      <c r="B7" s="5">
        <f t="shared" si="0"/>
        <v>104.78125</v>
      </c>
      <c r="C7" s="5">
        <f t="shared" si="1"/>
        <v>129.9462890625</v>
      </c>
      <c r="D7">
        <v>107296</v>
      </c>
      <c r="E7">
        <v>133065</v>
      </c>
      <c r="F7" t="s">
        <v>31</v>
      </c>
      <c r="G7">
        <v>1</v>
      </c>
      <c r="H7">
        <f t="shared" si="2"/>
        <v>1.2401673874142558</v>
      </c>
    </row>
    <row r="8" spans="1:8">
      <c r="A8" t="s">
        <v>32</v>
      </c>
      <c r="B8" s="5">
        <f t="shared" si="0"/>
        <v>456.3115234375</v>
      </c>
      <c r="C8" s="5">
        <f t="shared" si="1"/>
        <v>634.505859375</v>
      </c>
      <c r="D8">
        <v>467263</v>
      </c>
      <c r="E8">
        <v>649734</v>
      </c>
      <c r="F8" t="s">
        <v>32</v>
      </c>
      <c r="G8">
        <v>1</v>
      </c>
      <c r="H8">
        <f t="shared" si="2"/>
        <v>1.3905102693772029</v>
      </c>
    </row>
    <row r="9" spans="1:8">
      <c r="A9" t="s">
        <v>33</v>
      </c>
      <c r="B9" s="5">
        <f t="shared" si="0"/>
        <v>510.6279296875</v>
      </c>
      <c r="C9" s="5">
        <f t="shared" si="1"/>
        <v>514.8662109375</v>
      </c>
      <c r="D9">
        <v>522883</v>
      </c>
      <c r="E9">
        <v>527223</v>
      </c>
      <c r="F9" t="s">
        <v>33</v>
      </c>
      <c r="G9">
        <v>1</v>
      </c>
      <c r="H9">
        <f t="shared" si="2"/>
        <v>1.008300135976882</v>
      </c>
    </row>
    <row r="10" spans="1:8">
      <c r="A10" t="s">
        <v>34</v>
      </c>
      <c r="B10" s="5">
        <f t="shared" si="0"/>
        <v>100.916015625</v>
      </c>
      <c r="C10" s="5">
        <f t="shared" si="1"/>
        <v>107.3115234375</v>
      </c>
      <c r="D10">
        <v>103338</v>
      </c>
      <c r="E10">
        <v>109887</v>
      </c>
      <c r="F10" t="s">
        <v>34</v>
      </c>
      <c r="G10">
        <v>1</v>
      </c>
      <c r="H10">
        <f t="shared" si="2"/>
        <v>1.0633745572780584</v>
      </c>
    </row>
    <row r="11" spans="1:8">
      <c r="A11" t="s">
        <v>25</v>
      </c>
      <c r="F11" t="s">
        <v>25</v>
      </c>
    </row>
    <row r="12" spans="1:8">
      <c r="A12" t="s">
        <v>35</v>
      </c>
      <c r="B12" s="5">
        <f t="shared" si="0"/>
        <v>61.703125</v>
      </c>
      <c r="C12" s="5">
        <f t="shared" si="1"/>
        <v>65.763671875</v>
      </c>
      <c r="D12">
        <v>63184</v>
      </c>
      <c r="E12">
        <v>67342</v>
      </c>
      <c r="F12" t="s">
        <v>35</v>
      </c>
      <c r="G12">
        <v>1</v>
      </c>
      <c r="H12">
        <f t="shared" si="2"/>
        <v>1.0658077994428969</v>
      </c>
    </row>
    <row r="13" spans="1:8">
      <c r="A13" t="s">
        <v>36</v>
      </c>
      <c r="B13" s="5">
        <f t="shared" si="0"/>
        <v>12.7275390625</v>
      </c>
      <c r="C13" s="5">
        <f t="shared" si="1"/>
        <v>15.326171875</v>
      </c>
      <c r="D13">
        <v>13033</v>
      </c>
      <c r="E13">
        <v>15694</v>
      </c>
      <c r="F13" t="s">
        <v>36</v>
      </c>
      <c r="G13">
        <v>1</v>
      </c>
      <c r="H13">
        <f t="shared" si="2"/>
        <v>1.2041740197959028</v>
      </c>
    </row>
    <row r="14" spans="1:8">
      <c r="A14" t="s">
        <v>37</v>
      </c>
      <c r="B14" s="5">
        <f t="shared" si="0"/>
        <v>83.400390625</v>
      </c>
      <c r="C14" s="5">
        <f t="shared" si="1"/>
        <v>129.5673828125</v>
      </c>
      <c r="D14">
        <v>85402</v>
      </c>
      <c r="E14">
        <v>132677</v>
      </c>
      <c r="F14" t="s">
        <v>37</v>
      </c>
      <c r="G14">
        <v>1</v>
      </c>
      <c r="H14">
        <f t="shared" si="2"/>
        <v>1.5535584646729586</v>
      </c>
    </row>
    <row r="15" spans="1:8">
      <c r="A15" t="s">
        <v>38</v>
      </c>
      <c r="B15" s="5">
        <f t="shared" si="0"/>
        <v>62.169921875</v>
      </c>
      <c r="C15" s="5">
        <f t="shared" si="1"/>
        <v>105.638671875</v>
      </c>
      <c r="D15">
        <v>63662</v>
      </c>
      <c r="E15">
        <v>108174</v>
      </c>
      <c r="F15" t="s">
        <v>38</v>
      </c>
      <c r="G15">
        <v>1</v>
      </c>
      <c r="H15">
        <f t="shared" si="2"/>
        <v>1.6991926109767208</v>
      </c>
    </row>
    <row r="16" spans="1:8">
      <c r="A16" t="s">
        <v>39</v>
      </c>
      <c r="B16" s="5">
        <f t="shared" si="0"/>
        <v>119.7314453125</v>
      </c>
      <c r="C16" s="5">
        <f t="shared" si="1"/>
        <v>147.1123046875</v>
      </c>
      <c r="D16">
        <v>122605</v>
      </c>
      <c r="E16">
        <v>150643</v>
      </c>
      <c r="F16" t="s">
        <v>39</v>
      </c>
      <c r="G16">
        <v>1</v>
      </c>
      <c r="H16">
        <f t="shared" si="2"/>
        <v>1.2286856164104236</v>
      </c>
    </row>
    <row r="17" spans="1:8">
      <c r="A17" t="s">
        <v>40</v>
      </c>
      <c r="B17" s="5">
        <f t="shared" si="0"/>
        <v>9.337890625</v>
      </c>
      <c r="C17" s="5">
        <f t="shared" si="1"/>
        <v>11.3642578125</v>
      </c>
      <c r="D17">
        <v>9562</v>
      </c>
      <c r="E17">
        <v>11637</v>
      </c>
      <c r="F17" t="s">
        <v>40</v>
      </c>
      <c r="G17">
        <v>1</v>
      </c>
      <c r="H17">
        <f t="shared" si="2"/>
        <v>1.2170048107090568</v>
      </c>
    </row>
    <row r="18" spans="1:8">
      <c r="A18" t="s">
        <v>41</v>
      </c>
      <c r="B18" s="5">
        <f t="shared" si="0"/>
        <v>3.5947265625</v>
      </c>
      <c r="C18" s="5">
        <f t="shared" si="1"/>
        <v>28.0478515625</v>
      </c>
      <c r="D18">
        <v>3681</v>
      </c>
      <c r="E18">
        <v>28721</v>
      </c>
      <c r="F18" t="s">
        <v>72</v>
      </c>
      <c r="G18">
        <v>1</v>
      </c>
      <c r="H18">
        <f t="shared" si="2"/>
        <v>7.8024993208367288</v>
      </c>
    </row>
    <row r="19" spans="1:8">
      <c r="A19" t="s">
        <v>42</v>
      </c>
      <c r="B19" s="5">
        <f t="shared" si="0"/>
        <v>33.208984375</v>
      </c>
      <c r="C19" s="5">
        <f t="shared" si="1"/>
        <v>38.97265625</v>
      </c>
      <c r="D19">
        <v>34006</v>
      </c>
      <c r="E19">
        <v>39908</v>
      </c>
      <c r="F19" t="s">
        <v>42</v>
      </c>
      <c r="G19">
        <v>1</v>
      </c>
      <c r="H19">
        <f t="shared" si="2"/>
        <v>1.1735576074810328</v>
      </c>
    </row>
    <row r="20" spans="1:8">
      <c r="A20" t="s">
        <v>65</v>
      </c>
      <c r="F20" t="str">
        <f>A20</f>
        <v>RealApplications</v>
      </c>
    </row>
    <row r="21" spans="1:8">
      <c r="A21" t="s">
        <v>66</v>
      </c>
      <c r="B21" s="5">
        <f t="shared" si="0"/>
        <v>2.94921875</v>
      </c>
      <c r="C21" s="5">
        <f t="shared" si="1"/>
        <v>20.16015625</v>
      </c>
      <c r="D21">
        <v>3020</v>
      </c>
      <c r="E21">
        <v>20644</v>
      </c>
      <c r="F21" t="str">
        <f t="shared" ref="F21:F26" si="3">A21</f>
        <v>aget</v>
      </c>
      <c r="G21">
        <v>1</v>
      </c>
      <c r="H21">
        <f t="shared" si="2"/>
        <v>6.8357615894039734</v>
      </c>
    </row>
    <row r="22" spans="1:8">
      <c r="A22" t="s">
        <v>70</v>
      </c>
      <c r="B22" s="5">
        <f t="shared" si="0"/>
        <v>64.919921875</v>
      </c>
      <c r="C22" s="5">
        <f t="shared" si="1"/>
        <v>92.1640625</v>
      </c>
      <c r="D22">
        <v>66478</v>
      </c>
      <c r="E22">
        <v>94376</v>
      </c>
      <c r="F22" t="str">
        <f t="shared" si="3"/>
        <v>Boost</v>
      </c>
      <c r="G22">
        <v>1</v>
      </c>
      <c r="H22">
        <f t="shared" si="2"/>
        <v>1.4196576310960016</v>
      </c>
    </row>
    <row r="23" spans="1:8">
      <c r="A23" t="s">
        <v>71</v>
      </c>
      <c r="B23" s="5">
        <f t="shared" si="0"/>
        <v>261.849609375</v>
      </c>
      <c r="C23" s="5">
        <f t="shared" si="1"/>
        <v>261.849609375</v>
      </c>
      <c r="D23">
        <v>268134</v>
      </c>
      <c r="E23">
        <v>268134</v>
      </c>
      <c r="F23" t="str">
        <f t="shared" si="3"/>
        <v>Memcached</v>
      </c>
      <c r="G23">
        <v>1</v>
      </c>
      <c r="H23">
        <v>1</v>
      </c>
    </row>
    <row r="24" spans="1:8">
      <c r="A24" t="s">
        <v>69</v>
      </c>
      <c r="B24" s="5">
        <f t="shared" si="0"/>
        <v>129.5546875</v>
      </c>
      <c r="C24" s="5">
        <f t="shared" si="1"/>
        <v>1341.130859375</v>
      </c>
      <c r="D24">
        <v>132664</v>
      </c>
      <c r="E24">
        <v>1373318</v>
      </c>
      <c r="F24" t="str">
        <f t="shared" si="3"/>
        <v>MySQL</v>
      </c>
      <c r="G24">
        <v>1</v>
      </c>
      <c r="H24">
        <f t="shared" si="2"/>
        <v>10.351851293493336</v>
      </c>
    </row>
    <row r="25" spans="1:8">
      <c r="A25" t="s">
        <v>67</v>
      </c>
      <c r="B25" s="5">
        <f t="shared" si="0"/>
        <v>187.6796875</v>
      </c>
      <c r="C25" s="5">
        <f t="shared" si="1"/>
        <v>294.1572265625</v>
      </c>
      <c r="D25">
        <v>192184</v>
      </c>
      <c r="E25">
        <v>301217</v>
      </c>
      <c r="F25" t="str">
        <f t="shared" si="3"/>
        <v>pbzip2</v>
      </c>
      <c r="G25">
        <v>1</v>
      </c>
      <c r="H25">
        <f t="shared" si="2"/>
        <v>1.5673365108437747</v>
      </c>
    </row>
    <row r="26" spans="1:8">
      <c r="A26" t="s">
        <v>68</v>
      </c>
      <c r="B26" s="5">
        <f t="shared" si="0"/>
        <v>735.41796875</v>
      </c>
      <c r="C26" s="5">
        <f t="shared" si="1"/>
        <v>821.15625</v>
      </c>
      <c r="D26">
        <v>753068</v>
      </c>
      <c r="E26">
        <v>840864</v>
      </c>
      <c r="F26" t="str">
        <f t="shared" si="3"/>
        <v>pfscan</v>
      </c>
      <c r="G26">
        <v>1</v>
      </c>
      <c r="H26">
        <f>E26/D26</f>
        <v>1.1165844253108617</v>
      </c>
    </row>
    <row r="28" spans="1:8">
      <c r="A28" t="s">
        <v>80</v>
      </c>
      <c r="D28">
        <f>SUM(D3:D26)</f>
        <v>4965148</v>
      </c>
      <c r="E28">
        <f>SUM(E3:E26)</f>
        <v>6835401</v>
      </c>
      <c r="F28" t="s">
        <v>46</v>
      </c>
      <c r="G28">
        <v>1</v>
      </c>
      <c r="H28">
        <f>AVERAGE(H3:H26)</f>
        <v>2.2103783938935977</v>
      </c>
    </row>
    <row r="29" spans="1:8">
      <c r="E29">
        <f>E28/D28</f>
        <v>1.376676183670658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"/>
  <sheetViews>
    <sheetView showRuler="0" view="pageLayout" topLeftCell="A5" workbookViewId="0">
      <selection activeCell="D11" sqref="D11"/>
    </sheetView>
  </sheetViews>
  <sheetFormatPr baseColWidth="10" defaultRowHeight="13"/>
  <sheetData>
    <row r="1" spans="1:6">
      <c r="B1" t="s">
        <v>47</v>
      </c>
      <c r="C1" t="s">
        <v>49</v>
      </c>
    </row>
    <row r="2" spans="1:6">
      <c r="A2" t="s">
        <v>48</v>
      </c>
      <c r="B2">
        <v>0.74750000000000005</v>
      </c>
      <c r="C2">
        <v>0.51119999999999999</v>
      </c>
      <c r="D2">
        <f>(B2/C2)-1</f>
        <v>0.46224569640062607</v>
      </c>
    </row>
    <row r="3" spans="1:6">
      <c r="A3" t="s">
        <v>50</v>
      </c>
      <c r="B3">
        <v>6.0609999999999999</v>
      </c>
      <c r="C3">
        <v>6.0549999999999997</v>
      </c>
      <c r="D3">
        <f t="shared" ref="D3:D6" si="0">(B3/C3)-1</f>
        <v>9.9091659785299768E-4</v>
      </c>
    </row>
    <row r="4" spans="1:6">
      <c r="A4" t="s">
        <v>51</v>
      </c>
      <c r="B4">
        <v>2.5987499998899999</v>
      </c>
      <c r="C4">
        <v>2.5950000000900002</v>
      </c>
      <c r="D4">
        <f t="shared" si="0"/>
        <v>1.4450866280808494E-3</v>
      </c>
    </row>
    <row r="5" spans="1:6">
      <c r="A5" t="s">
        <v>52</v>
      </c>
      <c r="B5">
        <v>2.9450000000199998</v>
      </c>
      <c r="C5">
        <v>2.5839999999900001</v>
      </c>
      <c r="D5">
        <f t="shared" si="0"/>
        <v>0.13970588236509163</v>
      </c>
      <c r="E5">
        <v>2.8110000000299999</v>
      </c>
      <c r="F5">
        <f>(B5/E5)-1</f>
        <v>4.7669868370177726E-2</v>
      </c>
    </row>
    <row r="6" spans="1:6">
      <c r="A6" t="s">
        <v>53</v>
      </c>
      <c r="B6">
        <v>4.5219999999700002</v>
      </c>
      <c r="C6">
        <v>0.346000000089</v>
      </c>
      <c r="D6">
        <f t="shared" si="0"/>
        <v>12.069364158401234</v>
      </c>
    </row>
    <row r="7" spans="1:6">
      <c r="D7" t="e">
        <f t="shared" ref="D7" si="1">(B7-C7)/B7</f>
        <v>#DIV/0!</v>
      </c>
    </row>
    <row r="9" spans="1:6">
      <c r="B9">
        <v>3.6160000000000001</v>
      </c>
      <c r="C9">
        <v>3.4820000000000002</v>
      </c>
      <c r="D9">
        <f t="shared" ref="D9" si="2">(B9/C9)-1</f>
        <v>3.8483630097644994E-2</v>
      </c>
    </row>
    <row r="10" spans="1:6">
      <c r="E10">
        <v>2.7389999999699999</v>
      </c>
      <c r="F10">
        <f>(B5/E10)-1</f>
        <v>7.5209930650695922E-2</v>
      </c>
    </row>
    <row r="24" spans="1:4">
      <c r="A24" t="s">
        <v>54</v>
      </c>
      <c r="B24">
        <v>0.346999999974</v>
      </c>
    </row>
    <row r="25" spans="1:4">
      <c r="A25" t="s">
        <v>55</v>
      </c>
      <c r="B25">
        <v>3.98799999999</v>
      </c>
    </row>
    <row r="26" spans="1:4">
      <c r="A26" t="s">
        <v>56</v>
      </c>
      <c r="B26">
        <v>4.5890000000600004</v>
      </c>
    </row>
    <row r="27" spans="1:4">
      <c r="A27" t="s">
        <v>57</v>
      </c>
      <c r="B27">
        <v>5.1849999999599996</v>
      </c>
    </row>
    <row r="28" spans="1:4">
      <c r="A28" t="s">
        <v>58</v>
      </c>
      <c r="B28">
        <v>4.70999999996</v>
      </c>
    </row>
    <row r="29" spans="1:4">
      <c r="A29" t="s">
        <v>59</v>
      </c>
      <c r="B29">
        <v>2.3490000000200002</v>
      </c>
    </row>
    <row r="30" spans="1:4">
      <c r="A30" t="s">
        <v>60</v>
      </c>
      <c r="B30">
        <v>2.379</v>
      </c>
    </row>
    <row r="31" spans="1:4">
      <c r="A31" t="s">
        <v>61</v>
      </c>
      <c r="B31">
        <v>0.34599999999600001</v>
      </c>
      <c r="D31">
        <f>B27/B31</f>
        <v>14.985549133005613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"/>
  <sheetViews>
    <sheetView showRuler="0" view="pageLayout" workbookViewId="0">
      <selection activeCell="G15" sqref="G15"/>
    </sheetView>
  </sheetViews>
  <sheetFormatPr baseColWidth="10" defaultRowHeight="13"/>
  <cols>
    <col min="1" max="1" width="13.85546875" customWidth="1"/>
  </cols>
  <sheetData>
    <row r="1" spans="1:8">
      <c r="B1" s="3">
        <v>1E-3</v>
      </c>
      <c r="C1" s="2">
        <v>0.01</v>
      </c>
      <c r="D1" s="2">
        <v>0.1</v>
      </c>
      <c r="E1" s="2"/>
      <c r="F1" s="4" t="s">
        <v>0</v>
      </c>
      <c r="G1" s="2" t="s">
        <v>2</v>
      </c>
      <c r="H1" s="2" t="s">
        <v>1</v>
      </c>
    </row>
    <row r="2" spans="1:8">
      <c r="A2" t="s">
        <v>73</v>
      </c>
      <c r="B2">
        <v>16.728750000000002</v>
      </c>
      <c r="C2">
        <v>20.886250000099999</v>
      </c>
      <c r="D2">
        <v>20.7537499998</v>
      </c>
      <c r="E2" t="str">
        <f>A2</f>
        <v>histogram</v>
      </c>
      <c r="F2">
        <f>B2/C2</f>
        <v>0.80094559817678657</v>
      </c>
      <c r="G2">
        <v>1</v>
      </c>
      <c r="H2">
        <f>D2/C2</f>
        <v>0.99365611345744864</v>
      </c>
    </row>
    <row r="3" spans="1:8">
      <c r="A3" t="s">
        <v>74</v>
      </c>
      <c r="B3">
        <v>13.76125</v>
      </c>
      <c r="C3">
        <v>15.375</v>
      </c>
      <c r="D3">
        <v>19.342500000000001</v>
      </c>
      <c r="E3" t="str">
        <f t="shared" ref="E3:E6" si="0">A3</f>
        <v>linear_regression</v>
      </c>
      <c r="F3">
        <f t="shared" ref="F3:F6" si="1">B3/C3</f>
        <v>0.89504065040650405</v>
      </c>
      <c r="G3">
        <v>1</v>
      </c>
      <c r="H3">
        <f t="shared" ref="H3:H6" si="2">D3/C3</f>
        <v>1.2580487804878049</v>
      </c>
    </row>
    <row r="4" spans="1:8">
      <c r="A4" t="s">
        <v>75</v>
      </c>
      <c r="B4">
        <v>14.289999999899999</v>
      </c>
      <c r="C4">
        <v>14.904999999899999</v>
      </c>
      <c r="D4">
        <v>14.401250000099999</v>
      </c>
      <c r="E4" t="str">
        <f t="shared" si="0"/>
        <v>reverse_index</v>
      </c>
      <c r="F4">
        <f t="shared" si="1"/>
        <v>0.958738678295597</v>
      </c>
      <c r="G4">
        <v>1</v>
      </c>
      <c r="H4">
        <f t="shared" si="2"/>
        <v>0.96620261658481177</v>
      </c>
    </row>
    <row r="5" spans="1:8">
      <c r="A5" t="s">
        <v>76</v>
      </c>
      <c r="B5">
        <v>8.4637500001100001</v>
      </c>
      <c r="C5">
        <v>8.9650000000799999</v>
      </c>
      <c r="D5">
        <v>9.1950000000699994</v>
      </c>
      <c r="E5" t="str">
        <f t="shared" si="0"/>
        <v>word_count</v>
      </c>
      <c r="F5">
        <f t="shared" si="1"/>
        <v>0.94408812047233392</v>
      </c>
      <c r="G5">
        <v>1</v>
      </c>
      <c r="H5">
        <f t="shared" si="2"/>
        <v>1.0256553262674788</v>
      </c>
    </row>
    <row r="6" spans="1:8">
      <c r="A6" t="s">
        <v>77</v>
      </c>
      <c r="B6">
        <v>14.0974999999</v>
      </c>
      <c r="C6">
        <v>14.08375</v>
      </c>
      <c r="D6">
        <v>14.4125</v>
      </c>
      <c r="E6" t="str">
        <f t="shared" si="0"/>
        <v>streamcluster</v>
      </c>
      <c r="F6">
        <f t="shared" si="1"/>
        <v>1.0009763024691578</v>
      </c>
      <c r="G6">
        <v>1</v>
      </c>
      <c r="H6">
        <f t="shared" si="2"/>
        <v>1.0233425046596254</v>
      </c>
    </row>
    <row r="8" spans="1:8">
      <c r="E8" t="s">
        <v>78</v>
      </c>
      <c r="F8">
        <f>AVERAGE(F2:F6)</f>
        <v>0.9199578699640758</v>
      </c>
      <c r="G8">
        <f>1</f>
        <v>1</v>
      </c>
      <c r="H8">
        <f>AVERAGE(H2:H6)</f>
        <v>1.053381068291434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Performance</vt:lpstr>
      <vt:lpstr>MemoryUsage</vt:lpstr>
      <vt:lpstr>Improvement</vt:lpstr>
      <vt:lpstr>Sensitivity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2013-12-15T01:49:48Z</dcterms:modified>
</cp:coreProperties>
</file>