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ampp\htdocs\projectarchery\"/>
    </mc:Choice>
  </mc:AlternateContent>
  <xr:revisionPtr revIDLastSave="0" documentId="13_ncr:1_{0BFF8B98-9B26-45FA-AF51-0979BAB14266}" xr6:coauthVersionLast="37" xr6:coauthVersionMax="37" xr10:uidLastSave="{00000000-0000-0000-0000-000000000000}"/>
  <bookViews>
    <workbookView xWindow="0" yWindow="0" windowWidth="28770" windowHeight="10950" xr2:uid="{00000000-000D-0000-FFFF-FFFF00000000}"/>
  </bookViews>
  <sheets>
    <sheet name="statistics" sheetId="3" r:id="rId1"/>
    <sheet name="verification" sheetId="1" r:id="rId2"/>
    <sheet name="Target" sheetId="5" r:id="rId3"/>
    <sheet name="player_data_tmp" sheetId="6" r:id="rId4"/>
    <sheet name="player_data" sheetId="2" r:id="rId5"/>
    <sheet name="group_elim" sheetId="4" r:id="rId6"/>
  </sheets>
  <calcPr calcId="162913"/>
</workbook>
</file>

<file path=xl/calcChain.xml><?xml version="1.0" encoding="utf-8"?>
<calcChain xmlns="http://schemas.openxmlformats.org/spreadsheetml/2006/main">
  <c r="C11" i="3" l="1"/>
  <c r="D11" i="3" l="1"/>
  <c r="E11" i="3" s="1"/>
  <c r="F11" i="3" s="1"/>
  <c r="D3" i="5" l="1"/>
  <c r="C3" i="5"/>
  <c r="F10" i="3"/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E5" i="3"/>
  <c r="B5" i="3"/>
  <c r="B8" i="3" l="1"/>
  <c r="C5" i="3" l="1"/>
  <c r="C25" i="1"/>
  <c r="C26" i="1"/>
  <c r="C27" i="1"/>
  <c r="C28" i="1"/>
  <c r="C29" i="1"/>
  <c r="C30" i="1"/>
  <c r="C31" i="1"/>
  <c r="C32" i="1"/>
  <c r="C33" i="1"/>
  <c r="C34" i="1"/>
  <c r="C35" i="1"/>
  <c r="D5" i="3" l="1"/>
  <c r="F5" i="3"/>
  <c r="C2" i="1" l="1"/>
  <c r="B3" i="1" l="1"/>
  <c r="B4" i="1" l="1"/>
  <c r="C3" i="1"/>
  <c r="B5" i="1" l="1"/>
  <c r="C4" i="1"/>
  <c r="B6" i="1" l="1"/>
  <c r="C5" i="1"/>
  <c r="B7" i="1" l="1"/>
  <c r="C6" i="1"/>
  <c r="B8" i="1" l="1"/>
  <c r="C7" i="1"/>
  <c r="B9" i="1" l="1"/>
  <c r="C8" i="1"/>
  <c r="B10" i="1" l="1"/>
  <c r="C9" i="1"/>
  <c r="B11" i="1" l="1"/>
  <c r="C10" i="1"/>
  <c r="B12" i="1" l="1"/>
  <c r="C11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C23" i="1" l="1"/>
  <c r="B24" i="1"/>
  <c r="B25" i="1" l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C24" i="1"/>
</calcChain>
</file>

<file path=xl/sharedStrings.xml><?xml version="1.0" encoding="utf-8"?>
<sst xmlns="http://schemas.openxmlformats.org/spreadsheetml/2006/main" count="725" uniqueCount="519">
  <si>
    <t>ver_code</t>
  </si>
  <si>
    <t>target</t>
  </si>
  <si>
    <t>playernum</t>
  </si>
  <si>
    <t>Group</t>
  </si>
  <si>
    <t>Name</t>
  </si>
  <si>
    <t>School</t>
  </si>
  <si>
    <t>1A</t>
  </si>
  <si>
    <t>Starter</t>
    <phoneticPr fontId="18" type="noConversion"/>
  </si>
  <si>
    <t>1B</t>
  </si>
  <si>
    <t>2A</t>
  </si>
  <si>
    <t>3A</t>
  </si>
  <si>
    <t>3B</t>
  </si>
  <si>
    <t>3C</t>
  </si>
  <si>
    <t>5A</t>
  </si>
  <si>
    <t>5B</t>
  </si>
  <si>
    <t>5C</t>
  </si>
  <si>
    <t>6A</t>
  </si>
  <si>
    <t>8A</t>
  </si>
  <si>
    <t>B_Grad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</si>
  <si>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</si>
  <si>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</si>
  <si>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</si>
  <si>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</si>
  <si>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</si>
  <si>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</si>
  <si>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</si>
  <si>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</si>
  <si>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</si>
  <si>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</si>
  <si>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</si>
  <si>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B_Grad</t>
    <phoneticPr fontId="18" type="noConversion"/>
  </si>
  <si>
    <t>3D</t>
  </si>
  <si>
    <t>4A</t>
  </si>
  <si>
    <t>4B</t>
  </si>
  <si>
    <t>4C</t>
  </si>
  <si>
    <t>4D</t>
  </si>
  <si>
    <t>6B</t>
  </si>
  <si>
    <t>C_Grad_M</t>
    <phoneticPr fontId="18" type="noConversion"/>
  </si>
  <si>
    <t>6C</t>
  </si>
  <si>
    <t>6D</t>
  </si>
  <si>
    <t>7A</t>
  </si>
  <si>
    <t>7B</t>
  </si>
  <si>
    <t>7C</t>
  </si>
  <si>
    <t>7D</t>
  </si>
  <si>
    <t>C_Grad_F</t>
    <phoneticPr fontId="18" type="noConversion"/>
  </si>
  <si>
    <t>11A</t>
  </si>
  <si>
    <t>11B</t>
  </si>
  <si>
    <t>12A</t>
  </si>
  <si>
    <t>12B</t>
  </si>
  <si>
    <t>12C</t>
  </si>
  <si>
    <t>12D</t>
  </si>
  <si>
    <t>13A</t>
  </si>
  <si>
    <t>15A</t>
  </si>
  <si>
    <t>15B</t>
  </si>
  <si>
    <t>15C</t>
  </si>
  <si>
    <t>15D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</si>
  <si>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</si>
  <si>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</si>
  <si>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</si>
  <si>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</si>
  <si>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</si>
  <si>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</si>
  <si>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</si>
  <si>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</si>
  <si>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</si>
  <si>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</si>
  <si>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</si>
  <si>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</si>
  <si>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</si>
  <si>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</si>
  <si>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</si>
  <si>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</si>
  <si>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</si>
  <si>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</si>
  <si>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</si>
  <si>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</si>
  <si>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</si>
  <si>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</si>
  <si>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</si>
  <si>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</si>
  <si>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</si>
  <si>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</si>
  <si>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Player_id</t>
    <phoneticPr fontId="18" type="noConversion"/>
  </si>
  <si>
    <t>Player_count</t>
    <phoneticPr fontId="18" type="noConversion"/>
  </si>
  <si>
    <t>Elim_top</t>
    <phoneticPr fontId="18" type="noConversion"/>
  </si>
  <si>
    <t>Team_top</t>
    <phoneticPr fontId="18" type="noConversion"/>
  </si>
  <si>
    <t>Field_name</t>
    <phoneticPr fontId="18" type="noConversion"/>
  </si>
  <si>
    <t>1C</t>
    <phoneticPr fontId="18" type="noConversion"/>
  </si>
  <si>
    <t>13B</t>
  </si>
  <si>
    <t>13C</t>
  </si>
  <si>
    <t>13D</t>
  </si>
  <si>
    <t>14A</t>
  </si>
  <si>
    <t>14B</t>
  </si>
  <si>
    <t>14C</t>
  </si>
  <si>
    <t>14D</t>
  </si>
  <si>
    <t>Group</t>
    <phoneticPr fontId="18" type="noConversion"/>
  </si>
  <si>
    <t>Group_name</t>
    <phoneticPr fontId="18" type="noConversion"/>
  </si>
  <si>
    <t>Player1</t>
    <phoneticPr fontId="18" type="noConversion"/>
  </si>
  <si>
    <t>Player2</t>
    <phoneticPr fontId="18" type="noConversion"/>
  </si>
  <si>
    <t>Player3</t>
    <phoneticPr fontId="18" type="noConversion"/>
  </si>
  <si>
    <t>Field_id</t>
    <phoneticPr fontId="18" type="noConversion"/>
  </si>
  <si>
    <t>Match_name</t>
    <phoneticPr fontId="18" type="noConversion"/>
  </si>
  <si>
    <t>第二十三屆風城杯</t>
    <phoneticPr fontId="18" type="noConversion"/>
  </si>
  <si>
    <t>finish_wave</t>
    <phoneticPr fontId="18" type="noConversion"/>
  </si>
  <si>
    <t>C_Grad_O</t>
    <phoneticPr fontId="18" type="noConversion"/>
  </si>
  <si>
    <t>乙組1</t>
    <phoneticPr fontId="18" type="noConversion"/>
  </si>
  <si>
    <t>新生1</t>
    <phoneticPr fontId="18" type="noConversion"/>
  </si>
  <si>
    <t>新生2</t>
  </si>
  <si>
    <t>新生3</t>
  </si>
  <si>
    <t>新生4</t>
  </si>
  <si>
    <t>新生5</t>
  </si>
  <si>
    <t>新生6</t>
  </si>
  <si>
    <t>新生7</t>
  </si>
  <si>
    <t>新生8</t>
  </si>
  <si>
    <t>新生9</t>
  </si>
  <si>
    <t>新生10</t>
  </si>
  <si>
    <t>新生11</t>
  </si>
  <si>
    <t>新生12</t>
  </si>
  <si>
    <t>新生13</t>
  </si>
  <si>
    <t>新生14</t>
  </si>
  <si>
    <t>新生15</t>
  </si>
  <si>
    <t>新生16</t>
  </si>
  <si>
    <t>新生17</t>
  </si>
  <si>
    <t>新生18</t>
  </si>
  <si>
    <t>新生19</t>
  </si>
  <si>
    <t>新生20</t>
  </si>
  <si>
    <t>新生21</t>
  </si>
  <si>
    <t>新生22</t>
  </si>
  <si>
    <t>新生23</t>
  </si>
  <si>
    <t>新生24</t>
  </si>
  <si>
    <t>新生25</t>
  </si>
  <si>
    <t>新生26</t>
  </si>
  <si>
    <t>新生27</t>
  </si>
  <si>
    <t>新生28</t>
  </si>
  <si>
    <t>新生29</t>
  </si>
  <si>
    <t>新生30</t>
  </si>
  <si>
    <t>新生31</t>
  </si>
  <si>
    <t>新生32</t>
  </si>
  <si>
    <t>新生33</t>
  </si>
  <si>
    <t>新生34</t>
  </si>
  <si>
    <t>新生35</t>
  </si>
  <si>
    <t>新生36</t>
  </si>
  <si>
    <t>新生37</t>
  </si>
  <si>
    <t>新生38</t>
  </si>
  <si>
    <t>新生39</t>
  </si>
  <si>
    <t>新生40</t>
  </si>
  <si>
    <t>新生41</t>
  </si>
  <si>
    <t>新生42</t>
  </si>
  <si>
    <t>新生43</t>
  </si>
  <si>
    <t>新生44</t>
  </si>
  <si>
    <t>新生45</t>
  </si>
  <si>
    <t>新生46</t>
  </si>
  <si>
    <t>新生47</t>
  </si>
  <si>
    <t>新生48</t>
  </si>
  <si>
    <t>新生49</t>
  </si>
  <si>
    <t>新生50</t>
  </si>
  <si>
    <t>新生51</t>
  </si>
  <si>
    <t>新生52</t>
  </si>
  <si>
    <t>新生53</t>
  </si>
  <si>
    <t>新生54</t>
  </si>
  <si>
    <t>新生55</t>
  </si>
  <si>
    <t>新生學校1</t>
    <phoneticPr fontId="18" type="noConversion"/>
  </si>
  <si>
    <t>新生學校2</t>
  </si>
  <si>
    <t>新生學校3</t>
  </si>
  <si>
    <t>新生學校4</t>
  </si>
  <si>
    <t>新生學校5</t>
  </si>
  <si>
    <t>新生學校6</t>
  </si>
  <si>
    <t>新生學校7</t>
  </si>
  <si>
    <t>新生學校8</t>
  </si>
  <si>
    <t>新生學校9</t>
  </si>
  <si>
    <t>新生學校10</t>
  </si>
  <si>
    <t>新生學校11</t>
  </si>
  <si>
    <t>新生學校12</t>
  </si>
  <si>
    <t>新生學校13</t>
  </si>
  <si>
    <t>新生學校14</t>
  </si>
  <si>
    <t>新生學校15</t>
  </si>
  <si>
    <t>新生學校16</t>
  </si>
  <si>
    <t>新生學校17</t>
  </si>
  <si>
    <t>新生學校18</t>
  </si>
  <si>
    <t>新生學校19</t>
  </si>
  <si>
    <t>新生學校20</t>
  </si>
  <si>
    <t>新生學校21</t>
  </si>
  <si>
    <t>新生學校22</t>
  </si>
  <si>
    <t>新生學校23</t>
  </si>
  <si>
    <t>新生學校24</t>
  </si>
  <si>
    <t>新生學校25</t>
  </si>
  <si>
    <t>新生學校26</t>
  </si>
  <si>
    <t>新生學校27</t>
  </si>
  <si>
    <t>新生學校28</t>
  </si>
  <si>
    <t>新生學校29</t>
  </si>
  <si>
    <t>新生學校30</t>
  </si>
  <si>
    <t>新生學校31</t>
  </si>
  <si>
    <t>新生學校32</t>
  </si>
  <si>
    <t>新生學校33</t>
  </si>
  <si>
    <t>新生學校34</t>
  </si>
  <si>
    <t>新生學校35</t>
  </si>
  <si>
    <t>新生學校36</t>
  </si>
  <si>
    <t>新生學校37</t>
  </si>
  <si>
    <t>新生學校38</t>
  </si>
  <si>
    <t>新生學校39</t>
  </si>
  <si>
    <t>新生學校40</t>
  </si>
  <si>
    <t>新生學校41</t>
  </si>
  <si>
    <t>新生學校42</t>
  </si>
  <si>
    <t>新生學校43</t>
  </si>
  <si>
    <t>新生學校44</t>
  </si>
  <si>
    <t>新生學校45</t>
  </si>
  <si>
    <t>新生學校46</t>
  </si>
  <si>
    <t>新生學校47</t>
  </si>
  <si>
    <t>新生學校48</t>
  </si>
  <si>
    <t>新生學校49</t>
  </si>
  <si>
    <t>新生學校50</t>
  </si>
  <si>
    <t>新生學校51</t>
  </si>
  <si>
    <t>新生學校52</t>
  </si>
  <si>
    <t>新生學校53</t>
  </si>
  <si>
    <t>新生學校54</t>
  </si>
  <si>
    <t>新生學校55</t>
  </si>
  <si>
    <t>新生56</t>
  </si>
  <si>
    <t>新生學校56</t>
  </si>
  <si>
    <t>1D</t>
    <phoneticPr fontId="18" type="noConversion"/>
  </si>
  <si>
    <t>2B</t>
  </si>
  <si>
    <t>2C</t>
  </si>
  <si>
    <t>2D</t>
  </si>
  <si>
    <t>5D</t>
  </si>
  <si>
    <t>11C</t>
  </si>
  <si>
    <t>11D</t>
  </si>
  <si>
    <t>男丙1</t>
    <phoneticPr fontId="18" type="noConversion"/>
  </si>
  <si>
    <t>男丙2</t>
  </si>
  <si>
    <t>男丙3</t>
  </si>
  <si>
    <t>男丙4</t>
  </si>
  <si>
    <t>男丙5</t>
  </si>
  <si>
    <t>男丙6</t>
  </si>
  <si>
    <t>男丙7</t>
  </si>
  <si>
    <t>男丙8</t>
  </si>
  <si>
    <t>男丙9</t>
  </si>
  <si>
    <t>男丙10</t>
  </si>
  <si>
    <t>男丙11</t>
  </si>
  <si>
    <t>男丙12</t>
  </si>
  <si>
    <t>男丙13</t>
  </si>
  <si>
    <t>男丙14</t>
  </si>
  <si>
    <t>男丙15</t>
  </si>
  <si>
    <t>男丙16</t>
  </si>
  <si>
    <t>女丙2</t>
  </si>
  <si>
    <t>女丙3</t>
  </si>
  <si>
    <t>女丙4</t>
  </si>
  <si>
    <t>女丙5</t>
  </si>
  <si>
    <t>女丙6</t>
  </si>
  <si>
    <t>女丙7</t>
  </si>
  <si>
    <t>女丙8</t>
  </si>
  <si>
    <t>女丙9</t>
  </si>
  <si>
    <t>女丙10</t>
  </si>
  <si>
    <t>女丙11</t>
  </si>
  <si>
    <t>女丙12</t>
  </si>
  <si>
    <t>女丙13</t>
  </si>
  <si>
    <t>女丙14</t>
  </si>
  <si>
    <t>女丙15</t>
  </si>
  <si>
    <t>女丙16</t>
  </si>
  <si>
    <t>男丙學校1</t>
    <phoneticPr fontId="18" type="noConversion"/>
  </si>
  <si>
    <t>男丙學校2</t>
  </si>
  <si>
    <t>男丙學校3</t>
  </si>
  <si>
    <t>男丙學校4</t>
  </si>
  <si>
    <t>男丙學校5</t>
  </si>
  <si>
    <t>男丙學校6</t>
  </si>
  <si>
    <t>男丙學校7</t>
  </si>
  <si>
    <t>男丙學校8</t>
  </si>
  <si>
    <t>男丙學校9</t>
  </si>
  <si>
    <t>男丙學校10</t>
  </si>
  <si>
    <t>男丙學校11</t>
  </si>
  <si>
    <t>男丙學校12</t>
  </si>
  <si>
    <t>男丙學校13</t>
  </si>
  <si>
    <t>男丙學校14</t>
  </si>
  <si>
    <t>男丙學校15</t>
  </si>
  <si>
    <t>男丙學校16</t>
  </si>
  <si>
    <t>女丙學校2</t>
  </si>
  <si>
    <t>女丙學校3</t>
  </si>
  <si>
    <t>女丙學校4</t>
  </si>
  <si>
    <t>女丙學校5</t>
  </si>
  <si>
    <t>女丙學校6</t>
  </si>
  <si>
    <t>女丙學校7</t>
  </si>
  <si>
    <t>女丙學校8</t>
  </si>
  <si>
    <t>女丙學校9</t>
  </si>
  <si>
    <t>女丙學校10</t>
  </si>
  <si>
    <t>女丙學校11</t>
  </si>
  <si>
    <t>女丙學校12</t>
  </si>
  <si>
    <t>女丙學校13</t>
  </si>
  <si>
    <t>女丙學校14</t>
  </si>
  <si>
    <t>女丙學校15</t>
  </si>
  <si>
    <t>女丙學校16</t>
  </si>
  <si>
    <t>公開1</t>
    <phoneticPr fontId="18" type="noConversion"/>
  </si>
  <si>
    <t>公開單位1</t>
    <phoneticPr fontId="18" type="noConversion"/>
  </si>
  <si>
    <t>公開2</t>
  </si>
  <si>
    <t>公開單位2</t>
  </si>
  <si>
    <t>公開3</t>
  </si>
  <si>
    <t>公開單位3</t>
  </si>
  <si>
    <t>公開4</t>
  </si>
  <si>
    <t>公開單位4</t>
  </si>
  <si>
    <t>公開5</t>
  </si>
  <si>
    <t>公開單位5</t>
  </si>
  <si>
    <t>公開6</t>
  </si>
  <si>
    <t>公開單位6</t>
  </si>
  <si>
    <t>公開7</t>
  </si>
  <si>
    <t>公開單位7</t>
  </si>
  <si>
    <t>公開8</t>
  </si>
  <si>
    <t>公開單位8</t>
  </si>
  <si>
    <t>公開9</t>
  </si>
  <si>
    <t>公開單位9</t>
  </si>
  <si>
    <t>公開10</t>
  </si>
  <si>
    <t>公開單位10</t>
  </si>
  <si>
    <t>公開11</t>
  </si>
  <si>
    <t>公開單位11</t>
  </si>
  <si>
    <t>公開12</t>
  </si>
  <si>
    <t>公開單位12</t>
  </si>
  <si>
    <t>公開13</t>
  </si>
  <si>
    <t>公開單位13</t>
  </si>
  <si>
    <t>公開14</t>
  </si>
  <si>
    <t>公開單位14</t>
  </si>
  <si>
    <t>公開15</t>
  </si>
  <si>
    <t>公開單位15</t>
  </si>
  <si>
    <t>公開16</t>
  </si>
  <si>
    <t>公開單位16</t>
  </si>
  <si>
    <t>公開17</t>
  </si>
  <si>
    <t>公開單位17</t>
  </si>
  <si>
    <t>公開18</t>
  </si>
  <si>
    <t>公開單位18</t>
  </si>
  <si>
    <t>公開19</t>
  </si>
  <si>
    <t>公開單位19</t>
  </si>
  <si>
    <t>公開20</t>
  </si>
  <si>
    <t>公開單位20</t>
  </si>
  <si>
    <t>公開21</t>
  </si>
  <si>
    <t>公開單位21</t>
  </si>
  <si>
    <t>公開22</t>
  </si>
  <si>
    <t>公開單位22</t>
  </si>
  <si>
    <t>公開23</t>
  </si>
  <si>
    <t>公開單位23</t>
  </si>
  <si>
    <t>公開24</t>
  </si>
  <si>
    <t>公開單位24</t>
  </si>
  <si>
    <t>公開25</t>
  </si>
  <si>
    <t>公開單位25</t>
  </si>
  <si>
    <t>公開26</t>
  </si>
  <si>
    <t>公開單位26</t>
  </si>
  <si>
    <t>公開27</t>
  </si>
  <si>
    <t>公開單位27</t>
  </si>
  <si>
    <t>公開28</t>
  </si>
  <si>
    <t>公開單位28</t>
  </si>
  <si>
    <t>公開29</t>
  </si>
  <si>
    <t>公開單位29</t>
  </si>
  <si>
    <t>公開30</t>
  </si>
  <si>
    <t>公開單位30</t>
  </si>
  <si>
    <t>公開31</t>
  </si>
  <si>
    <t>公開單位31</t>
  </si>
  <si>
    <t>公開32</t>
  </si>
  <si>
    <t>公開單位32</t>
  </si>
  <si>
    <t>22C</t>
  </si>
  <si>
    <t>22D</t>
  </si>
  <si>
    <t>23A</t>
  </si>
  <si>
    <t>23B</t>
  </si>
  <si>
    <t>23C</t>
  </si>
  <si>
    <t>23D</t>
  </si>
  <si>
    <t>24A</t>
  </si>
  <si>
    <t>24B</t>
  </si>
  <si>
    <t>24C</t>
  </si>
  <si>
    <t>24D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</si>
  <si>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</si>
  <si>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</si>
  <si>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</si>
  <si>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</si>
  <si>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</si>
  <si>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</si>
  <si>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</si>
  <si>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</si>
  <si>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</si>
  <si>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</si>
  <si>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</si>
  <si>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</si>
  <si>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28A</t>
  </si>
  <si>
    <t>28B</t>
  </si>
  <si>
    <t>28C</t>
  </si>
  <si>
    <t>28D</t>
  </si>
  <si>
    <t>29A</t>
  </si>
  <si>
    <t>29B</t>
  </si>
  <si>
    <t>29C</t>
  </si>
  <si>
    <t>29D</t>
  </si>
  <si>
    <t>30A</t>
  </si>
  <si>
    <t>30B</t>
  </si>
  <si>
    <t>30C</t>
  </si>
  <si>
    <t>30D</t>
  </si>
  <si>
    <t>乙組學校1</t>
    <phoneticPr fontId="18" type="noConversion"/>
  </si>
  <si>
    <t>乙組2</t>
  </si>
  <si>
    <t>乙組學校2</t>
  </si>
  <si>
    <t>乙組3</t>
  </si>
  <si>
    <t>乙組學校3</t>
  </si>
  <si>
    <t>乙組4</t>
  </si>
  <si>
    <t>乙組學校4</t>
  </si>
  <si>
    <t>乙組5</t>
  </si>
  <si>
    <t>乙組學校5</t>
  </si>
  <si>
    <t>乙組6</t>
  </si>
  <si>
    <t>乙組學校6</t>
  </si>
  <si>
    <t>乙組7</t>
  </si>
  <si>
    <t>乙組學校7</t>
  </si>
  <si>
    <t>乙組8</t>
  </si>
  <si>
    <t>乙組學校8</t>
  </si>
  <si>
    <t>乙組9</t>
  </si>
  <si>
    <t>乙組學校9</t>
  </si>
  <si>
    <t>乙組10</t>
  </si>
  <si>
    <t>乙組學校10</t>
  </si>
  <si>
    <t>乙組11</t>
  </si>
  <si>
    <t>乙組學校11</t>
  </si>
  <si>
    <t>乙組12</t>
  </si>
  <si>
    <t>乙組學校12</t>
  </si>
  <si>
    <t>31A</t>
  </si>
  <si>
    <t>31B</t>
  </si>
  <si>
    <t>31C</t>
  </si>
  <si>
    <t>31D</t>
  </si>
  <si>
    <t>32A</t>
  </si>
  <si>
    <t>32B</t>
  </si>
  <si>
    <t>32C</t>
  </si>
  <si>
    <t>32D</t>
  </si>
  <si>
    <t>33A</t>
  </si>
  <si>
    <t>33B</t>
  </si>
  <si>
    <t>33C</t>
  </si>
  <si>
    <t>33D</t>
  </si>
  <si>
    <t>KV52</t>
  </si>
  <si>
    <t>KZ6A</t>
  </si>
  <si>
    <t>EBRB</t>
  </si>
  <si>
    <t>4ADV</t>
  </si>
  <si>
    <t>GNIC</t>
  </si>
  <si>
    <t>QSPT</t>
  </si>
  <si>
    <t>2CBJ</t>
  </si>
  <si>
    <t>L3X1</t>
  </si>
  <si>
    <t>UFED</t>
  </si>
  <si>
    <t>KFB6</t>
  </si>
  <si>
    <t>NL3U</t>
  </si>
  <si>
    <t>M4V1</t>
  </si>
  <si>
    <t>1P4I</t>
  </si>
  <si>
    <t>GW3Q</t>
  </si>
  <si>
    <t>3F14</t>
  </si>
  <si>
    <t>OJ5B</t>
  </si>
  <si>
    <t>IAFX</t>
  </si>
  <si>
    <t>PC3S</t>
  </si>
  <si>
    <t>RL8V</t>
  </si>
  <si>
    <t>06ZZ</t>
  </si>
  <si>
    <t>HWSE</t>
  </si>
  <si>
    <t>VF4L</t>
  </si>
  <si>
    <t>Y794</t>
  </si>
  <si>
    <t>WLMZ</t>
  </si>
  <si>
    <t>RTHA</t>
  </si>
  <si>
    <t>GD4H</t>
  </si>
  <si>
    <t>LTP0</t>
  </si>
  <si>
    <t>L0VZ</t>
  </si>
  <si>
    <t>5O9J</t>
  </si>
  <si>
    <t>PPUY</t>
  </si>
  <si>
    <t>KTOK</t>
  </si>
  <si>
    <t>2ETH</t>
  </si>
  <si>
    <t>4CFW</t>
  </si>
  <si>
    <t>6PKF</t>
  </si>
  <si>
    <t>Field_Cname</t>
    <phoneticPr fontId="18" type="noConversion"/>
  </si>
  <si>
    <t>新生</t>
    <phoneticPr fontId="18" type="noConversion"/>
  </si>
  <si>
    <t>男丙</t>
    <phoneticPr fontId="18" type="noConversion"/>
  </si>
  <si>
    <t>女丙</t>
    <phoneticPr fontId="18" type="noConversion"/>
  </si>
  <si>
    <t>公開丙</t>
    <phoneticPr fontId="18" type="noConversion"/>
  </si>
  <si>
    <t>乙組</t>
    <phoneticPr fontId="18" type="noConversion"/>
  </si>
  <si>
    <t>Total_TARGETNum</t>
    <phoneticPr fontId="18" type="noConversion"/>
  </si>
  <si>
    <t>女丙1</t>
  </si>
  <si>
    <t>女丙學校1</t>
  </si>
  <si>
    <t>Target_Distance</t>
    <phoneticPr fontId="18" type="noConversion"/>
  </si>
  <si>
    <t>Range</t>
    <phoneticPr fontId="18" type="noConversion"/>
  </si>
  <si>
    <t>Target_base</t>
    <phoneticPr fontId="18" type="noConversion"/>
  </si>
  <si>
    <t>Elim_FinaltargetNum</t>
    <phoneticPr fontId="18" type="noConversion"/>
  </si>
  <si>
    <t>Elim_targetbase</t>
    <phoneticPr fontId="18" type="noConversion"/>
  </si>
  <si>
    <t>ELIM_POINT_SYSTEM</t>
  </si>
  <si>
    <t>B_Grad1</t>
    <phoneticPr fontId="18" type="noConversion"/>
  </si>
  <si>
    <t>B_Grad2</t>
  </si>
  <si>
    <t>25A</t>
    <phoneticPr fontId="18" type="noConversion"/>
  </si>
  <si>
    <t>C_Grad_O1</t>
    <phoneticPr fontId="18" type="noConversion"/>
  </si>
  <si>
    <t>C_Grad_O2</t>
  </si>
  <si>
    <t>C_Grad_O3</t>
  </si>
  <si>
    <t>C_Grad_O4</t>
  </si>
  <si>
    <t>C_Grad_O5</t>
  </si>
  <si>
    <t>C_Grad_O6</t>
  </si>
  <si>
    <t>C_Grad_O7</t>
  </si>
  <si>
    <t>C_Grad_O8</t>
  </si>
  <si>
    <t>C_Grad_F1</t>
    <phoneticPr fontId="18" type="noConversion"/>
  </si>
  <si>
    <t>C_Grad_F2</t>
  </si>
  <si>
    <t>C_Grad_F3</t>
  </si>
  <si>
    <t>19C</t>
    <phoneticPr fontId="18" type="noConversion"/>
  </si>
  <si>
    <t>C_Grad_F4</t>
  </si>
  <si>
    <t>19D</t>
    <phoneticPr fontId="18" type="noConversion"/>
  </si>
  <si>
    <t>C_Grad_M1</t>
    <phoneticPr fontId="18" type="noConversion"/>
  </si>
  <si>
    <t>C_Grad_M2</t>
  </si>
  <si>
    <t>C_Grad_M3</t>
  </si>
  <si>
    <t>Starter1</t>
    <phoneticPr fontId="18" type="noConversion"/>
  </si>
  <si>
    <t>Starter2</t>
  </si>
  <si>
    <t>1B</t>
    <phoneticPr fontId="18" type="noConversion"/>
  </si>
  <si>
    <t>2B</t>
    <phoneticPr fontId="18" type="noConversion"/>
  </si>
  <si>
    <t>3B</t>
    <phoneticPr fontId="18" type="noConversion"/>
  </si>
  <si>
    <t>Starter3</t>
  </si>
  <si>
    <t>1C</t>
    <phoneticPr fontId="18" type="noConversion"/>
  </si>
  <si>
    <t>2C</t>
    <phoneticPr fontId="18" type="noConversion"/>
  </si>
  <si>
    <t>3C</t>
    <phoneticPr fontId="18" type="noConversion"/>
  </si>
  <si>
    <t>Starter4</t>
  </si>
  <si>
    <t>1D</t>
    <phoneticPr fontId="18" type="noConversion"/>
  </si>
  <si>
    <t>2D</t>
    <phoneticPr fontId="18" type="noConversion"/>
  </si>
  <si>
    <t>3D</t>
    <phoneticPr fontId="18" type="noConversion"/>
  </si>
  <si>
    <t>Starter5</t>
  </si>
  <si>
    <t>4A</t>
    <phoneticPr fontId="18" type="noConversion"/>
  </si>
  <si>
    <t>5A</t>
    <phoneticPr fontId="18" type="noConversion"/>
  </si>
  <si>
    <t>6A</t>
    <phoneticPr fontId="18" type="noConversion"/>
  </si>
  <si>
    <t>Starter6</t>
  </si>
  <si>
    <t>4B</t>
    <phoneticPr fontId="18" type="noConversion"/>
  </si>
  <si>
    <t>4C</t>
    <phoneticPr fontId="18" type="noConversion"/>
  </si>
  <si>
    <t>4D</t>
    <phoneticPr fontId="18" type="noConversion"/>
  </si>
  <si>
    <t>Qual_set_NUM</t>
    <phoneticPr fontId="18" type="noConversion"/>
  </si>
  <si>
    <t>Elim_set_NUM</t>
    <phoneticPr fontId="18" type="noConversion"/>
  </si>
  <si>
    <t>GElim_set_NUM</t>
    <phoneticPr fontId="18" type="noConversion"/>
  </si>
  <si>
    <t>Qual_arrow_NUM</t>
    <phoneticPr fontId="18" type="noConversion"/>
  </si>
  <si>
    <t>Elim_arrow_NUM</t>
    <phoneticPr fontId="18" type="noConversion"/>
  </si>
  <si>
    <t>GElim_arrow_NUM</t>
    <phoneticPr fontId="18" type="noConversion"/>
  </si>
  <si>
    <t>Qual_time_limit</t>
    <phoneticPr fontId="18" type="noConversion"/>
  </si>
  <si>
    <t>Elim_time_limit</t>
    <phoneticPr fontId="18" type="noConversion"/>
  </si>
  <si>
    <t>GElim_time_limit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</si>
</sst>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indent="2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B21" sqref="B21:F21"/>
    </sheetView>
  </sheetViews>
  <sheetFormatPr defaultRowHeight="16.5" x14ac:dyDescent="0.25"/>
  <cols>
    <col min="1" max="1" width="36.5" customWidth="1"/>
    <col min="2" max="2" width="19.125" customWidth="1"/>
  </cols>
  <sheetData>
    <row r="1" spans="1:8" x14ac:dyDescent="0.25">
      <c r="A1" t="s">
        <v>100</v>
      </c>
      <c r="B1">
        <v>0</v>
      </c>
      <c r="C1">
        <v>1</v>
      </c>
      <c r="D1">
        <v>2</v>
      </c>
      <c r="E1">
        <v>3</v>
      </c>
      <c r="F1">
        <v>4</v>
      </c>
    </row>
    <row r="2" spans="1:8" x14ac:dyDescent="0.25">
      <c r="A2" t="s">
        <v>101</v>
      </c>
      <c r="B2" t="s">
        <v>102</v>
      </c>
    </row>
    <row r="3" spans="1:8" x14ac:dyDescent="0.25">
      <c r="A3" t="s">
        <v>86</v>
      </c>
      <c r="B3" s="2" t="s">
        <v>7</v>
      </c>
      <c r="C3" s="2" t="s">
        <v>37</v>
      </c>
      <c r="D3" t="s">
        <v>44</v>
      </c>
      <c r="E3" s="2" t="s">
        <v>104</v>
      </c>
      <c r="F3" s="2" t="s">
        <v>18</v>
      </c>
      <c r="G3" s="2"/>
      <c r="H3" s="2"/>
    </row>
    <row r="4" spans="1:8" x14ac:dyDescent="0.25">
      <c r="A4" t="s">
        <v>454</v>
      </c>
      <c r="B4" t="s">
        <v>455</v>
      </c>
      <c r="C4" t="s">
        <v>456</v>
      </c>
      <c r="D4" t="s">
        <v>457</v>
      </c>
      <c r="E4" t="s">
        <v>458</v>
      </c>
      <c r="F4" t="s">
        <v>459</v>
      </c>
    </row>
    <row r="5" spans="1:8" x14ac:dyDescent="0.25">
      <c r="A5" t="s">
        <v>83</v>
      </c>
      <c r="B5">
        <f>COUNTIF(player_data!$B:$B,"="&amp;B3)</f>
        <v>56</v>
      </c>
      <c r="C5" s="2">
        <f>COUNTIF(player_data!$B:$B,"="&amp;C3)</f>
        <v>16</v>
      </c>
      <c r="D5">
        <f>COUNTIF(player_data!$B:$B,"="&amp;D3)</f>
        <v>16</v>
      </c>
      <c r="E5">
        <f>COUNTIF(player_data!$B:$B,"="&amp;E3)</f>
        <v>32</v>
      </c>
      <c r="F5">
        <f>COUNTIF(player_data!$B:$B,"="&amp;F3)</f>
        <v>12</v>
      </c>
    </row>
    <row r="6" spans="1:8" x14ac:dyDescent="0.25">
      <c r="A6" t="s">
        <v>84</v>
      </c>
      <c r="B6">
        <v>32</v>
      </c>
      <c r="C6" s="2">
        <v>16</v>
      </c>
      <c r="D6">
        <v>8</v>
      </c>
      <c r="E6">
        <v>16</v>
      </c>
      <c r="F6">
        <v>8</v>
      </c>
    </row>
    <row r="7" spans="1:8" x14ac:dyDescent="0.25">
      <c r="A7" t="s">
        <v>85</v>
      </c>
      <c r="B7">
        <v>8</v>
      </c>
      <c r="C7" s="2">
        <v>8</v>
      </c>
      <c r="D7">
        <v>8</v>
      </c>
      <c r="E7">
        <v>8</v>
      </c>
      <c r="F7">
        <v>8</v>
      </c>
    </row>
    <row r="8" spans="1:8" x14ac:dyDescent="0.25">
      <c r="A8" t="s">
        <v>460</v>
      </c>
      <c r="B8">
        <f>COUNTIF(verification!C:C,"&gt; 0")</f>
        <v>33</v>
      </c>
    </row>
    <row r="9" spans="1:8" x14ac:dyDescent="0.25">
      <c r="A9" t="s">
        <v>463</v>
      </c>
      <c r="B9">
        <v>18</v>
      </c>
      <c r="C9" s="2">
        <v>30</v>
      </c>
      <c r="D9" s="2">
        <v>30</v>
      </c>
      <c r="E9" s="2">
        <v>30</v>
      </c>
      <c r="F9" s="2">
        <v>70</v>
      </c>
    </row>
    <row r="10" spans="1:8" x14ac:dyDescent="0.25">
      <c r="A10" s="2" t="s">
        <v>466</v>
      </c>
      <c r="B10" s="2">
        <v>12</v>
      </c>
      <c r="C10" s="2">
        <v>6</v>
      </c>
      <c r="D10" s="2">
        <v>4</v>
      </c>
      <c r="E10" s="2">
        <v>6</v>
      </c>
      <c r="F10" s="2">
        <f t="shared" ref="F10" si="0">F6/2</f>
        <v>4</v>
      </c>
    </row>
    <row r="11" spans="1:8" x14ac:dyDescent="0.25">
      <c r="A11" s="2" t="s">
        <v>467</v>
      </c>
      <c r="B11">
        <v>1</v>
      </c>
      <c r="C11">
        <f>B10+B11</f>
        <v>13</v>
      </c>
      <c r="D11" s="2">
        <f t="shared" ref="D11:F11" si="1">C10+C11</f>
        <v>19</v>
      </c>
      <c r="E11" s="2">
        <f t="shared" si="1"/>
        <v>23</v>
      </c>
      <c r="F11" s="2">
        <f t="shared" si="1"/>
        <v>29</v>
      </c>
    </row>
    <row r="12" spans="1:8" x14ac:dyDescent="0.25">
      <c r="A12" t="s">
        <v>468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8" x14ac:dyDescent="0.25">
      <c r="A13" t="s">
        <v>510</v>
      </c>
      <c r="B13">
        <v>6</v>
      </c>
      <c r="C13" s="2">
        <v>6</v>
      </c>
      <c r="D13" s="2">
        <v>6</v>
      </c>
      <c r="E13" s="2">
        <v>6</v>
      </c>
      <c r="F13" s="2">
        <v>6</v>
      </c>
    </row>
    <row r="14" spans="1:8" x14ac:dyDescent="0.25">
      <c r="A14" s="2" t="s">
        <v>511</v>
      </c>
      <c r="B14">
        <v>6</v>
      </c>
      <c r="C14" s="2">
        <v>6</v>
      </c>
      <c r="D14" s="2">
        <v>6</v>
      </c>
      <c r="E14" s="2">
        <v>6</v>
      </c>
      <c r="F14" s="2">
        <v>6</v>
      </c>
    </row>
    <row r="15" spans="1:8" x14ac:dyDescent="0.25">
      <c r="A15" s="2" t="s">
        <v>512</v>
      </c>
      <c r="B15">
        <v>5</v>
      </c>
      <c r="C15" s="2">
        <v>5</v>
      </c>
      <c r="D15" s="2">
        <v>5</v>
      </c>
      <c r="E15" s="2">
        <v>5</v>
      </c>
      <c r="F15" s="2">
        <v>5</v>
      </c>
    </row>
    <row r="16" spans="1:8" x14ac:dyDescent="0.25">
      <c r="A16" s="2" t="s">
        <v>513</v>
      </c>
      <c r="B16">
        <v>6</v>
      </c>
      <c r="C16" s="2">
        <v>6</v>
      </c>
      <c r="D16" s="2">
        <v>6</v>
      </c>
      <c r="E16" s="2">
        <v>6</v>
      </c>
      <c r="F16" s="2">
        <v>6</v>
      </c>
    </row>
    <row r="17" spans="1:6" x14ac:dyDescent="0.25">
      <c r="A17" s="2" t="s">
        <v>514</v>
      </c>
      <c r="B17">
        <v>3</v>
      </c>
      <c r="C17" s="2">
        <v>3</v>
      </c>
      <c r="D17" s="2">
        <v>3</v>
      </c>
      <c r="E17" s="2">
        <v>3</v>
      </c>
      <c r="F17" s="2">
        <v>3</v>
      </c>
    </row>
    <row r="18" spans="1:6" x14ac:dyDescent="0.25">
      <c r="A18" s="2" t="s">
        <v>515</v>
      </c>
      <c r="B18">
        <v>6</v>
      </c>
      <c r="C18" s="2">
        <v>6</v>
      </c>
      <c r="D18" s="2">
        <v>6</v>
      </c>
      <c r="E18" s="2">
        <v>6</v>
      </c>
      <c r="F18" s="2">
        <v>6</v>
      </c>
    </row>
    <row r="19" spans="1:6" x14ac:dyDescent="0.25">
      <c r="A19" t="s">
        <v>516</v>
      </c>
      <c r="B19">
        <v>240</v>
      </c>
      <c r="C19" s="2">
        <v>240</v>
      </c>
      <c r="D19" s="2">
        <v>240</v>
      </c>
      <c r="E19" s="2">
        <v>240</v>
      </c>
      <c r="F19" s="2">
        <v>240</v>
      </c>
    </row>
    <row r="20" spans="1:6" x14ac:dyDescent="0.25">
      <c r="A20" s="2" t="s">
        <v>517</v>
      </c>
      <c r="B20">
        <v>120</v>
      </c>
      <c r="C20" s="2">
        <v>120</v>
      </c>
      <c r="D20" s="2">
        <v>120</v>
      </c>
      <c r="E20" s="2">
        <v>120</v>
      </c>
      <c r="F20" s="2">
        <v>120</v>
      </c>
    </row>
    <row r="21" spans="1:6" x14ac:dyDescent="0.25">
      <c r="A21" s="2" t="s">
        <v>518</v>
      </c>
      <c r="B21">
        <v>120</v>
      </c>
      <c r="C21" s="2">
        <v>120</v>
      </c>
      <c r="D21" s="2">
        <v>120</v>
      </c>
      <c r="E21" s="2">
        <v>120</v>
      </c>
      <c r="F21" s="2">
        <v>120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7" workbookViewId="0">
      <selection activeCell="A2" sqref="A2:D34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103</v>
      </c>
    </row>
    <row r="2" spans="1:4" x14ac:dyDescent="0.25">
      <c r="A2" s="1" t="s">
        <v>420</v>
      </c>
      <c r="B2">
        <v>1</v>
      </c>
      <c r="C2">
        <f>COUNTIFS(player_data!A:A,"&lt;="&amp;B2&amp;"D",player_data!A:A,"&gt;="&amp;B2&amp;"A")</f>
        <v>4</v>
      </c>
      <c r="D2">
        <v>-1</v>
      </c>
    </row>
    <row r="3" spans="1:4" x14ac:dyDescent="0.25">
      <c r="A3" s="1" t="s">
        <v>421</v>
      </c>
      <c r="B3">
        <f>B2+1</f>
        <v>2</v>
      </c>
      <c r="C3">
        <f>COUNTIFS(player_data!A:A,"&lt;="&amp;B3&amp;"D",player_data!A:A,"&gt;="&amp;B3&amp;"A")</f>
        <v>4</v>
      </c>
      <c r="D3" s="2">
        <v>-1</v>
      </c>
    </row>
    <row r="4" spans="1:4" x14ac:dyDescent="0.25">
      <c r="A4" s="1" t="s">
        <v>422</v>
      </c>
      <c r="B4">
        <f t="shared" ref="B4:B35" si="0">B3+1</f>
        <v>3</v>
      </c>
      <c r="C4">
        <f>COUNTIFS(player_data!A:A,"&lt;="&amp;B4&amp;"D",player_data!A:A,"&gt;="&amp;B4&amp;"A")</f>
        <v>4</v>
      </c>
      <c r="D4" s="2">
        <v>-1</v>
      </c>
    </row>
    <row r="5" spans="1:4" x14ac:dyDescent="0.25">
      <c r="A5" s="1" t="s">
        <v>423</v>
      </c>
      <c r="B5">
        <f t="shared" si="0"/>
        <v>4</v>
      </c>
      <c r="C5">
        <f>COUNTIFS(player_data!A:A,"&lt;="&amp;B5&amp;"D",player_data!A:A,"&gt;="&amp;B5&amp;"A")</f>
        <v>4</v>
      </c>
      <c r="D5" s="2">
        <v>-1</v>
      </c>
    </row>
    <row r="6" spans="1:4" x14ac:dyDescent="0.25">
      <c r="A6" s="1" t="s">
        <v>424</v>
      </c>
      <c r="B6">
        <f t="shared" si="0"/>
        <v>5</v>
      </c>
      <c r="C6">
        <f>COUNTIFS(player_data!A:A,"&lt;="&amp;B6&amp;"D",player_data!A:A,"&gt;="&amp;B6&amp;"A")</f>
        <v>4</v>
      </c>
      <c r="D6" s="2">
        <v>-1</v>
      </c>
    </row>
    <row r="7" spans="1:4" x14ac:dyDescent="0.25">
      <c r="A7" s="1" t="s">
        <v>425</v>
      </c>
      <c r="B7">
        <f t="shared" si="0"/>
        <v>6</v>
      </c>
      <c r="C7">
        <f>COUNTIFS(player_data!A:A,"&lt;="&amp;B7&amp;"D",player_data!A:A,"&gt;="&amp;B7&amp;"A")</f>
        <v>4</v>
      </c>
      <c r="D7" s="2">
        <v>-1</v>
      </c>
    </row>
    <row r="8" spans="1:4" x14ac:dyDescent="0.25">
      <c r="A8" s="1" t="s">
        <v>426</v>
      </c>
      <c r="B8">
        <f t="shared" si="0"/>
        <v>7</v>
      </c>
      <c r="C8">
        <f>COUNTIFS(player_data!A:A,"&lt;="&amp;B8&amp;"D",player_data!A:A,"&gt;="&amp;B8&amp;"A")</f>
        <v>4</v>
      </c>
      <c r="D8" s="2">
        <v>-1</v>
      </c>
    </row>
    <row r="9" spans="1:4" x14ac:dyDescent="0.25">
      <c r="A9" s="1" t="s">
        <v>427</v>
      </c>
      <c r="B9">
        <f t="shared" si="0"/>
        <v>8</v>
      </c>
      <c r="C9">
        <f>COUNTIFS(player_data!A:A,"&lt;="&amp;B9&amp;"D",player_data!A:A,"&gt;="&amp;B9&amp;"A")</f>
        <v>4</v>
      </c>
      <c r="D9" s="2">
        <v>-1</v>
      </c>
    </row>
    <row r="10" spans="1:4" x14ac:dyDescent="0.25">
      <c r="A10" s="1" t="s">
        <v>428</v>
      </c>
      <c r="B10">
        <f t="shared" si="0"/>
        <v>9</v>
      </c>
      <c r="C10">
        <f>COUNTIFS(player_data!A:A,"&lt;="&amp;B10&amp;"D",player_data!A:A,"&gt;="&amp;B10&amp;"A")</f>
        <v>4</v>
      </c>
      <c r="D10" s="2">
        <v>-1</v>
      </c>
    </row>
    <row r="11" spans="1:4" x14ac:dyDescent="0.25">
      <c r="A11" s="1" t="s">
        <v>429</v>
      </c>
      <c r="B11">
        <f t="shared" si="0"/>
        <v>10</v>
      </c>
      <c r="C11">
        <f>COUNTIFS(player_data!A:A,"&lt;="&amp;B11&amp;"D",player_data!A:A,"&gt;="&amp;B11&amp;"A")</f>
        <v>4</v>
      </c>
      <c r="D11" s="2">
        <v>-1</v>
      </c>
    </row>
    <row r="12" spans="1:4" x14ac:dyDescent="0.25">
      <c r="A12" s="1" t="s">
        <v>430</v>
      </c>
      <c r="B12">
        <f t="shared" si="0"/>
        <v>11</v>
      </c>
      <c r="C12">
        <f>COUNTIFS(player_data!A:A,"&lt;="&amp;B12&amp;"D",player_data!A:A,"&gt;="&amp;B12&amp;"A")</f>
        <v>4</v>
      </c>
      <c r="D12" s="2">
        <v>-1</v>
      </c>
    </row>
    <row r="13" spans="1:4" x14ac:dyDescent="0.25">
      <c r="A13" s="1" t="s">
        <v>431</v>
      </c>
      <c r="B13">
        <f t="shared" si="0"/>
        <v>12</v>
      </c>
      <c r="C13">
        <f>COUNTIFS(player_data!A:A,"&lt;="&amp;B13&amp;"D",player_data!A:A,"&gt;="&amp;B13&amp;"A")</f>
        <v>4</v>
      </c>
      <c r="D13" s="2">
        <v>-1</v>
      </c>
    </row>
    <row r="14" spans="1:4" x14ac:dyDescent="0.25">
      <c r="A14" s="1" t="s">
        <v>432</v>
      </c>
      <c r="B14">
        <f t="shared" si="0"/>
        <v>13</v>
      </c>
      <c r="C14">
        <f>COUNTIFS(player_data!A:A,"&lt;="&amp;B14&amp;"D",player_data!A:A,"&gt;="&amp;B14&amp;"A")</f>
        <v>4</v>
      </c>
      <c r="D14" s="2">
        <v>-1</v>
      </c>
    </row>
    <row r="15" spans="1:4" x14ac:dyDescent="0.25">
      <c r="A15" s="1" t="s">
        <v>433</v>
      </c>
      <c r="B15">
        <f t="shared" si="0"/>
        <v>14</v>
      </c>
      <c r="C15">
        <f>COUNTIFS(player_data!A:A,"&lt;="&amp;B15&amp;"D",player_data!A:A,"&gt;="&amp;B15&amp;"A")</f>
        <v>4</v>
      </c>
      <c r="D15" s="2">
        <v>-1</v>
      </c>
    </row>
    <row r="16" spans="1:4" x14ac:dyDescent="0.25">
      <c r="A16" s="1" t="s">
        <v>434</v>
      </c>
      <c r="B16">
        <f t="shared" si="0"/>
        <v>15</v>
      </c>
      <c r="C16">
        <f>COUNTIFS(player_data!A:A,"&lt;="&amp;B16&amp;"D",player_data!A:A,"&gt;="&amp;B16&amp;"A")</f>
        <v>4</v>
      </c>
      <c r="D16" s="2">
        <v>-1</v>
      </c>
    </row>
    <row r="17" spans="1:4" x14ac:dyDescent="0.25">
      <c r="A17" s="1" t="s">
        <v>435</v>
      </c>
      <c r="B17">
        <f t="shared" si="0"/>
        <v>16</v>
      </c>
      <c r="C17">
        <f>COUNTIFS(player_data!A:A,"&lt;="&amp;B17&amp;"D",player_data!A:A,"&gt;="&amp;B17&amp;"A")</f>
        <v>4</v>
      </c>
      <c r="D17" s="2">
        <v>-1</v>
      </c>
    </row>
    <row r="18" spans="1:4" x14ac:dyDescent="0.25">
      <c r="A18" s="1" t="s">
        <v>436</v>
      </c>
      <c r="B18">
        <f t="shared" si="0"/>
        <v>17</v>
      </c>
      <c r="C18">
        <f>COUNTIFS(player_data!A:A,"&lt;="&amp;B18&amp;"D",player_data!A:A,"&gt;="&amp;B18&amp;"A")</f>
        <v>4</v>
      </c>
      <c r="D18" s="2">
        <v>-1</v>
      </c>
    </row>
    <row r="19" spans="1:4" x14ac:dyDescent="0.25">
      <c r="A19" s="1" t="s">
        <v>437</v>
      </c>
      <c r="B19">
        <f t="shared" si="0"/>
        <v>18</v>
      </c>
      <c r="C19">
        <f>COUNTIFS(player_data!A:A,"&lt;="&amp;B19&amp;"D",player_data!A:A,"&gt;="&amp;B19&amp;"A")</f>
        <v>4</v>
      </c>
      <c r="D19" s="2">
        <v>-1</v>
      </c>
    </row>
    <row r="20" spans="1:4" x14ac:dyDescent="0.25">
      <c r="A20" s="1" t="s">
        <v>438</v>
      </c>
      <c r="B20">
        <f t="shared" si="0"/>
        <v>19</v>
      </c>
      <c r="C20">
        <f>COUNTIFS(player_data!A:A,"&lt;="&amp;B20&amp;"D",player_data!A:A,"&gt;="&amp;B20&amp;"A")</f>
        <v>4</v>
      </c>
      <c r="D20" s="2">
        <v>-1</v>
      </c>
    </row>
    <row r="21" spans="1:4" x14ac:dyDescent="0.25">
      <c r="A21" s="1" t="s">
        <v>439</v>
      </c>
      <c r="B21">
        <f t="shared" si="0"/>
        <v>20</v>
      </c>
      <c r="C21">
        <f>COUNTIFS(player_data!A:A,"&lt;="&amp;B21&amp;"D",player_data!A:A,"&gt;="&amp;B21&amp;"A")</f>
        <v>4</v>
      </c>
      <c r="D21" s="2">
        <v>-1</v>
      </c>
    </row>
    <row r="22" spans="1:4" x14ac:dyDescent="0.25">
      <c r="A22" s="1" t="s">
        <v>440</v>
      </c>
      <c r="B22">
        <f t="shared" si="0"/>
        <v>21</v>
      </c>
      <c r="C22">
        <f>COUNTIFS(player_data!A:A,"&lt;="&amp;B22&amp;"D",player_data!A:A,"&gt;="&amp;B22&amp;"A")</f>
        <v>4</v>
      </c>
      <c r="D22" s="2">
        <v>-1</v>
      </c>
    </row>
    <row r="23" spans="1:4" x14ac:dyDescent="0.25">
      <c r="A23" s="1" t="s">
        <v>441</v>
      </c>
      <c r="B23">
        <f t="shared" si="0"/>
        <v>22</v>
      </c>
      <c r="C23">
        <f>COUNTIFS(player_data!A:A,"&lt;="&amp;B23&amp;"D",player_data!A:A,"&gt;="&amp;B23&amp;"A")</f>
        <v>4</v>
      </c>
      <c r="D23" s="2">
        <v>-1</v>
      </c>
    </row>
    <row r="24" spans="1:4" x14ac:dyDescent="0.25">
      <c r="A24" s="1" t="s">
        <v>442</v>
      </c>
      <c r="B24">
        <f t="shared" si="0"/>
        <v>23</v>
      </c>
      <c r="C24">
        <f>COUNTIFS(player_data!A:A,"&lt;="&amp;B24&amp;"D",player_data!A:A,"&gt;="&amp;B24&amp;"A")</f>
        <v>4</v>
      </c>
      <c r="D24" s="2">
        <v>-1</v>
      </c>
    </row>
    <row r="25" spans="1:4" x14ac:dyDescent="0.25">
      <c r="A25" s="1" t="s">
        <v>443</v>
      </c>
      <c r="B25" s="2">
        <f t="shared" si="0"/>
        <v>24</v>
      </c>
      <c r="C25" s="2">
        <f>COUNTIFS(player_data!A:A,"&lt;="&amp;B25&amp;"D",player_data!A:A,"&gt;="&amp;B25&amp;"A")</f>
        <v>4</v>
      </c>
      <c r="D25" s="2">
        <v>-1</v>
      </c>
    </row>
    <row r="26" spans="1:4" x14ac:dyDescent="0.25">
      <c r="A26" s="1" t="s">
        <v>444</v>
      </c>
      <c r="B26" s="2">
        <f t="shared" si="0"/>
        <v>25</v>
      </c>
      <c r="C26" s="2">
        <f>COUNTIFS(player_data!A:A,"&lt;="&amp;B26&amp;"D",player_data!A:A,"&gt;="&amp;B26&amp;"A")</f>
        <v>4</v>
      </c>
      <c r="D26" s="2">
        <v>-1</v>
      </c>
    </row>
    <row r="27" spans="1:4" x14ac:dyDescent="0.25">
      <c r="A27" s="1" t="s">
        <v>445</v>
      </c>
      <c r="B27" s="2">
        <f t="shared" si="0"/>
        <v>26</v>
      </c>
      <c r="C27" s="2">
        <f>COUNTIFS(player_data!A:A,"&lt;="&amp;B27&amp;"D",player_data!A:A,"&gt;="&amp;B27&amp;"A")</f>
        <v>4</v>
      </c>
      <c r="D27" s="2">
        <v>-1</v>
      </c>
    </row>
    <row r="28" spans="1:4" x14ac:dyDescent="0.25">
      <c r="A28" s="1" t="s">
        <v>446</v>
      </c>
      <c r="B28" s="2">
        <f t="shared" si="0"/>
        <v>27</v>
      </c>
      <c r="C28" s="2">
        <f>COUNTIFS(player_data!A:A,"&lt;="&amp;B28&amp;"D",player_data!A:A,"&gt;="&amp;B28&amp;"A")</f>
        <v>4</v>
      </c>
      <c r="D28" s="2">
        <v>-1</v>
      </c>
    </row>
    <row r="29" spans="1:4" x14ac:dyDescent="0.25">
      <c r="A29" s="1" t="s">
        <v>447</v>
      </c>
      <c r="B29" s="2">
        <f t="shared" si="0"/>
        <v>28</v>
      </c>
      <c r="C29" s="2">
        <f>COUNTIFS(player_data!A:A,"&lt;="&amp;B29&amp;"D",player_data!A:A,"&gt;="&amp;B29&amp;"A")</f>
        <v>4</v>
      </c>
      <c r="D29" s="2">
        <v>-1</v>
      </c>
    </row>
    <row r="30" spans="1:4" x14ac:dyDescent="0.25">
      <c r="A30" s="1" t="s">
        <v>448</v>
      </c>
      <c r="B30" s="2">
        <f t="shared" si="0"/>
        <v>29</v>
      </c>
      <c r="C30" s="2">
        <f>COUNTIFS(player_data!A:A,"&lt;="&amp;B30&amp;"D",player_data!A:A,"&gt;="&amp;B30&amp;"A")</f>
        <v>4</v>
      </c>
      <c r="D30" s="2">
        <v>-1</v>
      </c>
    </row>
    <row r="31" spans="1:4" x14ac:dyDescent="0.25">
      <c r="A31" s="1" t="s">
        <v>449</v>
      </c>
      <c r="B31" s="2">
        <f t="shared" si="0"/>
        <v>30</v>
      </c>
      <c r="C31" s="2">
        <f>COUNTIFS(player_data!A:A,"&lt;="&amp;B31&amp;"D",player_data!A:A,"&gt;="&amp;B31&amp;"A")</f>
        <v>4</v>
      </c>
      <c r="D31" s="2">
        <v>-1</v>
      </c>
    </row>
    <row r="32" spans="1:4" x14ac:dyDescent="0.25">
      <c r="A32" s="1" t="s">
        <v>450</v>
      </c>
      <c r="B32" s="2">
        <f t="shared" si="0"/>
        <v>31</v>
      </c>
      <c r="C32" s="2">
        <f>COUNTIFS(player_data!A:A,"&lt;="&amp;B32&amp;"D",player_data!A:A,"&gt;="&amp;B32&amp;"A")</f>
        <v>4</v>
      </c>
      <c r="D32" s="2">
        <v>-1</v>
      </c>
    </row>
    <row r="33" spans="1:4" x14ac:dyDescent="0.25">
      <c r="A33" s="1" t="s">
        <v>451</v>
      </c>
      <c r="B33" s="2">
        <f t="shared" si="0"/>
        <v>32</v>
      </c>
      <c r="C33" s="2">
        <f>COUNTIFS(player_data!A:A,"&lt;="&amp;B33&amp;"D",player_data!A:A,"&gt;="&amp;B33&amp;"A")</f>
        <v>4</v>
      </c>
      <c r="D33" s="2">
        <v>-1</v>
      </c>
    </row>
    <row r="34" spans="1:4" x14ac:dyDescent="0.25">
      <c r="A34" s="1" t="s">
        <v>452</v>
      </c>
      <c r="B34" s="2">
        <f t="shared" si="0"/>
        <v>33</v>
      </c>
      <c r="C34" s="2">
        <f>COUNTIFS(player_data!A:A,"&lt;="&amp;B34&amp;"D",player_data!A:A,"&gt;="&amp;B34&amp;"A")</f>
        <v>4</v>
      </c>
      <c r="D34" s="2">
        <v>-1</v>
      </c>
    </row>
    <row r="35" spans="1:4" x14ac:dyDescent="0.25">
      <c r="A35" s="1" t="s">
        <v>453</v>
      </c>
      <c r="B35" s="2">
        <f t="shared" si="0"/>
        <v>34</v>
      </c>
      <c r="C35" s="2">
        <f>COUNTIFS(player_data!A:A,"&lt;="&amp;B35&amp;"D",player_data!A:A,"&gt;="&amp;B35&amp;"A")</f>
        <v>0</v>
      </c>
      <c r="D35" s="2">
        <v>-1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C257-3303-40FD-BF64-67DB5432473C}">
  <dimension ref="A1:D3"/>
  <sheetViews>
    <sheetView workbookViewId="0">
      <selection activeCell="A2" sqref="A2:D2"/>
    </sheetView>
  </sheetViews>
  <sheetFormatPr defaultRowHeight="16.5" x14ac:dyDescent="0.25"/>
  <cols>
    <col min="1" max="1" width="22.625" customWidth="1"/>
    <col min="2" max="2" width="20.75" customWidth="1"/>
    <col min="3" max="3" width="18.375" customWidth="1"/>
  </cols>
  <sheetData>
    <row r="1" spans="1:4" x14ac:dyDescent="0.25">
      <c r="A1" t="s">
        <v>464</v>
      </c>
      <c r="B1">
        <v>18</v>
      </c>
      <c r="C1">
        <v>30</v>
      </c>
      <c r="D1">
        <v>70</v>
      </c>
    </row>
    <row r="2" spans="1:4" x14ac:dyDescent="0.25">
      <c r="A2" t="s">
        <v>466</v>
      </c>
      <c r="B2">
        <v>12</v>
      </c>
      <c r="C2">
        <v>16</v>
      </c>
      <c r="D2">
        <v>4</v>
      </c>
    </row>
    <row r="3" spans="1:4" x14ac:dyDescent="0.25">
      <c r="A3" t="s">
        <v>465</v>
      </c>
      <c r="B3">
        <v>1</v>
      </c>
      <c r="C3">
        <f>B2+B3</f>
        <v>13</v>
      </c>
      <c r="D3" s="2">
        <f>C2+C3</f>
        <v>29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C0E1-DF38-40AC-8A82-658F6B34125D}">
  <dimension ref="A3:A139"/>
  <sheetViews>
    <sheetView workbookViewId="0">
      <selection activeCell="A3" sqref="A3"/>
    </sheetView>
  </sheetViews>
  <sheetFormatPr defaultRowHeight="16.5" x14ac:dyDescent="0.25"/>
  <cols>
    <col min="1" max="1" width="9.5" bestFit="1" customWidth="1"/>
  </cols>
  <sheetData>
    <row r="3" spans="1:1" x14ac:dyDescent="0.25">
      <c r="A3" s="2" t="e">
        <f>MAX(IFERROR(FIND({"A","B","C","D"},player_data!A3),""))</f>
        <v>#VALUE!</v>
      </c>
    </row>
    <row r="4" spans="1:1" x14ac:dyDescent="0.25">
      <c r="A4" s="2">
        <f>MIN(IFERROR(FIND({"A","B","C","D"},player_data!A4),999))</f>
        <v>999</v>
      </c>
    </row>
    <row r="5" spans="1:1" x14ac:dyDescent="0.25">
      <c r="A5" s="2">
        <f>FIND({1,2,3,4,5,6,7,8,9},player_data!A5)</f>
        <v>1</v>
      </c>
    </row>
    <row r="6" spans="1:1" x14ac:dyDescent="0.25">
      <c r="A6" s="2" t="e">
        <f>FIND({1,2,3,4,5,6,7,8,9},player_data!A6)</f>
        <v>#VALUE!</v>
      </c>
    </row>
    <row r="7" spans="1:1" x14ac:dyDescent="0.25">
      <c r="A7" s="2" t="e">
        <f>FIND({1,2,3,4,5,6,7,8,9},player_data!A7)</f>
        <v>#VALUE!</v>
      </c>
    </row>
    <row r="8" spans="1:1" x14ac:dyDescent="0.25">
      <c r="A8" s="2" t="e">
        <f>FIND({1,2,3,4,5,6,7,8,9},player_data!A8)</f>
        <v>#VALUE!</v>
      </c>
    </row>
    <row r="9" spans="1:1" x14ac:dyDescent="0.25">
      <c r="A9" s="2" t="e">
        <f>FIND({1,2,3,4,5,6,7,8,9},player_data!A9)</f>
        <v>#VALUE!</v>
      </c>
    </row>
    <row r="10" spans="1:1" x14ac:dyDescent="0.25">
      <c r="A10" s="2" t="e">
        <f>FIND({1,2,3,4,5,6,7,8,9},player_data!A10)</f>
        <v>#VALUE!</v>
      </c>
    </row>
    <row r="11" spans="1:1" x14ac:dyDescent="0.25">
      <c r="A11" s="2" t="e">
        <f>FIND({1,2,3,4,5,6,7,8,9},player_data!A11)</f>
        <v>#VALUE!</v>
      </c>
    </row>
    <row r="12" spans="1:1" x14ac:dyDescent="0.25">
      <c r="A12" s="2" t="e">
        <f>FIND({1,2,3,4,5,6,7,8,9},player_data!A12)</f>
        <v>#VALUE!</v>
      </c>
    </row>
    <row r="13" spans="1:1" x14ac:dyDescent="0.25">
      <c r="A13" s="2" t="e">
        <f>LEFT(player_data!A13,FIND({"A","B","C","D"},player_data!A13)-1)</f>
        <v>#VALUE!</v>
      </c>
    </row>
    <row r="14" spans="1:1" x14ac:dyDescent="0.25">
      <c r="A14" s="2" t="str">
        <f>LEFT(player_data!A14,FIND({"A","B","C","D"},player_data!A14)-1)</f>
        <v>4</v>
      </c>
    </row>
    <row r="15" spans="1:1" x14ac:dyDescent="0.25">
      <c r="A15" s="2" t="e">
        <f>LEFT(player_data!A15,FIND({"A","B","C","D"},player_data!A15)-1)</f>
        <v>#VALUE!</v>
      </c>
    </row>
    <row r="16" spans="1:1" x14ac:dyDescent="0.25">
      <c r="A16" s="2" t="e">
        <f>LEFT(player_data!A16,FIND({"A","B","C","D"},player_data!A16)-1)</f>
        <v>#VALUE!</v>
      </c>
    </row>
    <row r="17" spans="1:1" x14ac:dyDescent="0.25">
      <c r="A17" s="2" t="e">
        <f>LEFT(player_data!A17,FIND({"A","B","C","D"},player_data!A17)-1)</f>
        <v>#VALUE!</v>
      </c>
    </row>
    <row r="18" spans="1:1" x14ac:dyDescent="0.25">
      <c r="A18" s="2" t="str">
        <f>LEFT(player_data!A18,FIND({"A","B","C","D"},player_data!A18)-1)</f>
        <v>5</v>
      </c>
    </row>
    <row r="19" spans="1:1" x14ac:dyDescent="0.25">
      <c r="A19" s="2" t="e">
        <f>LEFT(player_data!A19,FIND({"A","B","C","D"},player_data!A19)-1)</f>
        <v>#VALUE!</v>
      </c>
    </row>
    <row r="20" spans="1:1" x14ac:dyDescent="0.25">
      <c r="A20" s="2" t="e">
        <f>LEFT(player_data!A20,FIND({"A","B","C","D"},player_data!A20)-1)</f>
        <v>#VALUE!</v>
      </c>
    </row>
    <row r="21" spans="1:1" x14ac:dyDescent="0.25">
      <c r="A21" s="2" t="e">
        <f>LEFT(player_data!A21,FIND({"A","B","C","D"},player_data!A21)-1)</f>
        <v>#VALUE!</v>
      </c>
    </row>
    <row r="22" spans="1:1" x14ac:dyDescent="0.25">
      <c r="A22" s="2" t="str">
        <f>LEFT(player_data!A22,FIND({"A","B","C","D"},player_data!A22)-1)</f>
        <v>6</v>
      </c>
    </row>
    <row r="23" spans="1:1" x14ac:dyDescent="0.25">
      <c r="A23" s="2" t="e">
        <f>LEFT(player_data!A23,FIND({"A","B","C","D"},player_data!A23)-1)</f>
        <v>#VALUE!</v>
      </c>
    </row>
    <row r="24" spans="1:1" x14ac:dyDescent="0.25">
      <c r="A24" s="2" t="e">
        <f>LEFT(player_data!A24,FIND({"A","B","C","D"},player_data!A24)-1)</f>
        <v>#VALUE!</v>
      </c>
    </row>
    <row r="25" spans="1:1" x14ac:dyDescent="0.25">
      <c r="A25" s="2" t="e">
        <f>LEFT(player_data!A25,FIND({"A","B","C","D"},player_data!A25)-1)</f>
        <v>#VALUE!</v>
      </c>
    </row>
    <row r="26" spans="1:1" x14ac:dyDescent="0.25">
      <c r="A26" s="2" t="str">
        <f>LEFT(player_data!A26,FIND({"A","B","C","D"},player_data!A26)-1)</f>
        <v>7</v>
      </c>
    </row>
    <row r="27" spans="1:1" x14ac:dyDescent="0.25">
      <c r="A27" s="2" t="e">
        <f>LEFT(player_data!A27,FIND({"A","B","C","D"},player_data!A27)-1)</f>
        <v>#VALUE!</v>
      </c>
    </row>
    <row r="28" spans="1:1" x14ac:dyDescent="0.25">
      <c r="A28" s="2" t="e">
        <f>LEFT(player_data!A28,FIND({"A","B","C","D"},player_data!A28)-1)</f>
        <v>#VALUE!</v>
      </c>
    </row>
    <row r="29" spans="1:1" x14ac:dyDescent="0.25">
      <c r="A29" s="2" t="e">
        <f>LEFT(player_data!A29,FIND({"A","B","C","D"},player_data!A29)-1)</f>
        <v>#VALUE!</v>
      </c>
    </row>
    <row r="30" spans="1:1" x14ac:dyDescent="0.25">
      <c r="A30" s="2" t="str">
        <f>LEFT(player_data!A30,FIND({"A","B","C","D"},player_data!A30)-1)</f>
        <v>8</v>
      </c>
    </row>
    <row r="31" spans="1:1" x14ac:dyDescent="0.25">
      <c r="A31" s="2" t="e">
        <f>LEFT(player_data!A31,FIND({"A","B","C","D"},player_data!A31)-1)</f>
        <v>#VALUE!</v>
      </c>
    </row>
    <row r="32" spans="1:1" x14ac:dyDescent="0.25">
      <c r="A32" s="2" t="e">
        <f>LEFT(player_data!A32,FIND({"A","B","C","D"},player_data!A32)-1)</f>
        <v>#VALUE!</v>
      </c>
    </row>
    <row r="33" spans="1:1" x14ac:dyDescent="0.25">
      <c r="A33" s="2" t="e">
        <f>LEFT(player_data!A33,FIND({"A","B","C","D"},player_data!A33)-1)</f>
        <v>#VALUE!</v>
      </c>
    </row>
    <row r="34" spans="1:1" x14ac:dyDescent="0.25">
      <c r="A34" s="2" t="str">
        <f>LEFT(player_data!A34,FIND({"A","B","C","D"},player_data!A34)-1)</f>
        <v>9</v>
      </c>
    </row>
    <row r="35" spans="1:1" x14ac:dyDescent="0.25">
      <c r="A35" s="2" t="e">
        <f>LEFT(player_data!A35,FIND({"A","B","C","D"},player_data!A35)-1)</f>
        <v>#VALUE!</v>
      </c>
    </row>
    <row r="36" spans="1:1" x14ac:dyDescent="0.25">
      <c r="A36" s="2" t="e">
        <f>LEFT(player_data!A36,FIND({"A","B","C","D"},player_data!A36)-1)</f>
        <v>#VALUE!</v>
      </c>
    </row>
    <row r="37" spans="1:1" x14ac:dyDescent="0.25">
      <c r="A37" s="2" t="e">
        <f>LEFT(player_data!A37,FIND({"A","B","C","D"},player_data!A37)-1)</f>
        <v>#VALUE!</v>
      </c>
    </row>
    <row r="38" spans="1:1" x14ac:dyDescent="0.25">
      <c r="A38" s="2" t="str">
        <f>LEFT(player_data!A38,FIND({"A","B","C","D"},player_data!A38)-1)</f>
        <v>10</v>
      </c>
    </row>
    <row r="39" spans="1:1" x14ac:dyDescent="0.25">
      <c r="A39" s="2" t="e">
        <f>LEFT(player_data!A39,FIND({"A","B","C","D"},player_data!A39)-1)</f>
        <v>#VALUE!</v>
      </c>
    </row>
    <row r="40" spans="1:1" x14ac:dyDescent="0.25">
      <c r="A40" s="2" t="e">
        <f>LEFT(player_data!A40,FIND({"A","B","C","D"},player_data!A40)-1)</f>
        <v>#VALUE!</v>
      </c>
    </row>
    <row r="41" spans="1:1" x14ac:dyDescent="0.25">
      <c r="A41" s="2" t="e">
        <f>LEFT(player_data!A41,FIND({"A","B","C","D"},player_data!A41)-1)</f>
        <v>#VALUE!</v>
      </c>
    </row>
    <row r="42" spans="1:1" x14ac:dyDescent="0.25">
      <c r="A42" s="2" t="str">
        <f>LEFT(player_data!A42,FIND({"A","B","C","D"},player_data!A42)-1)</f>
        <v>11</v>
      </c>
    </row>
    <row r="43" spans="1:1" x14ac:dyDescent="0.25">
      <c r="A43" s="2" t="e">
        <f>LEFT(player_data!A43,FIND({"A","B","C","D"},player_data!A43)-1)</f>
        <v>#VALUE!</v>
      </c>
    </row>
    <row r="44" spans="1:1" x14ac:dyDescent="0.25">
      <c r="A44" s="2" t="e">
        <f>LEFT(player_data!A44,FIND({"A","B","C","D"},player_data!A44)-1)</f>
        <v>#VALUE!</v>
      </c>
    </row>
    <row r="45" spans="1:1" x14ac:dyDescent="0.25">
      <c r="A45" s="2" t="e">
        <f>LEFT(player_data!A45,FIND({"A","B","C","D"},player_data!A45)-1)</f>
        <v>#VALUE!</v>
      </c>
    </row>
    <row r="46" spans="1:1" x14ac:dyDescent="0.25">
      <c r="A46" s="2" t="str">
        <f>LEFT(player_data!A46,FIND({"A","B","C","D"},player_data!A46)-1)</f>
        <v>12</v>
      </c>
    </row>
    <row r="47" spans="1:1" x14ac:dyDescent="0.25">
      <c r="A47" s="2" t="e">
        <f>LEFT(player_data!A47,FIND({"A","B","C","D"},player_data!A47)-1)</f>
        <v>#VALUE!</v>
      </c>
    </row>
    <row r="48" spans="1:1" x14ac:dyDescent="0.25">
      <c r="A48" s="2" t="e">
        <f>LEFT(player_data!A48,FIND({"A","B","C","D"},player_data!A48)-1)</f>
        <v>#VALUE!</v>
      </c>
    </row>
    <row r="49" spans="1:1" x14ac:dyDescent="0.25">
      <c r="A49" s="2" t="e">
        <f>LEFT(player_data!A49,FIND({"A","B","C","D"},player_data!A49)-1)</f>
        <v>#VALUE!</v>
      </c>
    </row>
    <row r="50" spans="1:1" x14ac:dyDescent="0.25">
      <c r="A50" s="2" t="str">
        <f>LEFT(player_data!A50,FIND({"A","B","C","D"},player_data!A50)-1)</f>
        <v>13</v>
      </c>
    </row>
    <row r="51" spans="1:1" x14ac:dyDescent="0.25">
      <c r="A51" s="2" t="e">
        <f>LEFT(player_data!A51,FIND({"A","B","C","D"},player_data!A51)-1)</f>
        <v>#VALUE!</v>
      </c>
    </row>
    <row r="52" spans="1:1" x14ac:dyDescent="0.25">
      <c r="A52" s="2" t="e">
        <f>LEFT(player_data!A52,FIND({"A","B","C","D"},player_data!A52)-1)</f>
        <v>#VALUE!</v>
      </c>
    </row>
    <row r="53" spans="1:1" x14ac:dyDescent="0.25">
      <c r="A53" s="2" t="e">
        <f>LEFT(player_data!A53,FIND({"A","B","C","D"},player_data!A53)-1)</f>
        <v>#VALUE!</v>
      </c>
    </row>
    <row r="54" spans="1:1" x14ac:dyDescent="0.25">
      <c r="A54" s="2" t="str">
        <f>LEFT(player_data!A54,FIND({"A","B","C","D"},player_data!A54)-1)</f>
        <v>14</v>
      </c>
    </row>
    <row r="55" spans="1:1" x14ac:dyDescent="0.25">
      <c r="A55" s="2" t="e">
        <f>LEFT(player_data!A55,FIND({"A","B","C","D"},player_data!A55)-1)</f>
        <v>#VALUE!</v>
      </c>
    </row>
    <row r="56" spans="1:1" x14ac:dyDescent="0.25">
      <c r="A56" s="2" t="e">
        <f>LEFT(player_data!A56,FIND({"A","B","C","D"},player_data!A56)-1)</f>
        <v>#VALUE!</v>
      </c>
    </row>
    <row r="57" spans="1:1" x14ac:dyDescent="0.25">
      <c r="A57" s="2" t="e">
        <f>LEFT(player_data!A57,FIND({"A","B","C","D"},player_data!A57)-1)</f>
        <v>#VALUE!</v>
      </c>
    </row>
    <row r="58" spans="1:1" x14ac:dyDescent="0.25">
      <c r="A58" s="2" t="str">
        <f>LEFT(player_data!A58,FIND({"A","B","C","D"},player_data!A58)-1)</f>
        <v>15</v>
      </c>
    </row>
    <row r="59" spans="1:1" x14ac:dyDescent="0.25">
      <c r="A59" s="2" t="e">
        <f>LEFT(player_data!A59,FIND({"A","B","C","D"},player_data!A59)-1)</f>
        <v>#VALUE!</v>
      </c>
    </row>
    <row r="60" spans="1:1" x14ac:dyDescent="0.25">
      <c r="A60" s="2" t="e">
        <f>LEFT(player_data!A60,FIND({"A","B","C","D"},player_data!A60)-1)</f>
        <v>#VALUE!</v>
      </c>
    </row>
    <row r="61" spans="1:1" x14ac:dyDescent="0.25">
      <c r="A61" s="2" t="e">
        <f>LEFT(player_data!A61,FIND({"A","B","C","D"},player_data!A61)-1)</f>
        <v>#VALUE!</v>
      </c>
    </row>
    <row r="62" spans="1:1" x14ac:dyDescent="0.25">
      <c r="A62" s="2" t="str">
        <f>LEFT(player_data!A62,FIND({"A","B","C","D"},player_data!A62)-1)</f>
        <v>16</v>
      </c>
    </row>
    <row r="63" spans="1:1" x14ac:dyDescent="0.25">
      <c r="A63" s="2" t="e">
        <f>LEFT(player_data!A63,FIND({"A","B","C","D"},player_data!A63)-1)</f>
        <v>#VALUE!</v>
      </c>
    </row>
    <row r="64" spans="1:1" x14ac:dyDescent="0.25">
      <c r="A64" s="2" t="e">
        <f>LEFT(player_data!A64,FIND({"A","B","C","D"},player_data!A64)-1)</f>
        <v>#VALUE!</v>
      </c>
    </row>
    <row r="65" spans="1:1" x14ac:dyDescent="0.25">
      <c r="A65" s="2" t="e">
        <f>LEFT(player_data!A65,FIND({"A","B","C","D"},player_data!A65)-1)</f>
        <v>#VALUE!</v>
      </c>
    </row>
    <row r="66" spans="1:1" x14ac:dyDescent="0.25">
      <c r="A66" s="2" t="str">
        <f>LEFT(player_data!A66,FIND({"A","B","C","D"},player_data!A66)-1)</f>
        <v>17</v>
      </c>
    </row>
    <row r="67" spans="1:1" x14ac:dyDescent="0.25">
      <c r="A67" s="2" t="e">
        <f>LEFT(player_data!A67,FIND({"A","B","C","D"},player_data!A67)-1)</f>
        <v>#VALUE!</v>
      </c>
    </row>
    <row r="68" spans="1:1" x14ac:dyDescent="0.25">
      <c r="A68" s="2" t="e">
        <f>LEFT(player_data!A68,FIND({"A","B","C","D"},player_data!A68)-1)</f>
        <v>#VALUE!</v>
      </c>
    </row>
    <row r="69" spans="1:1" x14ac:dyDescent="0.25">
      <c r="A69" s="2" t="e">
        <f>LEFT(player_data!A69,FIND({"A","B","C","D"},player_data!A69)-1)</f>
        <v>#VALUE!</v>
      </c>
    </row>
    <row r="70" spans="1:1" x14ac:dyDescent="0.25">
      <c r="A70" s="2" t="str">
        <f>LEFT(player_data!A70,FIND({"A","B","C","D"},player_data!A70)-1)</f>
        <v>18</v>
      </c>
    </row>
    <row r="71" spans="1:1" x14ac:dyDescent="0.25">
      <c r="A71" s="2" t="e">
        <f>LEFT(player_data!A71,FIND({"A","B","C","D"},player_data!A71)-1)</f>
        <v>#VALUE!</v>
      </c>
    </row>
    <row r="72" spans="1:1" x14ac:dyDescent="0.25">
      <c r="A72" s="2" t="e">
        <f>LEFT(player_data!A72,FIND({"A","B","C","D"},player_data!A72)-1)</f>
        <v>#VALUE!</v>
      </c>
    </row>
    <row r="73" spans="1:1" x14ac:dyDescent="0.25">
      <c r="A73" s="2" t="e">
        <f>LEFT(player_data!A73,FIND({"A","B","C","D"},player_data!A73)-1)</f>
        <v>#VALUE!</v>
      </c>
    </row>
    <row r="74" spans="1:1" x14ac:dyDescent="0.25">
      <c r="A74" s="2" t="str">
        <f>LEFT(player_data!A74,FIND({"A","B","C","D"},player_data!A74)-1)</f>
        <v>19</v>
      </c>
    </row>
    <row r="75" spans="1:1" x14ac:dyDescent="0.25">
      <c r="A75" s="2" t="e">
        <f>LEFT(player_data!A75,FIND({"A","B","C","D"},player_data!A75)-1)</f>
        <v>#VALUE!</v>
      </c>
    </row>
    <row r="76" spans="1:1" x14ac:dyDescent="0.25">
      <c r="A76" s="2" t="e">
        <f>LEFT(player_data!A76,FIND({"A","B","C","D"},player_data!A76)-1)</f>
        <v>#VALUE!</v>
      </c>
    </row>
    <row r="77" spans="1:1" x14ac:dyDescent="0.25">
      <c r="A77" s="2" t="e">
        <f>LEFT(player_data!A77,FIND({"A","B","C","D"},player_data!A77)-1)</f>
        <v>#VALUE!</v>
      </c>
    </row>
    <row r="78" spans="1:1" x14ac:dyDescent="0.25">
      <c r="A78" s="2" t="str">
        <f>LEFT(player_data!A78,FIND({"A","B","C","D"},player_data!A78)-1)</f>
        <v>20</v>
      </c>
    </row>
    <row r="79" spans="1:1" x14ac:dyDescent="0.25">
      <c r="A79" s="2" t="e">
        <f>LEFT(player_data!A79,FIND({"A","B","C","D"},player_data!A79)-1)</f>
        <v>#VALUE!</v>
      </c>
    </row>
    <row r="80" spans="1:1" x14ac:dyDescent="0.25">
      <c r="A80" s="2" t="e">
        <f>LEFT(player_data!A80,FIND({"A","B","C","D"},player_data!A80)-1)</f>
        <v>#VALUE!</v>
      </c>
    </row>
    <row r="81" spans="1:1" x14ac:dyDescent="0.25">
      <c r="A81" s="2" t="e">
        <f>LEFT(player_data!A81,FIND({"A","B","C","D"},player_data!A81)-1)</f>
        <v>#VALUE!</v>
      </c>
    </row>
    <row r="82" spans="1:1" x14ac:dyDescent="0.25">
      <c r="A82" s="2" t="str">
        <f>LEFT(player_data!A82,FIND({"A","B","C","D"},player_data!A82)-1)</f>
        <v>21</v>
      </c>
    </row>
    <row r="83" spans="1:1" x14ac:dyDescent="0.25">
      <c r="A83" s="2" t="e">
        <f>LEFT(player_data!A83,FIND({"A","B","C","D"},player_data!A83)-1)</f>
        <v>#VALUE!</v>
      </c>
    </row>
    <row r="84" spans="1:1" x14ac:dyDescent="0.25">
      <c r="A84" s="2" t="e">
        <f>LEFT(player_data!A84,FIND({"A","B","C","D"},player_data!A84)-1)</f>
        <v>#VALUE!</v>
      </c>
    </row>
    <row r="85" spans="1:1" x14ac:dyDescent="0.25">
      <c r="A85" s="2" t="e">
        <f>LEFT(player_data!A85,FIND({"A","B","C","D"},player_data!A85)-1)</f>
        <v>#VALUE!</v>
      </c>
    </row>
    <row r="86" spans="1:1" x14ac:dyDescent="0.25">
      <c r="A86" s="2" t="str">
        <f>LEFT(player_data!A86,FIND({"A","B","C","D"},player_data!A86)-1)</f>
        <v>22</v>
      </c>
    </row>
    <row r="87" spans="1:1" x14ac:dyDescent="0.25">
      <c r="A87" s="2" t="e">
        <f>LEFT(player_data!A87,FIND({"A","B","C","D"},player_data!A87)-1)</f>
        <v>#VALUE!</v>
      </c>
    </row>
    <row r="88" spans="1:1" x14ac:dyDescent="0.25">
      <c r="A88" s="2" t="e">
        <f>LEFT(player_data!A88,FIND({"A","B","C","D"},player_data!A88)-1)</f>
        <v>#VALUE!</v>
      </c>
    </row>
    <row r="89" spans="1:1" x14ac:dyDescent="0.25">
      <c r="A89" s="2" t="e">
        <f>LEFT(player_data!A89,FIND({"A","B","C","D"},player_data!A89)-1)</f>
        <v>#VALUE!</v>
      </c>
    </row>
    <row r="90" spans="1:1" x14ac:dyDescent="0.25">
      <c r="A90" s="2" t="str">
        <f>LEFT(player_data!A90,FIND({"A","B","C","D"},player_data!A90)-1)</f>
        <v>23</v>
      </c>
    </row>
    <row r="91" spans="1:1" x14ac:dyDescent="0.25">
      <c r="A91" s="2" t="e">
        <f>LEFT(player_data!A91,FIND({"A","B","C","D"},player_data!A91)-1)</f>
        <v>#VALUE!</v>
      </c>
    </row>
    <row r="92" spans="1:1" x14ac:dyDescent="0.25">
      <c r="A92" s="2" t="e">
        <f>LEFT(player_data!A92,FIND({"A","B","C","D"},player_data!A92)-1)</f>
        <v>#VALUE!</v>
      </c>
    </row>
    <row r="93" spans="1:1" x14ac:dyDescent="0.25">
      <c r="A93" s="2" t="e">
        <f>LEFT(player_data!A93,FIND({"A","B","C","D"},player_data!A93)-1)</f>
        <v>#VALUE!</v>
      </c>
    </row>
    <row r="94" spans="1:1" x14ac:dyDescent="0.25">
      <c r="A94" s="2" t="str">
        <f>LEFT(player_data!A94,FIND({"A","B","C","D"},player_data!A94)-1)</f>
        <v>24</v>
      </c>
    </row>
    <row r="95" spans="1:1" x14ac:dyDescent="0.25">
      <c r="A95" s="2" t="e">
        <f>LEFT(player_data!A95,FIND({"A","B","C","D"},player_data!A95)-1)</f>
        <v>#VALUE!</v>
      </c>
    </row>
    <row r="96" spans="1:1" x14ac:dyDescent="0.25">
      <c r="A96" s="2" t="e">
        <f>LEFT(player_data!A96,FIND({"A","B","C","D"},player_data!A96)-1)</f>
        <v>#VALUE!</v>
      </c>
    </row>
    <row r="97" spans="1:1" x14ac:dyDescent="0.25">
      <c r="A97" s="2" t="e">
        <f>LEFT(player_data!A97,FIND({"A","B","C","D"},player_data!A97)-1)</f>
        <v>#VALUE!</v>
      </c>
    </row>
    <row r="98" spans="1:1" x14ac:dyDescent="0.25">
      <c r="A98" s="2" t="str">
        <f>LEFT(player_data!A98,FIND({"A","B","C","D"},player_data!A98)-1)</f>
        <v>25</v>
      </c>
    </row>
    <row r="99" spans="1:1" x14ac:dyDescent="0.25">
      <c r="A99" s="2" t="e">
        <f>LEFT(player_data!A99,FIND({"A","B","C","D"},player_data!A99)-1)</f>
        <v>#VALUE!</v>
      </c>
    </row>
    <row r="100" spans="1:1" x14ac:dyDescent="0.25">
      <c r="A100" s="2" t="e">
        <f>LEFT(player_data!A100,FIND({"A","B","C","D"},player_data!A100)-1)</f>
        <v>#VALUE!</v>
      </c>
    </row>
    <row r="101" spans="1:1" x14ac:dyDescent="0.25">
      <c r="A101" s="2" t="e">
        <f>LEFT(player_data!A101,FIND({"A","B","C","D"},player_data!A101)-1)</f>
        <v>#VALUE!</v>
      </c>
    </row>
    <row r="102" spans="1:1" x14ac:dyDescent="0.25">
      <c r="A102" s="2" t="str">
        <f>LEFT(player_data!A102,FIND({"A","B","C","D"},player_data!A102)-1)</f>
        <v>26</v>
      </c>
    </row>
    <row r="103" spans="1:1" x14ac:dyDescent="0.25">
      <c r="A103" s="2" t="e">
        <f>LEFT(player_data!A103,FIND({"A","B","C","D"},player_data!A103)-1)</f>
        <v>#VALUE!</v>
      </c>
    </row>
    <row r="104" spans="1:1" x14ac:dyDescent="0.25">
      <c r="A104" s="2" t="e">
        <f>LEFT(player_data!A104,FIND({"A","B","C","D"},player_data!A104)-1)</f>
        <v>#VALUE!</v>
      </c>
    </row>
    <row r="105" spans="1:1" x14ac:dyDescent="0.25">
      <c r="A105" s="2" t="e">
        <f>LEFT(player_data!A105,FIND({"A","B","C","D"},player_data!A105)-1)</f>
        <v>#VALUE!</v>
      </c>
    </row>
    <row r="106" spans="1:1" x14ac:dyDescent="0.25">
      <c r="A106" s="2" t="str">
        <f>LEFT(player_data!A106,FIND({"A","B","C","D"},player_data!A106)-1)</f>
        <v>27</v>
      </c>
    </row>
    <row r="107" spans="1:1" x14ac:dyDescent="0.25">
      <c r="A107" s="2" t="e">
        <f>LEFT(player_data!A107,FIND({"A","B","C","D"},player_data!A107)-1)</f>
        <v>#VALUE!</v>
      </c>
    </row>
    <row r="108" spans="1:1" x14ac:dyDescent="0.25">
      <c r="A108" s="2" t="e">
        <f>LEFT(player_data!A108,FIND({"A","B","C","D"},player_data!A108)-1)</f>
        <v>#VALUE!</v>
      </c>
    </row>
    <row r="109" spans="1:1" x14ac:dyDescent="0.25">
      <c r="A109" s="2" t="e">
        <f>LEFT(player_data!A109,FIND({"A","B","C","D"},player_data!A109)-1)</f>
        <v>#VALUE!</v>
      </c>
    </row>
    <row r="110" spans="1:1" x14ac:dyDescent="0.25">
      <c r="A110" s="2" t="str">
        <f>LEFT(player_data!A110,FIND({"A","B","C","D"},player_data!A110)-1)</f>
        <v>28</v>
      </c>
    </row>
    <row r="111" spans="1:1" x14ac:dyDescent="0.25">
      <c r="A111" s="2" t="e">
        <f>LEFT(player_data!A111,FIND({"A","B","C","D"},player_data!A111)-1)</f>
        <v>#VALUE!</v>
      </c>
    </row>
    <row r="112" spans="1:1" x14ac:dyDescent="0.25">
      <c r="A112" s="2" t="e">
        <f>LEFT(player_data!A112,FIND({"A","B","C","D"},player_data!A112)-1)</f>
        <v>#VALUE!</v>
      </c>
    </row>
    <row r="113" spans="1:1" x14ac:dyDescent="0.25">
      <c r="A113" s="2" t="e">
        <f>LEFT(player_data!A113,FIND({"A","B","C","D"},player_data!A113)-1)</f>
        <v>#VALUE!</v>
      </c>
    </row>
    <row r="114" spans="1:1" x14ac:dyDescent="0.25">
      <c r="A114" s="2" t="str">
        <f>LEFT(player_data!A114,FIND({"A","B","C","D"},player_data!A114)-1)</f>
        <v>29</v>
      </c>
    </row>
    <row r="115" spans="1:1" x14ac:dyDescent="0.25">
      <c r="A115" s="2" t="e">
        <f>LEFT(player_data!A115,FIND({"A","B","C","D"},player_data!A115)-1)</f>
        <v>#VALUE!</v>
      </c>
    </row>
    <row r="116" spans="1:1" x14ac:dyDescent="0.25">
      <c r="A116" s="2" t="e">
        <f>LEFT(player_data!A116,FIND({"A","B","C","D"},player_data!A116)-1)</f>
        <v>#VALUE!</v>
      </c>
    </row>
    <row r="117" spans="1:1" x14ac:dyDescent="0.25">
      <c r="A117" s="2" t="e">
        <f>LEFT(player_data!A117,FIND({"A","B","C","D"},player_data!A117)-1)</f>
        <v>#VALUE!</v>
      </c>
    </row>
    <row r="118" spans="1:1" x14ac:dyDescent="0.25">
      <c r="A118" s="2" t="str">
        <f>LEFT(player_data!A118,FIND({"A","B","C","D"},player_data!A118)-1)</f>
        <v>30</v>
      </c>
    </row>
    <row r="119" spans="1:1" x14ac:dyDescent="0.25">
      <c r="A119" s="2" t="e">
        <f>LEFT(player_data!A119,FIND({"A","B","C","D"},player_data!A119)-1)</f>
        <v>#VALUE!</v>
      </c>
    </row>
    <row r="120" spans="1:1" x14ac:dyDescent="0.25">
      <c r="A120" s="2" t="e">
        <f>LEFT(player_data!A120,FIND({"A","B","C","D"},player_data!A120)-1)</f>
        <v>#VALUE!</v>
      </c>
    </row>
    <row r="121" spans="1:1" x14ac:dyDescent="0.25">
      <c r="A121" s="2" t="e">
        <f>LEFT(player_data!A121,FIND({"A","B","C","D"},player_data!A121)-1)</f>
        <v>#VALUE!</v>
      </c>
    </row>
    <row r="122" spans="1:1" x14ac:dyDescent="0.25">
      <c r="A122" s="2" t="str">
        <f>LEFT(player_data!A122,FIND({"A","B","C","D"},player_data!A122)-1)</f>
        <v>31</v>
      </c>
    </row>
    <row r="123" spans="1:1" x14ac:dyDescent="0.25">
      <c r="A123" s="2" t="e">
        <f>LEFT(player_data!A123,FIND({"A","B","C","D"},player_data!A123)-1)</f>
        <v>#VALUE!</v>
      </c>
    </row>
    <row r="124" spans="1:1" x14ac:dyDescent="0.25">
      <c r="A124" s="2" t="e">
        <f>LEFT(player_data!A124,FIND({"A","B","C","D"},player_data!A124)-1)</f>
        <v>#VALUE!</v>
      </c>
    </row>
    <row r="125" spans="1:1" x14ac:dyDescent="0.25">
      <c r="A125" s="2" t="e">
        <f>LEFT(player_data!A125,FIND({"A","B","C","D"},player_data!A125)-1)</f>
        <v>#VALUE!</v>
      </c>
    </row>
    <row r="126" spans="1:1" x14ac:dyDescent="0.25">
      <c r="A126" s="2" t="str">
        <f>LEFT(player_data!A126,FIND({"A","B","C","D"},player_data!A126)-1)</f>
        <v>32</v>
      </c>
    </row>
    <row r="127" spans="1:1" x14ac:dyDescent="0.25">
      <c r="A127" s="2" t="e">
        <f>LEFT(player_data!A127,FIND({"A","B","C","D"},player_data!A127)-1)</f>
        <v>#VALUE!</v>
      </c>
    </row>
    <row r="128" spans="1:1" x14ac:dyDescent="0.25">
      <c r="A128" s="2" t="e">
        <f>LEFT(player_data!A128,FIND({"A","B","C","D"},player_data!A128)-1)</f>
        <v>#VALUE!</v>
      </c>
    </row>
    <row r="129" spans="1:1" x14ac:dyDescent="0.25">
      <c r="A129" s="2" t="e">
        <f>LEFT(player_data!A129,FIND({"A","B","C","D"},player_data!A129)-1)</f>
        <v>#VALUE!</v>
      </c>
    </row>
    <row r="130" spans="1:1" x14ac:dyDescent="0.25">
      <c r="A130" s="2" t="str">
        <f>LEFT(player_data!A130,FIND({"A","B","C","D"},player_data!A130)-1)</f>
        <v>33</v>
      </c>
    </row>
    <row r="131" spans="1:1" x14ac:dyDescent="0.25">
      <c r="A131" s="2" t="e">
        <f>LEFT(player_data!A131,FIND({"A","B","C","D"},player_data!A131)-1)</f>
        <v>#VALUE!</v>
      </c>
    </row>
    <row r="132" spans="1:1" x14ac:dyDescent="0.25">
      <c r="A132" s="2" t="e">
        <f>LEFT(player_data!A132,FIND({"A","B","C","D"},player_data!A132)-1)</f>
        <v>#VALUE!</v>
      </c>
    </row>
    <row r="133" spans="1:1" x14ac:dyDescent="0.25">
      <c r="A133" s="2" t="e">
        <f>LEFT(player_data!A133,FIND({"A","B","C","D"},player_data!A133)-1)</f>
        <v>#VALUE!</v>
      </c>
    </row>
    <row r="134" spans="1:1" x14ac:dyDescent="0.25">
      <c r="A134" s="2" t="e">
        <f>LEFT(player_data!A134,FIND({"A","B","C","D"},player_data!A134)-1)</f>
        <v>#VALUE!</v>
      </c>
    </row>
    <row r="135" spans="1:1" x14ac:dyDescent="0.25">
      <c r="A135" s="2" t="e">
        <f>LEFT(player_data!A135,FIND({"A","B","C","D"},player_data!A135)-1)</f>
        <v>#VALUE!</v>
      </c>
    </row>
    <row r="136" spans="1:1" x14ac:dyDescent="0.25">
      <c r="A136" s="2" t="e">
        <f>LEFT(player_data!A136,FIND({"A","B","C","D"},player_data!A136)-1)</f>
        <v>#VALUE!</v>
      </c>
    </row>
    <row r="137" spans="1:1" x14ac:dyDescent="0.25">
      <c r="A137" s="2" t="e">
        <f>LEFT(player_data!A137,FIND({"A","B","C","D"},player_data!A137)-1)</f>
        <v>#VALUE!</v>
      </c>
    </row>
    <row r="138" spans="1:1" x14ac:dyDescent="0.25">
      <c r="A138" s="2" t="e">
        <f>LEFT(player_data!A138,FIND({"A","B","C","D"},player_data!A138)-1)</f>
        <v>#VALUE!</v>
      </c>
    </row>
    <row r="139" spans="1:1" x14ac:dyDescent="0.25">
      <c r="A139" s="2" t="e">
        <f>LEFT(player_data!A139,FIND({"A","B","C","D"},player_data!A139)-1)</f>
        <v>#VALUE!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3"/>
  <sheetViews>
    <sheetView topLeftCell="A110" workbookViewId="0">
      <selection activeCell="B122" sqref="B122:B133"/>
    </sheetView>
  </sheetViews>
  <sheetFormatPr defaultRowHeight="16.5" x14ac:dyDescent="0.25"/>
  <cols>
    <col min="1" max="4" width="33.125" style="2" customWidth="1"/>
  </cols>
  <sheetData>
    <row r="1" spans="1:4" x14ac:dyDescent="0.25">
      <c r="A1" s="2" t="s">
        <v>82</v>
      </c>
      <c r="B1" s="2" t="s">
        <v>3</v>
      </c>
      <c r="C1" s="2" t="s">
        <v>4</v>
      </c>
      <c r="D1" s="2" t="s">
        <v>5</v>
      </c>
    </row>
    <row r="2" spans="1:4" x14ac:dyDescent="0.25">
      <c r="A2" s="2" t="s">
        <v>6</v>
      </c>
      <c r="B2" s="2" t="s">
        <v>7</v>
      </c>
      <c r="C2" s="2" t="s">
        <v>106</v>
      </c>
      <c r="D2" s="2" t="s">
        <v>161</v>
      </c>
    </row>
    <row r="3" spans="1:4" x14ac:dyDescent="0.25">
      <c r="A3" s="2" t="s">
        <v>8</v>
      </c>
      <c r="B3" s="2" t="s">
        <v>7</v>
      </c>
      <c r="C3" s="2" t="s">
        <v>107</v>
      </c>
      <c r="D3" s="2" t="s">
        <v>162</v>
      </c>
    </row>
    <row r="4" spans="1:4" x14ac:dyDescent="0.25">
      <c r="A4" s="2" t="s">
        <v>87</v>
      </c>
      <c r="B4" s="2" t="s">
        <v>7</v>
      </c>
      <c r="C4" s="2" t="s">
        <v>108</v>
      </c>
      <c r="D4" s="2" t="s">
        <v>163</v>
      </c>
    </row>
    <row r="5" spans="1:4" x14ac:dyDescent="0.25">
      <c r="A5" s="2" t="s">
        <v>218</v>
      </c>
      <c r="B5" s="2" t="s">
        <v>7</v>
      </c>
      <c r="C5" s="2" t="s">
        <v>109</v>
      </c>
      <c r="D5" s="2" t="s">
        <v>164</v>
      </c>
    </row>
    <row r="6" spans="1:4" x14ac:dyDescent="0.25">
      <c r="A6" s="2" t="s">
        <v>9</v>
      </c>
      <c r="B6" s="2" t="s">
        <v>7</v>
      </c>
      <c r="C6" s="2" t="s">
        <v>110</v>
      </c>
      <c r="D6" s="2" t="s">
        <v>165</v>
      </c>
    </row>
    <row r="7" spans="1:4" x14ac:dyDescent="0.25">
      <c r="A7" s="2" t="s">
        <v>219</v>
      </c>
      <c r="B7" s="2" t="s">
        <v>7</v>
      </c>
      <c r="C7" s="2" t="s">
        <v>111</v>
      </c>
      <c r="D7" s="2" t="s">
        <v>166</v>
      </c>
    </row>
    <row r="8" spans="1:4" x14ac:dyDescent="0.25">
      <c r="A8" s="2" t="s">
        <v>220</v>
      </c>
      <c r="B8" s="2" t="s">
        <v>7</v>
      </c>
      <c r="C8" s="2" t="s">
        <v>112</v>
      </c>
      <c r="D8" s="2" t="s">
        <v>167</v>
      </c>
    </row>
    <row r="9" spans="1:4" x14ac:dyDescent="0.25">
      <c r="A9" s="2" t="s">
        <v>221</v>
      </c>
      <c r="B9" s="2" t="s">
        <v>7</v>
      </c>
      <c r="C9" s="2" t="s">
        <v>113</v>
      </c>
      <c r="D9" s="2" t="s">
        <v>168</v>
      </c>
    </row>
    <row r="10" spans="1:4" x14ac:dyDescent="0.25">
      <c r="A10" s="2" t="s">
        <v>10</v>
      </c>
      <c r="B10" s="2" t="s">
        <v>7</v>
      </c>
      <c r="C10" s="2" t="s">
        <v>114</v>
      </c>
      <c r="D10" s="2" t="s">
        <v>169</v>
      </c>
    </row>
    <row r="11" spans="1:4" x14ac:dyDescent="0.25">
      <c r="A11" s="2" t="s">
        <v>11</v>
      </c>
      <c r="B11" s="2" t="s">
        <v>7</v>
      </c>
      <c r="C11" s="2" t="s">
        <v>115</v>
      </c>
      <c r="D11" s="2" t="s">
        <v>170</v>
      </c>
    </row>
    <row r="12" spans="1:4" x14ac:dyDescent="0.25">
      <c r="A12" s="2" t="s">
        <v>12</v>
      </c>
      <c r="B12" s="2" t="s">
        <v>7</v>
      </c>
      <c r="C12" s="2" t="s">
        <v>116</v>
      </c>
      <c r="D12" s="2" t="s">
        <v>171</v>
      </c>
    </row>
    <row r="13" spans="1:4" x14ac:dyDescent="0.25">
      <c r="A13" s="2" t="s">
        <v>31</v>
      </c>
      <c r="B13" s="2" t="s">
        <v>7</v>
      </c>
      <c r="C13" s="2" t="s">
        <v>117</v>
      </c>
      <c r="D13" s="2" t="s">
        <v>172</v>
      </c>
    </row>
    <row r="14" spans="1:4" x14ac:dyDescent="0.25">
      <c r="A14" s="2" t="s">
        <v>32</v>
      </c>
      <c r="B14" s="2" t="s">
        <v>7</v>
      </c>
      <c r="C14" s="2" t="s">
        <v>118</v>
      </c>
      <c r="D14" s="2" t="s">
        <v>173</v>
      </c>
    </row>
    <row r="15" spans="1:4" x14ac:dyDescent="0.25">
      <c r="A15" s="2" t="s">
        <v>33</v>
      </c>
      <c r="B15" s="2" t="s">
        <v>7</v>
      </c>
      <c r="C15" s="2" t="s">
        <v>119</v>
      </c>
      <c r="D15" s="2" t="s">
        <v>174</v>
      </c>
    </row>
    <row r="16" spans="1:4" x14ac:dyDescent="0.25">
      <c r="A16" s="2" t="s">
        <v>34</v>
      </c>
      <c r="B16" s="2" t="s">
        <v>7</v>
      </c>
      <c r="C16" s="2" t="s">
        <v>120</v>
      </c>
      <c r="D16" s="2" t="s">
        <v>175</v>
      </c>
    </row>
    <row r="17" spans="1:4" x14ac:dyDescent="0.25">
      <c r="A17" s="2" t="s">
        <v>35</v>
      </c>
      <c r="B17" s="2" t="s">
        <v>7</v>
      </c>
      <c r="C17" s="2" t="s">
        <v>121</v>
      </c>
      <c r="D17" s="2" t="s">
        <v>176</v>
      </c>
    </row>
    <row r="18" spans="1:4" x14ac:dyDescent="0.25">
      <c r="A18" s="2" t="s">
        <v>13</v>
      </c>
      <c r="B18" s="2" t="s">
        <v>7</v>
      </c>
      <c r="C18" s="2" t="s">
        <v>122</v>
      </c>
      <c r="D18" s="2" t="s">
        <v>177</v>
      </c>
    </row>
    <row r="19" spans="1:4" x14ac:dyDescent="0.25">
      <c r="A19" s="2" t="s">
        <v>14</v>
      </c>
      <c r="B19" s="2" t="s">
        <v>7</v>
      </c>
      <c r="C19" s="2" t="s">
        <v>123</v>
      </c>
      <c r="D19" s="2" t="s">
        <v>178</v>
      </c>
    </row>
    <row r="20" spans="1:4" x14ac:dyDescent="0.25">
      <c r="A20" s="2" t="s">
        <v>15</v>
      </c>
      <c r="B20" s="2" t="s">
        <v>7</v>
      </c>
      <c r="C20" s="2" t="s">
        <v>124</v>
      </c>
      <c r="D20" s="2" t="s">
        <v>179</v>
      </c>
    </row>
    <row r="21" spans="1:4" x14ac:dyDescent="0.25">
      <c r="A21" s="2" t="s">
        <v>222</v>
      </c>
      <c r="B21" s="2" t="s">
        <v>7</v>
      </c>
      <c r="C21" s="2" t="s">
        <v>125</v>
      </c>
      <c r="D21" s="2" t="s">
        <v>180</v>
      </c>
    </row>
    <row r="22" spans="1:4" x14ac:dyDescent="0.25">
      <c r="A22" s="2" t="s">
        <v>16</v>
      </c>
      <c r="B22" s="2" t="s">
        <v>7</v>
      </c>
      <c r="C22" s="2" t="s">
        <v>126</v>
      </c>
      <c r="D22" s="2" t="s">
        <v>181</v>
      </c>
    </row>
    <row r="23" spans="1:4" x14ac:dyDescent="0.25">
      <c r="A23" s="2" t="s">
        <v>36</v>
      </c>
      <c r="B23" s="2" t="s">
        <v>7</v>
      </c>
      <c r="C23" s="2" t="s">
        <v>127</v>
      </c>
      <c r="D23" s="2" t="s">
        <v>182</v>
      </c>
    </row>
    <row r="24" spans="1:4" x14ac:dyDescent="0.25">
      <c r="A24" s="2" t="s">
        <v>38</v>
      </c>
      <c r="B24" s="2" t="s">
        <v>7</v>
      </c>
      <c r="C24" s="2" t="s">
        <v>128</v>
      </c>
      <c r="D24" s="2" t="s">
        <v>183</v>
      </c>
    </row>
    <row r="25" spans="1:4" x14ac:dyDescent="0.25">
      <c r="A25" s="2" t="s">
        <v>39</v>
      </c>
      <c r="B25" s="2" t="s">
        <v>7</v>
      </c>
      <c r="C25" s="2" t="s">
        <v>129</v>
      </c>
      <c r="D25" s="2" t="s">
        <v>184</v>
      </c>
    </row>
    <row r="26" spans="1:4" x14ac:dyDescent="0.25">
      <c r="A26" s="2" t="s">
        <v>40</v>
      </c>
      <c r="B26" s="2" t="s">
        <v>7</v>
      </c>
      <c r="C26" s="2" t="s">
        <v>130</v>
      </c>
      <c r="D26" s="2" t="s">
        <v>185</v>
      </c>
    </row>
    <row r="27" spans="1:4" x14ac:dyDescent="0.25">
      <c r="A27" s="2" t="s">
        <v>41</v>
      </c>
      <c r="B27" s="2" t="s">
        <v>7</v>
      </c>
      <c r="C27" s="2" t="s">
        <v>131</v>
      </c>
      <c r="D27" s="2" t="s">
        <v>186</v>
      </c>
    </row>
    <row r="28" spans="1:4" x14ac:dyDescent="0.25">
      <c r="A28" s="2" t="s">
        <v>42</v>
      </c>
      <c r="B28" s="2" t="s">
        <v>7</v>
      </c>
      <c r="C28" s="2" t="s">
        <v>132</v>
      </c>
      <c r="D28" s="2" t="s">
        <v>187</v>
      </c>
    </row>
    <row r="29" spans="1:4" x14ac:dyDescent="0.25">
      <c r="A29" s="2" t="s">
        <v>43</v>
      </c>
      <c r="B29" s="2" t="s">
        <v>7</v>
      </c>
      <c r="C29" s="2" t="s">
        <v>133</v>
      </c>
      <c r="D29" s="2" t="s">
        <v>188</v>
      </c>
    </row>
    <row r="30" spans="1:4" x14ac:dyDescent="0.25">
      <c r="A30" s="2" t="s">
        <v>17</v>
      </c>
      <c r="B30" s="2" t="s">
        <v>7</v>
      </c>
      <c r="C30" s="2" t="s">
        <v>134</v>
      </c>
      <c r="D30" s="2" t="s">
        <v>189</v>
      </c>
    </row>
    <row r="31" spans="1:4" x14ac:dyDescent="0.25">
      <c r="A31" s="2" t="s">
        <v>19</v>
      </c>
      <c r="B31" s="2" t="s">
        <v>7</v>
      </c>
      <c r="C31" s="2" t="s">
        <v>135</v>
      </c>
      <c r="D31" s="2" t="s">
        <v>190</v>
      </c>
    </row>
    <row r="32" spans="1:4" x14ac:dyDescent="0.25">
      <c r="A32" s="2" t="s">
        <v>20</v>
      </c>
      <c r="B32" s="2" t="s">
        <v>7</v>
      </c>
      <c r="C32" s="2" t="s">
        <v>136</v>
      </c>
      <c r="D32" s="2" t="s">
        <v>191</v>
      </c>
    </row>
    <row r="33" spans="1:4" x14ac:dyDescent="0.25">
      <c r="A33" s="2" t="s">
        <v>21</v>
      </c>
      <c r="B33" s="2" t="s">
        <v>7</v>
      </c>
      <c r="C33" s="2" t="s">
        <v>137</v>
      </c>
      <c r="D33" s="2" t="s">
        <v>192</v>
      </c>
    </row>
    <row r="34" spans="1:4" x14ac:dyDescent="0.25">
      <c r="A34" s="2" t="s">
        <v>22</v>
      </c>
      <c r="B34" s="2" t="s">
        <v>7</v>
      </c>
      <c r="C34" s="2" t="s">
        <v>138</v>
      </c>
      <c r="D34" s="2" t="s">
        <v>193</v>
      </c>
    </row>
    <row r="35" spans="1:4" x14ac:dyDescent="0.25">
      <c r="A35" s="2" t="s">
        <v>23</v>
      </c>
      <c r="B35" s="2" t="s">
        <v>7</v>
      </c>
      <c r="C35" s="2" t="s">
        <v>139</v>
      </c>
      <c r="D35" s="2" t="s">
        <v>194</v>
      </c>
    </row>
    <row r="36" spans="1:4" x14ac:dyDescent="0.25">
      <c r="A36" s="2" t="s">
        <v>24</v>
      </c>
      <c r="B36" s="2" t="s">
        <v>7</v>
      </c>
      <c r="C36" s="2" t="s">
        <v>140</v>
      </c>
      <c r="D36" s="2" t="s">
        <v>195</v>
      </c>
    </row>
    <row r="37" spans="1:4" x14ac:dyDescent="0.25">
      <c r="A37" s="2" t="s">
        <v>25</v>
      </c>
      <c r="B37" s="2" t="s">
        <v>7</v>
      </c>
      <c r="C37" s="2" t="s">
        <v>141</v>
      </c>
      <c r="D37" s="2" t="s">
        <v>196</v>
      </c>
    </row>
    <row r="38" spans="1:4" x14ac:dyDescent="0.25">
      <c r="A38" s="2" t="s">
        <v>26</v>
      </c>
      <c r="B38" s="2" t="s">
        <v>7</v>
      </c>
      <c r="C38" s="2" t="s">
        <v>142</v>
      </c>
      <c r="D38" s="2" t="s">
        <v>197</v>
      </c>
    </row>
    <row r="39" spans="1:4" x14ac:dyDescent="0.25">
      <c r="A39" s="2" t="s">
        <v>27</v>
      </c>
      <c r="B39" s="2" t="s">
        <v>7</v>
      </c>
      <c r="C39" s="2" t="s">
        <v>143</v>
      </c>
      <c r="D39" s="2" t="s">
        <v>198</v>
      </c>
    </row>
    <row r="40" spans="1:4" x14ac:dyDescent="0.25">
      <c r="A40" s="2" t="s">
        <v>28</v>
      </c>
      <c r="B40" s="2" t="s">
        <v>7</v>
      </c>
      <c r="C40" s="2" t="s">
        <v>144</v>
      </c>
      <c r="D40" s="2" t="s">
        <v>199</v>
      </c>
    </row>
    <row r="41" spans="1:4" x14ac:dyDescent="0.25">
      <c r="A41" s="2" t="s">
        <v>29</v>
      </c>
      <c r="B41" s="2" t="s">
        <v>7</v>
      </c>
      <c r="C41" s="2" t="s">
        <v>145</v>
      </c>
      <c r="D41" s="2" t="s">
        <v>200</v>
      </c>
    </row>
    <row r="42" spans="1:4" x14ac:dyDescent="0.25">
      <c r="A42" s="2" t="s">
        <v>45</v>
      </c>
      <c r="B42" s="2" t="s">
        <v>7</v>
      </c>
      <c r="C42" s="2" t="s">
        <v>146</v>
      </c>
      <c r="D42" s="2" t="s">
        <v>201</v>
      </c>
    </row>
    <row r="43" spans="1:4" x14ac:dyDescent="0.25">
      <c r="A43" s="2" t="s">
        <v>46</v>
      </c>
      <c r="B43" s="2" t="s">
        <v>7</v>
      </c>
      <c r="C43" s="2" t="s">
        <v>147</v>
      </c>
      <c r="D43" s="2" t="s">
        <v>202</v>
      </c>
    </row>
    <row r="44" spans="1:4" x14ac:dyDescent="0.25">
      <c r="A44" s="2" t="s">
        <v>223</v>
      </c>
      <c r="B44" s="2" t="s">
        <v>7</v>
      </c>
      <c r="C44" s="2" t="s">
        <v>148</v>
      </c>
      <c r="D44" s="2" t="s">
        <v>203</v>
      </c>
    </row>
    <row r="45" spans="1:4" x14ac:dyDescent="0.25">
      <c r="A45" s="2" t="s">
        <v>224</v>
      </c>
      <c r="B45" s="2" t="s">
        <v>7</v>
      </c>
      <c r="C45" s="2" t="s">
        <v>149</v>
      </c>
      <c r="D45" s="2" t="s">
        <v>204</v>
      </c>
    </row>
    <row r="46" spans="1:4" x14ac:dyDescent="0.25">
      <c r="A46" s="2" t="s">
        <v>47</v>
      </c>
      <c r="B46" s="2" t="s">
        <v>7</v>
      </c>
      <c r="C46" s="2" t="s">
        <v>150</v>
      </c>
      <c r="D46" s="2" t="s">
        <v>205</v>
      </c>
    </row>
    <row r="47" spans="1:4" x14ac:dyDescent="0.25">
      <c r="A47" s="2" t="s">
        <v>48</v>
      </c>
      <c r="B47" s="2" t="s">
        <v>7</v>
      </c>
      <c r="C47" s="2" t="s">
        <v>151</v>
      </c>
      <c r="D47" s="2" t="s">
        <v>206</v>
      </c>
    </row>
    <row r="48" spans="1:4" x14ac:dyDescent="0.25">
      <c r="A48" s="2" t="s">
        <v>49</v>
      </c>
      <c r="B48" s="2" t="s">
        <v>7</v>
      </c>
      <c r="C48" s="2" t="s">
        <v>152</v>
      </c>
      <c r="D48" s="2" t="s">
        <v>207</v>
      </c>
    </row>
    <row r="49" spans="1:4" x14ac:dyDescent="0.25">
      <c r="A49" s="2" t="s">
        <v>50</v>
      </c>
      <c r="B49" s="2" t="s">
        <v>7</v>
      </c>
      <c r="C49" s="2" t="s">
        <v>153</v>
      </c>
      <c r="D49" s="2" t="s">
        <v>208</v>
      </c>
    </row>
    <row r="50" spans="1:4" x14ac:dyDescent="0.25">
      <c r="A50" s="2" t="s">
        <v>51</v>
      </c>
      <c r="B50" s="2" t="s">
        <v>7</v>
      </c>
      <c r="C50" s="2" t="s">
        <v>154</v>
      </c>
      <c r="D50" s="2" t="s">
        <v>209</v>
      </c>
    </row>
    <row r="51" spans="1:4" x14ac:dyDescent="0.25">
      <c r="A51" s="2" t="s">
        <v>88</v>
      </c>
      <c r="B51" s="2" t="s">
        <v>7</v>
      </c>
      <c r="C51" s="2" t="s">
        <v>155</v>
      </c>
      <c r="D51" s="2" t="s">
        <v>210</v>
      </c>
    </row>
    <row r="52" spans="1:4" x14ac:dyDescent="0.25">
      <c r="A52" s="2" t="s">
        <v>89</v>
      </c>
      <c r="B52" s="2" t="s">
        <v>7</v>
      </c>
      <c r="C52" s="2" t="s">
        <v>156</v>
      </c>
      <c r="D52" s="2" t="s">
        <v>211</v>
      </c>
    </row>
    <row r="53" spans="1:4" x14ac:dyDescent="0.25">
      <c r="A53" s="2" t="s">
        <v>90</v>
      </c>
      <c r="B53" s="2" t="s">
        <v>7</v>
      </c>
      <c r="C53" s="2" t="s">
        <v>157</v>
      </c>
      <c r="D53" s="2" t="s">
        <v>212</v>
      </c>
    </row>
    <row r="54" spans="1:4" x14ac:dyDescent="0.25">
      <c r="A54" s="2" t="s">
        <v>91</v>
      </c>
      <c r="B54" s="2" t="s">
        <v>7</v>
      </c>
      <c r="C54" s="2" t="s">
        <v>158</v>
      </c>
      <c r="D54" s="2" t="s">
        <v>213</v>
      </c>
    </row>
    <row r="55" spans="1:4" x14ac:dyDescent="0.25">
      <c r="A55" s="2" t="s">
        <v>92</v>
      </c>
      <c r="B55" s="2" t="s">
        <v>7</v>
      </c>
      <c r="C55" s="2" t="s">
        <v>159</v>
      </c>
      <c r="D55" s="2" t="s">
        <v>214</v>
      </c>
    </row>
    <row r="56" spans="1:4" x14ac:dyDescent="0.25">
      <c r="A56" s="2" t="s">
        <v>93</v>
      </c>
      <c r="B56" s="2" t="s">
        <v>7</v>
      </c>
      <c r="C56" s="2" t="s">
        <v>160</v>
      </c>
      <c r="D56" s="2" t="s">
        <v>215</v>
      </c>
    </row>
    <row r="57" spans="1:4" x14ac:dyDescent="0.25">
      <c r="A57" s="2" t="s">
        <v>94</v>
      </c>
      <c r="B57" s="2" t="s">
        <v>7</v>
      </c>
      <c r="C57" s="2" t="s">
        <v>216</v>
      </c>
      <c r="D57" s="2" t="s">
        <v>217</v>
      </c>
    </row>
    <row r="58" spans="1:4" x14ac:dyDescent="0.25">
      <c r="A58" s="2" t="s">
        <v>52</v>
      </c>
      <c r="B58" s="2" t="s">
        <v>37</v>
      </c>
      <c r="C58" s="2" t="s">
        <v>225</v>
      </c>
      <c r="D58" s="2" t="s">
        <v>256</v>
      </c>
    </row>
    <row r="59" spans="1:4" x14ac:dyDescent="0.25">
      <c r="A59" s="2" t="s">
        <v>53</v>
      </c>
      <c r="B59" s="2" t="s">
        <v>37</v>
      </c>
      <c r="C59" s="2" t="s">
        <v>226</v>
      </c>
      <c r="D59" s="2" t="s">
        <v>257</v>
      </c>
    </row>
    <row r="60" spans="1:4" x14ac:dyDescent="0.25">
      <c r="A60" s="2" t="s">
        <v>54</v>
      </c>
      <c r="B60" s="2" t="s">
        <v>37</v>
      </c>
      <c r="C60" s="2" t="s">
        <v>227</v>
      </c>
      <c r="D60" s="2" t="s">
        <v>258</v>
      </c>
    </row>
    <row r="61" spans="1:4" x14ac:dyDescent="0.25">
      <c r="A61" s="2" t="s">
        <v>55</v>
      </c>
      <c r="B61" s="2" t="s">
        <v>37</v>
      </c>
      <c r="C61" s="2" t="s">
        <v>228</v>
      </c>
      <c r="D61" s="2" t="s">
        <v>259</v>
      </c>
    </row>
    <row r="62" spans="1:4" x14ac:dyDescent="0.25">
      <c r="A62" s="2" t="s">
        <v>56</v>
      </c>
      <c r="B62" s="2" t="s">
        <v>37</v>
      </c>
      <c r="C62" s="2" t="s">
        <v>229</v>
      </c>
      <c r="D62" s="2" t="s">
        <v>260</v>
      </c>
    </row>
    <row r="63" spans="1:4" x14ac:dyDescent="0.25">
      <c r="A63" s="2" t="s">
        <v>57</v>
      </c>
      <c r="B63" s="2" t="s">
        <v>37</v>
      </c>
      <c r="C63" s="2" t="s">
        <v>230</v>
      </c>
      <c r="D63" s="2" t="s">
        <v>261</v>
      </c>
    </row>
    <row r="64" spans="1:4" x14ac:dyDescent="0.25">
      <c r="A64" s="2" t="s">
        <v>58</v>
      </c>
      <c r="B64" s="2" t="s">
        <v>37</v>
      </c>
      <c r="C64" s="2" t="s">
        <v>231</v>
      </c>
      <c r="D64" s="2" t="s">
        <v>262</v>
      </c>
    </row>
    <row r="65" spans="1:4" x14ac:dyDescent="0.25">
      <c r="A65" s="2" t="s">
        <v>59</v>
      </c>
      <c r="B65" s="2" t="s">
        <v>37</v>
      </c>
      <c r="C65" s="2" t="s">
        <v>232</v>
      </c>
      <c r="D65" s="2" t="s">
        <v>263</v>
      </c>
    </row>
    <row r="66" spans="1:4" x14ac:dyDescent="0.25">
      <c r="A66" s="2" t="s">
        <v>60</v>
      </c>
      <c r="B66" s="2" t="s">
        <v>37</v>
      </c>
      <c r="C66" s="2" t="s">
        <v>233</v>
      </c>
      <c r="D66" s="2" t="s">
        <v>264</v>
      </c>
    </row>
    <row r="67" spans="1:4" x14ac:dyDescent="0.25">
      <c r="A67" s="2" t="s">
        <v>61</v>
      </c>
      <c r="B67" s="2" t="s">
        <v>37</v>
      </c>
      <c r="C67" s="2" t="s">
        <v>234</v>
      </c>
      <c r="D67" s="2" t="s">
        <v>265</v>
      </c>
    </row>
    <row r="68" spans="1:4" x14ac:dyDescent="0.25">
      <c r="A68" s="2" t="s">
        <v>62</v>
      </c>
      <c r="B68" s="2" t="s">
        <v>37</v>
      </c>
      <c r="C68" s="2" t="s">
        <v>235</v>
      </c>
      <c r="D68" s="2" t="s">
        <v>266</v>
      </c>
    </row>
    <row r="69" spans="1:4" x14ac:dyDescent="0.25">
      <c r="A69" s="2" t="s">
        <v>63</v>
      </c>
      <c r="B69" s="2" t="s">
        <v>37</v>
      </c>
      <c r="C69" s="2" t="s">
        <v>236</v>
      </c>
      <c r="D69" s="2" t="s">
        <v>267</v>
      </c>
    </row>
    <row r="70" spans="1:4" x14ac:dyDescent="0.25">
      <c r="A70" s="2" t="s">
        <v>64</v>
      </c>
      <c r="B70" s="2" t="s">
        <v>37</v>
      </c>
      <c r="C70" s="2" t="s">
        <v>237</v>
      </c>
      <c r="D70" s="2" t="s">
        <v>268</v>
      </c>
    </row>
    <row r="71" spans="1:4" x14ac:dyDescent="0.25">
      <c r="A71" s="2" t="s">
        <v>65</v>
      </c>
      <c r="B71" s="2" t="s">
        <v>37</v>
      </c>
      <c r="C71" s="2" t="s">
        <v>238</v>
      </c>
      <c r="D71" s="2" t="s">
        <v>269</v>
      </c>
    </row>
    <row r="72" spans="1:4" x14ac:dyDescent="0.25">
      <c r="A72" s="2" t="s">
        <v>66</v>
      </c>
      <c r="B72" s="2" t="s">
        <v>37</v>
      </c>
      <c r="C72" s="2" t="s">
        <v>239</v>
      </c>
      <c r="D72" s="2" t="s">
        <v>270</v>
      </c>
    </row>
    <row r="73" spans="1:4" x14ac:dyDescent="0.25">
      <c r="A73" s="2" t="s">
        <v>67</v>
      </c>
      <c r="B73" s="2" t="s">
        <v>37</v>
      </c>
      <c r="C73" s="2" t="s">
        <v>240</v>
      </c>
      <c r="D73" s="2" t="s">
        <v>271</v>
      </c>
    </row>
    <row r="74" spans="1:4" x14ac:dyDescent="0.25">
      <c r="A74" s="2" t="s">
        <v>68</v>
      </c>
      <c r="B74" s="2" t="s">
        <v>44</v>
      </c>
      <c r="C74" s="2" t="s">
        <v>461</v>
      </c>
      <c r="D74" s="2" t="s">
        <v>462</v>
      </c>
    </row>
    <row r="75" spans="1:4" x14ac:dyDescent="0.25">
      <c r="A75" s="2" t="s">
        <v>69</v>
      </c>
      <c r="B75" s="2" t="s">
        <v>44</v>
      </c>
      <c r="C75" s="2" t="s">
        <v>241</v>
      </c>
      <c r="D75" s="2" t="s">
        <v>272</v>
      </c>
    </row>
    <row r="76" spans="1:4" x14ac:dyDescent="0.25">
      <c r="A76" s="2" t="s">
        <v>70</v>
      </c>
      <c r="B76" s="2" t="s">
        <v>44</v>
      </c>
      <c r="C76" s="2" t="s">
        <v>242</v>
      </c>
      <c r="D76" s="2" t="s">
        <v>273</v>
      </c>
    </row>
    <row r="77" spans="1:4" x14ac:dyDescent="0.25">
      <c r="A77" s="2" t="s">
        <v>71</v>
      </c>
      <c r="B77" s="2" t="s">
        <v>44</v>
      </c>
      <c r="C77" s="2" t="s">
        <v>243</v>
      </c>
      <c r="D77" s="2" t="s">
        <v>274</v>
      </c>
    </row>
    <row r="78" spans="1:4" x14ac:dyDescent="0.25">
      <c r="A78" s="2" t="s">
        <v>72</v>
      </c>
      <c r="B78" s="2" t="s">
        <v>44</v>
      </c>
      <c r="C78" s="2" t="s">
        <v>244</v>
      </c>
      <c r="D78" s="2" t="s">
        <v>275</v>
      </c>
    </row>
    <row r="79" spans="1:4" x14ac:dyDescent="0.25">
      <c r="A79" s="2" t="s">
        <v>73</v>
      </c>
      <c r="B79" s="2" t="s">
        <v>44</v>
      </c>
      <c r="C79" s="2" t="s">
        <v>245</v>
      </c>
      <c r="D79" s="2" t="s">
        <v>276</v>
      </c>
    </row>
    <row r="80" spans="1:4" x14ac:dyDescent="0.25">
      <c r="A80" s="2" t="s">
        <v>74</v>
      </c>
      <c r="B80" s="2" t="s">
        <v>44</v>
      </c>
      <c r="C80" s="2" t="s">
        <v>246</v>
      </c>
      <c r="D80" s="2" t="s">
        <v>277</v>
      </c>
    </row>
    <row r="81" spans="1:4" x14ac:dyDescent="0.25">
      <c r="A81" s="2" t="s">
        <v>75</v>
      </c>
      <c r="B81" s="2" t="s">
        <v>44</v>
      </c>
      <c r="C81" s="2" t="s">
        <v>247</v>
      </c>
      <c r="D81" s="2" t="s">
        <v>278</v>
      </c>
    </row>
    <row r="82" spans="1:4" x14ac:dyDescent="0.25">
      <c r="A82" s="2" t="s">
        <v>76</v>
      </c>
      <c r="B82" s="2" t="s">
        <v>44</v>
      </c>
      <c r="C82" s="2" t="s">
        <v>248</v>
      </c>
      <c r="D82" s="2" t="s">
        <v>279</v>
      </c>
    </row>
    <row r="83" spans="1:4" x14ac:dyDescent="0.25">
      <c r="A83" s="2" t="s">
        <v>77</v>
      </c>
      <c r="B83" s="2" t="s">
        <v>44</v>
      </c>
      <c r="C83" s="2" t="s">
        <v>249</v>
      </c>
      <c r="D83" s="2" t="s">
        <v>280</v>
      </c>
    </row>
    <row r="84" spans="1:4" x14ac:dyDescent="0.25">
      <c r="A84" s="2" t="s">
        <v>78</v>
      </c>
      <c r="B84" s="2" t="s">
        <v>44</v>
      </c>
      <c r="C84" s="2" t="s">
        <v>250</v>
      </c>
      <c r="D84" s="2" t="s">
        <v>281</v>
      </c>
    </row>
    <row r="85" spans="1:4" x14ac:dyDescent="0.25">
      <c r="A85" s="2" t="s">
        <v>79</v>
      </c>
      <c r="B85" s="2" t="s">
        <v>44</v>
      </c>
      <c r="C85" s="2" t="s">
        <v>251</v>
      </c>
      <c r="D85" s="2" t="s">
        <v>282</v>
      </c>
    </row>
    <row r="86" spans="1:4" x14ac:dyDescent="0.25">
      <c r="A86" s="2" t="s">
        <v>80</v>
      </c>
      <c r="B86" s="2" t="s">
        <v>44</v>
      </c>
      <c r="C86" s="2" t="s">
        <v>252</v>
      </c>
      <c r="D86" s="2" t="s">
        <v>283</v>
      </c>
    </row>
    <row r="87" spans="1:4" x14ac:dyDescent="0.25">
      <c r="A87" s="2" t="s">
        <v>81</v>
      </c>
      <c r="B87" s="2" t="s">
        <v>44</v>
      </c>
      <c r="C87" s="2" t="s">
        <v>253</v>
      </c>
      <c r="D87" s="2" t="s">
        <v>284</v>
      </c>
    </row>
    <row r="88" spans="1:4" x14ac:dyDescent="0.25">
      <c r="A88" s="2" t="s">
        <v>351</v>
      </c>
      <c r="B88" s="2" t="s">
        <v>44</v>
      </c>
      <c r="C88" s="2" t="s">
        <v>254</v>
      </c>
      <c r="D88" s="2" t="s">
        <v>285</v>
      </c>
    </row>
    <row r="89" spans="1:4" x14ac:dyDescent="0.25">
      <c r="A89" s="2" t="s">
        <v>352</v>
      </c>
      <c r="B89" s="2" t="s">
        <v>44</v>
      </c>
      <c r="C89" s="2" t="s">
        <v>255</v>
      </c>
      <c r="D89" s="2" t="s">
        <v>286</v>
      </c>
    </row>
    <row r="90" spans="1:4" x14ac:dyDescent="0.25">
      <c r="A90" s="2" t="s">
        <v>353</v>
      </c>
      <c r="B90" s="2" t="s">
        <v>104</v>
      </c>
      <c r="C90" s="2" t="s">
        <v>287</v>
      </c>
      <c r="D90" s="2" t="s">
        <v>288</v>
      </c>
    </row>
    <row r="91" spans="1:4" x14ac:dyDescent="0.25">
      <c r="A91" s="2" t="s">
        <v>354</v>
      </c>
      <c r="B91" s="2" t="s">
        <v>104</v>
      </c>
      <c r="C91" s="2" t="s">
        <v>289</v>
      </c>
      <c r="D91" s="2" t="s">
        <v>290</v>
      </c>
    </row>
    <row r="92" spans="1:4" x14ac:dyDescent="0.25">
      <c r="A92" s="2" t="s">
        <v>355</v>
      </c>
      <c r="B92" s="2" t="s">
        <v>104</v>
      </c>
      <c r="C92" s="2" t="s">
        <v>291</v>
      </c>
      <c r="D92" s="2" t="s">
        <v>292</v>
      </c>
    </row>
    <row r="93" spans="1:4" x14ac:dyDescent="0.25">
      <c r="A93" s="2" t="s">
        <v>356</v>
      </c>
      <c r="B93" s="2" t="s">
        <v>104</v>
      </c>
      <c r="C93" s="2" t="s">
        <v>293</v>
      </c>
      <c r="D93" s="2" t="s">
        <v>294</v>
      </c>
    </row>
    <row r="94" spans="1:4" x14ac:dyDescent="0.25">
      <c r="A94" s="2" t="s">
        <v>357</v>
      </c>
      <c r="B94" s="2" t="s">
        <v>104</v>
      </c>
      <c r="C94" s="2" t="s">
        <v>295</v>
      </c>
      <c r="D94" s="2" t="s">
        <v>296</v>
      </c>
    </row>
    <row r="95" spans="1:4" x14ac:dyDescent="0.25">
      <c r="A95" s="2" t="s">
        <v>358</v>
      </c>
      <c r="B95" s="2" t="s">
        <v>104</v>
      </c>
      <c r="C95" s="2" t="s">
        <v>297</v>
      </c>
      <c r="D95" s="2" t="s">
        <v>298</v>
      </c>
    </row>
    <row r="96" spans="1:4" x14ac:dyDescent="0.25">
      <c r="A96" s="2" t="s">
        <v>359</v>
      </c>
      <c r="B96" s="2" t="s">
        <v>104</v>
      </c>
      <c r="C96" s="2" t="s">
        <v>299</v>
      </c>
      <c r="D96" s="2" t="s">
        <v>300</v>
      </c>
    </row>
    <row r="97" spans="1:4" x14ac:dyDescent="0.25">
      <c r="A97" s="2" t="s">
        <v>360</v>
      </c>
      <c r="B97" s="2" t="s">
        <v>104</v>
      </c>
      <c r="C97" s="2" t="s">
        <v>301</v>
      </c>
      <c r="D97" s="2" t="s">
        <v>302</v>
      </c>
    </row>
    <row r="98" spans="1:4" x14ac:dyDescent="0.25">
      <c r="A98" s="2" t="s">
        <v>361</v>
      </c>
      <c r="B98" s="2" t="s">
        <v>104</v>
      </c>
      <c r="C98" s="2" t="s">
        <v>303</v>
      </c>
      <c r="D98" s="2" t="s">
        <v>304</v>
      </c>
    </row>
    <row r="99" spans="1:4" x14ac:dyDescent="0.25">
      <c r="A99" s="2" t="s">
        <v>362</v>
      </c>
      <c r="B99" s="2" t="s">
        <v>104</v>
      </c>
      <c r="C99" s="2" t="s">
        <v>305</v>
      </c>
      <c r="D99" s="2" t="s">
        <v>306</v>
      </c>
    </row>
    <row r="100" spans="1:4" x14ac:dyDescent="0.25">
      <c r="A100" s="2" t="s">
        <v>363</v>
      </c>
      <c r="B100" s="2" t="s">
        <v>104</v>
      </c>
      <c r="C100" s="2" t="s">
        <v>307</v>
      </c>
      <c r="D100" s="2" t="s">
        <v>308</v>
      </c>
    </row>
    <row r="101" spans="1:4" x14ac:dyDescent="0.25">
      <c r="A101" s="2" t="s">
        <v>364</v>
      </c>
      <c r="B101" s="2" t="s">
        <v>104</v>
      </c>
      <c r="C101" s="2" t="s">
        <v>309</v>
      </c>
      <c r="D101" s="2" t="s">
        <v>310</v>
      </c>
    </row>
    <row r="102" spans="1:4" x14ac:dyDescent="0.25">
      <c r="A102" s="2" t="s">
        <v>365</v>
      </c>
      <c r="B102" s="2" t="s">
        <v>104</v>
      </c>
      <c r="C102" s="2" t="s">
        <v>311</v>
      </c>
      <c r="D102" s="2" t="s">
        <v>312</v>
      </c>
    </row>
    <row r="103" spans="1:4" x14ac:dyDescent="0.25">
      <c r="A103" s="2" t="s">
        <v>366</v>
      </c>
      <c r="B103" s="2" t="s">
        <v>104</v>
      </c>
      <c r="C103" s="2" t="s">
        <v>313</v>
      </c>
      <c r="D103" s="2" t="s">
        <v>314</v>
      </c>
    </row>
    <row r="104" spans="1:4" x14ac:dyDescent="0.25">
      <c r="A104" s="2" t="s">
        <v>367</v>
      </c>
      <c r="B104" s="2" t="s">
        <v>104</v>
      </c>
      <c r="C104" s="2" t="s">
        <v>315</v>
      </c>
      <c r="D104" s="2" t="s">
        <v>316</v>
      </c>
    </row>
    <row r="105" spans="1:4" x14ac:dyDescent="0.25">
      <c r="A105" s="2" t="s">
        <v>368</v>
      </c>
      <c r="B105" s="2" t="s">
        <v>104</v>
      </c>
      <c r="C105" s="2" t="s">
        <v>317</v>
      </c>
      <c r="D105" s="2" t="s">
        <v>318</v>
      </c>
    </row>
    <row r="106" spans="1:4" x14ac:dyDescent="0.25">
      <c r="A106" s="2" t="s">
        <v>369</v>
      </c>
      <c r="B106" s="2" t="s">
        <v>104</v>
      </c>
      <c r="C106" s="2" t="s">
        <v>319</v>
      </c>
      <c r="D106" s="2" t="s">
        <v>320</v>
      </c>
    </row>
    <row r="107" spans="1:4" x14ac:dyDescent="0.25">
      <c r="A107" s="2" t="s">
        <v>370</v>
      </c>
      <c r="B107" s="2" t="s">
        <v>104</v>
      </c>
      <c r="C107" s="2" t="s">
        <v>321</v>
      </c>
      <c r="D107" s="2" t="s">
        <v>322</v>
      </c>
    </row>
    <row r="108" spans="1:4" x14ac:dyDescent="0.25">
      <c r="A108" s="2" t="s">
        <v>371</v>
      </c>
      <c r="B108" s="2" t="s">
        <v>104</v>
      </c>
      <c r="C108" s="2" t="s">
        <v>323</v>
      </c>
      <c r="D108" s="2" t="s">
        <v>324</v>
      </c>
    </row>
    <row r="109" spans="1:4" x14ac:dyDescent="0.25">
      <c r="A109" s="2" t="s">
        <v>372</v>
      </c>
      <c r="B109" s="2" t="s">
        <v>104</v>
      </c>
      <c r="C109" s="2" t="s">
        <v>325</v>
      </c>
      <c r="D109" s="2" t="s">
        <v>326</v>
      </c>
    </row>
    <row r="110" spans="1:4" x14ac:dyDescent="0.25">
      <c r="A110" s="2" t="s">
        <v>373</v>
      </c>
      <c r="B110" s="2" t="s">
        <v>104</v>
      </c>
      <c r="C110" s="2" t="s">
        <v>327</v>
      </c>
      <c r="D110" s="2" t="s">
        <v>328</v>
      </c>
    </row>
    <row r="111" spans="1:4" x14ac:dyDescent="0.25">
      <c r="A111" s="2" t="s">
        <v>374</v>
      </c>
      <c r="B111" s="2" t="s">
        <v>104</v>
      </c>
      <c r="C111" s="2" t="s">
        <v>329</v>
      </c>
      <c r="D111" s="2" t="s">
        <v>330</v>
      </c>
    </row>
    <row r="112" spans="1:4" x14ac:dyDescent="0.25">
      <c r="A112" s="2" t="s">
        <v>375</v>
      </c>
      <c r="B112" s="2" t="s">
        <v>104</v>
      </c>
      <c r="C112" s="2" t="s">
        <v>331</v>
      </c>
      <c r="D112" s="2" t="s">
        <v>332</v>
      </c>
    </row>
    <row r="113" spans="1:4" x14ac:dyDescent="0.25">
      <c r="A113" s="2" t="s">
        <v>376</v>
      </c>
      <c r="B113" s="2" t="s">
        <v>104</v>
      </c>
      <c r="C113" s="2" t="s">
        <v>333</v>
      </c>
      <c r="D113" s="2" t="s">
        <v>334</v>
      </c>
    </row>
    <row r="114" spans="1:4" x14ac:dyDescent="0.25">
      <c r="A114" s="2" t="s">
        <v>377</v>
      </c>
      <c r="B114" s="2" t="s">
        <v>104</v>
      </c>
      <c r="C114" s="2" t="s">
        <v>335</v>
      </c>
      <c r="D114" s="2" t="s">
        <v>336</v>
      </c>
    </row>
    <row r="115" spans="1:4" x14ac:dyDescent="0.25">
      <c r="A115" s="2" t="s">
        <v>378</v>
      </c>
      <c r="B115" s="2" t="s">
        <v>104</v>
      </c>
      <c r="C115" s="2" t="s">
        <v>337</v>
      </c>
      <c r="D115" s="2" t="s">
        <v>338</v>
      </c>
    </row>
    <row r="116" spans="1:4" x14ac:dyDescent="0.25">
      <c r="A116" s="2" t="s">
        <v>379</v>
      </c>
      <c r="B116" s="2" t="s">
        <v>104</v>
      </c>
      <c r="C116" s="2" t="s">
        <v>339</v>
      </c>
      <c r="D116" s="2" t="s">
        <v>340</v>
      </c>
    </row>
    <row r="117" spans="1:4" x14ac:dyDescent="0.25">
      <c r="A117" s="2" t="s">
        <v>380</v>
      </c>
      <c r="B117" s="2" t="s">
        <v>104</v>
      </c>
      <c r="C117" s="2" t="s">
        <v>341</v>
      </c>
      <c r="D117" s="2" t="s">
        <v>342</v>
      </c>
    </row>
    <row r="118" spans="1:4" x14ac:dyDescent="0.25">
      <c r="A118" s="2" t="s">
        <v>381</v>
      </c>
      <c r="B118" s="2" t="s">
        <v>104</v>
      </c>
      <c r="C118" s="2" t="s">
        <v>343</v>
      </c>
      <c r="D118" s="2" t="s">
        <v>344</v>
      </c>
    </row>
    <row r="119" spans="1:4" x14ac:dyDescent="0.25">
      <c r="A119" s="2" t="s">
        <v>382</v>
      </c>
      <c r="B119" s="2" t="s">
        <v>104</v>
      </c>
      <c r="C119" s="2" t="s">
        <v>345</v>
      </c>
      <c r="D119" s="2" t="s">
        <v>346</v>
      </c>
    </row>
    <row r="120" spans="1:4" x14ac:dyDescent="0.25">
      <c r="A120" s="2" t="s">
        <v>383</v>
      </c>
      <c r="B120" s="2" t="s">
        <v>104</v>
      </c>
      <c r="C120" s="2" t="s">
        <v>347</v>
      </c>
      <c r="D120" s="2" t="s">
        <v>348</v>
      </c>
    </row>
    <row r="121" spans="1:4" x14ac:dyDescent="0.25">
      <c r="A121" s="2" t="s">
        <v>384</v>
      </c>
      <c r="B121" s="2" t="s">
        <v>104</v>
      </c>
      <c r="C121" s="2" t="s">
        <v>349</v>
      </c>
      <c r="D121" s="2" t="s">
        <v>350</v>
      </c>
    </row>
    <row r="122" spans="1:4" x14ac:dyDescent="0.25">
      <c r="A122" s="2" t="s">
        <v>408</v>
      </c>
      <c r="B122" s="2" t="s">
        <v>18</v>
      </c>
      <c r="C122" s="2" t="s">
        <v>105</v>
      </c>
      <c r="D122" s="2" t="s">
        <v>385</v>
      </c>
    </row>
    <row r="123" spans="1:4" x14ac:dyDescent="0.25">
      <c r="A123" s="2" t="s">
        <v>409</v>
      </c>
      <c r="B123" s="2" t="s">
        <v>18</v>
      </c>
      <c r="C123" s="2" t="s">
        <v>386</v>
      </c>
      <c r="D123" s="2" t="s">
        <v>387</v>
      </c>
    </row>
    <row r="124" spans="1:4" x14ac:dyDescent="0.25">
      <c r="A124" s="2" t="s">
        <v>410</v>
      </c>
      <c r="B124" s="2" t="s">
        <v>18</v>
      </c>
      <c r="C124" s="2" t="s">
        <v>388</v>
      </c>
      <c r="D124" s="2" t="s">
        <v>389</v>
      </c>
    </row>
    <row r="125" spans="1:4" x14ac:dyDescent="0.25">
      <c r="A125" s="2" t="s">
        <v>411</v>
      </c>
      <c r="B125" s="2" t="s">
        <v>18</v>
      </c>
      <c r="C125" s="2" t="s">
        <v>390</v>
      </c>
      <c r="D125" s="2" t="s">
        <v>391</v>
      </c>
    </row>
    <row r="126" spans="1:4" x14ac:dyDescent="0.25">
      <c r="A126" s="2" t="s">
        <v>412</v>
      </c>
      <c r="B126" s="2" t="s">
        <v>18</v>
      </c>
      <c r="C126" s="2" t="s">
        <v>392</v>
      </c>
      <c r="D126" s="2" t="s">
        <v>393</v>
      </c>
    </row>
    <row r="127" spans="1:4" x14ac:dyDescent="0.25">
      <c r="A127" s="2" t="s">
        <v>413</v>
      </c>
      <c r="B127" s="2" t="s">
        <v>18</v>
      </c>
      <c r="C127" s="2" t="s">
        <v>394</v>
      </c>
      <c r="D127" s="2" t="s">
        <v>395</v>
      </c>
    </row>
    <row r="128" spans="1:4" x14ac:dyDescent="0.25">
      <c r="A128" s="2" t="s">
        <v>414</v>
      </c>
      <c r="B128" s="2" t="s">
        <v>18</v>
      </c>
      <c r="C128" s="2" t="s">
        <v>396</v>
      </c>
      <c r="D128" s="2" t="s">
        <v>397</v>
      </c>
    </row>
    <row r="129" spans="1:4" x14ac:dyDescent="0.25">
      <c r="A129" s="2" t="s">
        <v>415</v>
      </c>
      <c r="B129" s="2" t="s">
        <v>18</v>
      </c>
      <c r="C129" s="2" t="s">
        <v>398</v>
      </c>
      <c r="D129" s="2" t="s">
        <v>399</v>
      </c>
    </row>
    <row r="130" spans="1:4" x14ac:dyDescent="0.25">
      <c r="A130" s="2" t="s">
        <v>416</v>
      </c>
      <c r="B130" s="2" t="s">
        <v>18</v>
      </c>
      <c r="C130" s="2" t="s">
        <v>400</v>
      </c>
      <c r="D130" s="2" t="s">
        <v>401</v>
      </c>
    </row>
    <row r="131" spans="1:4" x14ac:dyDescent="0.25">
      <c r="A131" s="2" t="s">
        <v>417</v>
      </c>
      <c r="B131" s="2" t="s">
        <v>18</v>
      </c>
      <c r="C131" s="2" t="s">
        <v>402</v>
      </c>
      <c r="D131" s="2" t="s">
        <v>403</v>
      </c>
    </row>
    <row r="132" spans="1:4" x14ac:dyDescent="0.25">
      <c r="A132" s="2" t="s">
        <v>418</v>
      </c>
      <c r="B132" s="2" t="s">
        <v>18</v>
      </c>
      <c r="C132" s="2" t="s">
        <v>404</v>
      </c>
      <c r="D132" s="2" t="s">
        <v>405</v>
      </c>
    </row>
    <row r="133" spans="1:4" x14ac:dyDescent="0.25">
      <c r="A133" s="2" t="s">
        <v>419</v>
      </c>
      <c r="B133" s="2" t="s">
        <v>18</v>
      </c>
      <c r="C133" s="2" t="s">
        <v>406</v>
      </c>
      <c r="D133" s="2" t="s">
        <v>407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sqref="A1:E24"/>
    </sheetView>
  </sheetViews>
  <sheetFormatPr defaultRowHeight="16.5" x14ac:dyDescent="0.25"/>
  <cols>
    <col min="2" max="2" width="15.125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</row>
    <row r="2" spans="1:5" x14ac:dyDescent="0.25">
      <c r="A2" s="2" t="s">
        <v>30</v>
      </c>
      <c r="B2" s="2" t="s">
        <v>469</v>
      </c>
      <c r="C2" s="2" t="s">
        <v>381</v>
      </c>
      <c r="D2" s="2" t="s">
        <v>408</v>
      </c>
      <c r="E2" s="2" t="s">
        <v>412</v>
      </c>
    </row>
    <row r="3" spans="1:5" x14ac:dyDescent="0.25">
      <c r="A3" s="2" t="s">
        <v>30</v>
      </c>
      <c r="B3" s="2" t="s">
        <v>470</v>
      </c>
      <c r="C3" s="2" t="s">
        <v>382</v>
      </c>
      <c r="D3" s="2" t="s">
        <v>471</v>
      </c>
      <c r="E3" s="2" t="s">
        <v>413</v>
      </c>
    </row>
    <row r="4" spans="1:5" x14ac:dyDescent="0.25">
      <c r="A4" s="2" t="s">
        <v>104</v>
      </c>
      <c r="B4" s="2" t="s">
        <v>472</v>
      </c>
      <c r="C4" s="2" t="s">
        <v>353</v>
      </c>
      <c r="D4" s="2" t="s">
        <v>357</v>
      </c>
      <c r="E4" s="2" t="s">
        <v>361</v>
      </c>
    </row>
    <row r="5" spans="1:5" x14ac:dyDescent="0.25">
      <c r="A5" s="2" t="s">
        <v>104</v>
      </c>
      <c r="B5" s="2" t="s">
        <v>473</v>
      </c>
      <c r="C5" s="2" t="s">
        <v>354</v>
      </c>
      <c r="D5" s="2" t="s">
        <v>358</v>
      </c>
      <c r="E5" s="2" t="s">
        <v>362</v>
      </c>
    </row>
    <row r="6" spans="1:5" x14ac:dyDescent="0.25">
      <c r="A6" s="2" t="s">
        <v>104</v>
      </c>
      <c r="B6" s="2" t="s">
        <v>474</v>
      </c>
      <c r="C6" s="2" t="s">
        <v>355</v>
      </c>
      <c r="D6" s="2" t="s">
        <v>359</v>
      </c>
      <c r="E6" s="2" t="s">
        <v>363</v>
      </c>
    </row>
    <row r="7" spans="1:5" x14ac:dyDescent="0.25">
      <c r="A7" s="2" t="s">
        <v>104</v>
      </c>
      <c r="B7" s="2" t="s">
        <v>475</v>
      </c>
      <c r="C7" s="2" t="s">
        <v>356</v>
      </c>
      <c r="D7" s="2" t="s">
        <v>360</v>
      </c>
      <c r="E7" s="2" t="s">
        <v>364</v>
      </c>
    </row>
    <row r="8" spans="1:5" x14ac:dyDescent="0.25">
      <c r="A8" s="2" t="s">
        <v>104</v>
      </c>
      <c r="B8" s="2" t="s">
        <v>476</v>
      </c>
      <c r="C8" s="2" t="s">
        <v>357</v>
      </c>
      <c r="D8" s="2" t="s">
        <v>361</v>
      </c>
      <c r="E8" s="2" t="s">
        <v>365</v>
      </c>
    </row>
    <row r="9" spans="1:5" x14ac:dyDescent="0.25">
      <c r="A9" s="2" t="s">
        <v>104</v>
      </c>
      <c r="B9" s="2" t="s">
        <v>477</v>
      </c>
      <c r="C9" s="2" t="s">
        <v>358</v>
      </c>
      <c r="D9" s="2" t="s">
        <v>362</v>
      </c>
      <c r="E9" s="2" t="s">
        <v>366</v>
      </c>
    </row>
    <row r="10" spans="1:5" x14ac:dyDescent="0.25">
      <c r="A10" s="2" t="s">
        <v>104</v>
      </c>
      <c r="B10" s="2" t="s">
        <v>478</v>
      </c>
      <c r="C10" s="2" t="s">
        <v>359</v>
      </c>
      <c r="D10" s="2" t="s">
        <v>363</v>
      </c>
      <c r="E10" s="2" t="s">
        <v>367</v>
      </c>
    </row>
    <row r="11" spans="1:5" x14ac:dyDescent="0.25">
      <c r="A11" s="2" t="s">
        <v>104</v>
      </c>
      <c r="B11" s="2" t="s">
        <v>479</v>
      </c>
      <c r="C11" s="2" t="s">
        <v>360</v>
      </c>
      <c r="D11" s="2" t="s">
        <v>364</v>
      </c>
      <c r="E11" s="2" t="s">
        <v>368</v>
      </c>
    </row>
    <row r="12" spans="1:5" x14ac:dyDescent="0.25">
      <c r="A12" s="2" t="s">
        <v>44</v>
      </c>
      <c r="B12" s="2" t="s">
        <v>480</v>
      </c>
      <c r="C12" s="2" t="s">
        <v>68</v>
      </c>
      <c r="D12" s="2" t="s">
        <v>72</v>
      </c>
      <c r="E12" s="2" t="s">
        <v>76</v>
      </c>
    </row>
    <row r="13" spans="1:5" x14ac:dyDescent="0.25">
      <c r="A13" s="2" t="s">
        <v>44</v>
      </c>
      <c r="B13" s="2" t="s">
        <v>481</v>
      </c>
      <c r="C13" s="2" t="s">
        <v>69</v>
      </c>
      <c r="D13" s="2" t="s">
        <v>73</v>
      </c>
      <c r="E13" s="2" t="s">
        <v>77</v>
      </c>
    </row>
    <row r="14" spans="1:5" x14ac:dyDescent="0.25">
      <c r="A14" s="2" t="s">
        <v>44</v>
      </c>
      <c r="B14" s="2" t="s">
        <v>482</v>
      </c>
      <c r="C14" s="2" t="s">
        <v>483</v>
      </c>
      <c r="D14" s="2" t="s">
        <v>74</v>
      </c>
      <c r="E14" s="2" t="s">
        <v>78</v>
      </c>
    </row>
    <row r="15" spans="1:5" x14ac:dyDescent="0.25">
      <c r="A15" s="2" t="s">
        <v>44</v>
      </c>
      <c r="B15" s="2" t="s">
        <v>484</v>
      </c>
      <c r="C15" s="2" t="s">
        <v>485</v>
      </c>
      <c r="D15" s="2" t="s">
        <v>75</v>
      </c>
      <c r="E15" s="2" t="s">
        <v>79</v>
      </c>
    </row>
    <row r="16" spans="1:5" x14ac:dyDescent="0.25">
      <c r="A16" s="2" t="s">
        <v>37</v>
      </c>
      <c r="B16" s="2" t="s">
        <v>486</v>
      </c>
      <c r="C16" s="2" t="s">
        <v>52</v>
      </c>
      <c r="D16" s="2" t="s">
        <v>56</v>
      </c>
      <c r="E16" s="2" t="s">
        <v>60</v>
      </c>
    </row>
    <row r="17" spans="1:5" x14ac:dyDescent="0.25">
      <c r="A17" s="2" t="s">
        <v>37</v>
      </c>
      <c r="B17" s="2" t="s">
        <v>487</v>
      </c>
      <c r="C17" s="2" t="s">
        <v>53</v>
      </c>
      <c r="D17" s="2" t="s">
        <v>57</v>
      </c>
      <c r="E17" s="2" t="s">
        <v>61</v>
      </c>
    </row>
    <row r="18" spans="1:5" x14ac:dyDescent="0.25">
      <c r="A18" s="2" t="s">
        <v>37</v>
      </c>
      <c r="B18" s="2" t="s">
        <v>488</v>
      </c>
      <c r="C18" s="2" t="s">
        <v>54</v>
      </c>
      <c r="D18" s="2" t="s">
        <v>58</v>
      </c>
      <c r="E18" s="2" t="s">
        <v>62</v>
      </c>
    </row>
    <row r="19" spans="1:5" x14ac:dyDescent="0.25">
      <c r="A19" s="2" t="s">
        <v>7</v>
      </c>
      <c r="B19" s="2" t="s">
        <v>489</v>
      </c>
      <c r="C19" s="2" t="s">
        <v>6</v>
      </c>
      <c r="D19" s="2" t="s">
        <v>9</v>
      </c>
      <c r="E19" s="2" t="s">
        <v>10</v>
      </c>
    </row>
    <row r="20" spans="1:5" x14ac:dyDescent="0.25">
      <c r="A20" s="2" t="s">
        <v>7</v>
      </c>
      <c r="B20" s="2" t="s">
        <v>490</v>
      </c>
      <c r="C20" s="2" t="s">
        <v>491</v>
      </c>
      <c r="D20" s="2" t="s">
        <v>492</v>
      </c>
      <c r="E20" s="2" t="s">
        <v>493</v>
      </c>
    </row>
    <row r="21" spans="1:5" x14ac:dyDescent="0.25">
      <c r="A21" s="2" t="s">
        <v>7</v>
      </c>
      <c r="B21" s="2" t="s">
        <v>494</v>
      </c>
      <c r="C21" s="2" t="s">
        <v>495</v>
      </c>
      <c r="D21" s="2" t="s">
        <v>496</v>
      </c>
      <c r="E21" s="2" t="s">
        <v>497</v>
      </c>
    </row>
    <row r="22" spans="1:5" x14ac:dyDescent="0.25">
      <c r="A22" s="2" t="s">
        <v>7</v>
      </c>
      <c r="B22" s="2" t="s">
        <v>498</v>
      </c>
      <c r="C22" s="2" t="s">
        <v>499</v>
      </c>
      <c r="D22" s="2" t="s">
        <v>500</v>
      </c>
      <c r="E22" s="2" t="s">
        <v>501</v>
      </c>
    </row>
    <row r="23" spans="1:5" x14ac:dyDescent="0.25">
      <c r="A23" s="2" t="s">
        <v>7</v>
      </c>
      <c r="B23" s="2" t="s">
        <v>502</v>
      </c>
      <c r="C23" s="2" t="s">
        <v>503</v>
      </c>
      <c r="D23" s="2" t="s">
        <v>504</v>
      </c>
      <c r="E23" s="2" t="s">
        <v>505</v>
      </c>
    </row>
    <row r="24" spans="1:5" x14ac:dyDescent="0.25">
      <c r="A24" s="2" t="s">
        <v>7</v>
      </c>
      <c r="B24" s="2" t="s">
        <v>506</v>
      </c>
      <c r="C24" s="2" t="s">
        <v>507</v>
      </c>
      <c r="D24" s="2" t="s">
        <v>508</v>
      </c>
      <c r="E24" s="2" t="s">
        <v>509</v>
      </c>
    </row>
    <row r="25" spans="1:5" x14ac:dyDescent="0.25">
      <c r="A25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statistics</vt:lpstr>
      <vt:lpstr>verification</vt:lpstr>
      <vt:lpstr>Target</vt:lpstr>
      <vt:lpstr>player_data_tmp</vt:lpstr>
      <vt:lpstr>player_data</vt:lpstr>
      <vt:lpstr>group_elim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Tong-desk</dc:creator>
  <cp:lastModifiedBy>Tong-desk</cp:lastModifiedBy>
  <dcterms:created xsi:type="dcterms:W3CDTF">2017-10-14T13:14:10Z</dcterms:created>
  <dcterms:modified xsi:type="dcterms:W3CDTF">2018-10-27T06:11:33Z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5c0e3579-9b58-4427-8a5b-9e8f5cd933b9</vt:lpwstr>
  </property>
</Properties>
</file>