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xampp\htdocs\NCTU_ARCHERY_site\"/>
    </mc:Choice>
  </mc:AlternateContent>
  <bookViews>
    <workbookView xWindow="0" yWindow="0" windowWidth="21570" windowHeight="8160"/>
  </bookViews>
  <sheets>
    <sheet name="statistics" sheetId="3" r:id="rId1"/>
    <sheet name="verification" sheetId="1" r:id="rId2"/>
    <sheet name="player_data" sheetId="2" r:id="rId3"/>
    <sheet name="group_elim" sheetId="4" r:id="rId4"/>
  </sheets>
  <calcPr calcId="162913"/>
</workbook>
</file>

<file path=xl/calcChain.xml><?xml version="1.0" encoding="utf-8"?>
<calcChain xmlns="http://schemas.openxmlformats.org/spreadsheetml/2006/main">
  <c r="D5" i="3" l="1"/>
  <c r="D8" i="3" s="1"/>
  <c r="C10" i="3" l="1"/>
  <c r="D10" i="3" l="1"/>
  <c r="E10" i="3" s="1"/>
  <c r="F10" i="3" s="1"/>
  <c r="F9" i="3" l="1"/>
  <c r="E5" i="3" l="1"/>
  <c r="E8" i="3" s="1"/>
  <c r="B5" i="3"/>
  <c r="B8" i="3" s="1"/>
  <c r="C5" i="3" l="1"/>
  <c r="C8" i="3" s="1"/>
  <c r="F5" i="3" l="1"/>
  <c r="F8" i="3" s="1"/>
  <c r="C2" i="1" l="1"/>
  <c r="B3" i="1" l="1"/>
  <c r="B4" i="1" l="1"/>
  <c r="C3" i="1"/>
  <c r="B5" i="1" l="1"/>
  <c r="C4" i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C23" i="1" l="1"/>
  <c r="B24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5" i="1" s="1"/>
  <c r="C34" i="1"/>
  <c r="B22" i="3" l="1"/>
</calcChain>
</file>

<file path=xl/sharedStrings.xml><?xml version="1.0" encoding="utf-8"?>
<sst xmlns="http://schemas.openxmlformats.org/spreadsheetml/2006/main" count="489" uniqueCount="278">
  <si>
    <t>ver_code</t>
  </si>
  <si>
    <t>target</t>
  </si>
  <si>
    <t>playernum</t>
  </si>
  <si>
    <t>Group</t>
  </si>
  <si>
    <t>Name</t>
  </si>
  <si>
    <t>School</t>
  </si>
  <si>
    <t>Starter</t>
    <phoneticPr fontId="18" type="noConversion"/>
  </si>
  <si>
    <t>1B</t>
  </si>
  <si>
    <t>2A</t>
  </si>
  <si>
    <t>3A</t>
  </si>
  <si>
    <t>3B</t>
  </si>
  <si>
    <t>3C</t>
  </si>
  <si>
    <t>5A</t>
  </si>
  <si>
    <t>5B</t>
  </si>
  <si>
    <t>5C</t>
  </si>
  <si>
    <t>6A</t>
  </si>
  <si>
    <t>8A</t>
  </si>
  <si>
    <t>B_Grad</t>
  </si>
  <si>
    <t>8B</t>
  </si>
  <si>
    <t>8C</t>
  </si>
  <si>
    <t>9A</t>
  </si>
  <si>
    <t>9B</t>
  </si>
  <si>
    <t>9C</t>
  </si>
  <si>
    <t>10B</t>
  </si>
  <si>
    <t>10C</t>
  </si>
  <si>
    <t>4A</t>
  </si>
  <si>
    <t>4B</t>
  </si>
  <si>
    <t>4C</t>
  </si>
  <si>
    <t>6B</t>
  </si>
  <si>
    <t>C_Grad_M</t>
    <phoneticPr fontId="18" type="noConversion"/>
  </si>
  <si>
    <t>6C</t>
  </si>
  <si>
    <t>7A</t>
  </si>
  <si>
    <t>7B</t>
  </si>
  <si>
    <t>7C</t>
  </si>
  <si>
    <t>C_Grad_F</t>
    <phoneticPr fontId="18" type="noConversion"/>
  </si>
  <si>
    <t>11A</t>
  </si>
  <si>
    <t>11B</t>
  </si>
  <si>
    <t>12A</t>
  </si>
  <si>
    <t>12B</t>
  </si>
  <si>
    <t>12C</t>
  </si>
  <si>
    <t>13A</t>
  </si>
  <si>
    <t>15A</t>
  </si>
  <si>
    <t>15B</t>
  </si>
  <si>
    <t>15C</t>
  </si>
  <si>
    <t>16A</t>
  </si>
  <si>
    <t>16B</t>
  </si>
  <si>
    <t>16C</t>
  </si>
  <si>
    <t>17A</t>
  </si>
  <si>
    <t>17B</t>
  </si>
  <si>
    <t>17C</t>
  </si>
  <si>
    <t>18A</t>
  </si>
  <si>
    <t>18B</t>
  </si>
  <si>
    <t>18C</t>
  </si>
  <si>
    <t>19A</t>
  </si>
  <si>
    <t>19B</t>
  </si>
  <si>
    <t>20A</t>
  </si>
  <si>
    <t>20B</t>
  </si>
  <si>
    <t>21A</t>
  </si>
  <si>
    <t>21B</t>
  </si>
  <si>
    <t>21C</t>
  </si>
  <si>
    <t>22A</t>
  </si>
  <si>
    <t>22B</t>
  </si>
  <si>
    <t>Player_id</t>
    <phoneticPr fontId="18" type="noConversion"/>
  </si>
  <si>
    <t>Player_count</t>
    <phoneticPr fontId="18" type="noConversion"/>
  </si>
  <si>
    <t>Elim_top</t>
    <phoneticPr fontId="18" type="noConversion"/>
  </si>
  <si>
    <t>Team_top</t>
    <phoneticPr fontId="18" type="noConversion"/>
  </si>
  <si>
    <t>Field_name</t>
    <phoneticPr fontId="18" type="noConversion"/>
  </si>
  <si>
    <t>13B</t>
  </si>
  <si>
    <t>13C</t>
  </si>
  <si>
    <t>14A</t>
  </si>
  <si>
    <t>14B</t>
  </si>
  <si>
    <t>Group</t>
    <phoneticPr fontId="18" type="noConversion"/>
  </si>
  <si>
    <t>Group_name</t>
    <phoneticPr fontId="18" type="noConversion"/>
  </si>
  <si>
    <t>Player1</t>
    <phoneticPr fontId="18" type="noConversion"/>
  </si>
  <si>
    <t>Player2</t>
    <phoneticPr fontId="18" type="noConversion"/>
  </si>
  <si>
    <t>Player3</t>
    <phoneticPr fontId="18" type="noConversion"/>
  </si>
  <si>
    <t>Field_id</t>
    <phoneticPr fontId="18" type="noConversion"/>
  </si>
  <si>
    <t>Match_name</t>
    <phoneticPr fontId="18" type="noConversion"/>
  </si>
  <si>
    <t>finish_wave</t>
    <phoneticPr fontId="18" type="noConversion"/>
  </si>
  <si>
    <t>C_Grad_O</t>
    <phoneticPr fontId="18" type="noConversion"/>
  </si>
  <si>
    <t>2B</t>
  </si>
  <si>
    <t>2C</t>
  </si>
  <si>
    <t>11C</t>
  </si>
  <si>
    <t>22C</t>
  </si>
  <si>
    <t>23A</t>
  </si>
  <si>
    <t>23B</t>
  </si>
  <si>
    <t>24A</t>
  </si>
  <si>
    <t>24B</t>
  </si>
  <si>
    <t>25A</t>
  </si>
  <si>
    <t>25B</t>
  </si>
  <si>
    <t>25C</t>
  </si>
  <si>
    <t>26A</t>
  </si>
  <si>
    <t>26B</t>
  </si>
  <si>
    <t>26C</t>
  </si>
  <si>
    <t>27A</t>
  </si>
  <si>
    <t>27B</t>
  </si>
  <si>
    <t>28A</t>
  </si>
  <si>
    <t>28B</t>
  </si>
  <si>
    <t>KV52</t>
  </si>
  <si>
    <t>KZ6A</t>
  </si>
  <si>
    <t>EBRB</t>
  </si>
  <si>
    <t>4ADV</t>
  </si>
  <si>
    <t>GNIC</t>
  </si>
  <si>
    <t>QSPT</t>
  </si>
  <si>
    <t>2CBJ</t>
  </si>
  <si>
    <t>L3X1</t>
  </si>
  <si>
    <t>UFED</t>
  </si>
  <si>
    <t>KFB6</t>
  </si>
  <si>
    <t>NL3U</t>
  </si>
  <si>
    <t>M4V1</t>
  </si>
  <si>
    <t>1P4I</t>
  </si>
  <si>
    <t>GW3Q</t>
  </si>
  <si>
    <t>3F14</t>
  </si>
  <si>
    <t>OJ5B</t>
  </si>
  <si>
    <t>IAFX</t>
  </si>
  <si>
    <t>PC3S</t>
  </si>
  <si>
    <t>RL8V</t>
  </si>
  <si>
    <t>06ZZ</t>
  </si>
  <si>
    <t>HWSE</t>
  </si>
  <si>
    <t>VF4L</t>
  </si>
  <si>
    <t>Y794</t>
  </si>
  <si>
    <t>WLMZ</t>
  </si>
  <si>
    <t>RTHA</t>
  </si>
  <si>
    <t>GD4H</t>
  </si>
  <si>
    <t>LTP0</t>
  </si>
  <si>
    <t>L0VZ</t>
  </si>
  <si>
    <t>5O9J</t>
  </si>
  <si>
    <t>PPUY</t>
  </si>
  <si>
    <t>KTOK</t>
  </si>
  <si>
    <t>2ETH</t>
  </si>
  <si>
    <t>4CFW</t>
  </si>
  <si>
    <t>6PKF</t>
  </si>
  <si>
    <t>Field_Cname</t>
    <phoneticPr fontId="18" type="noConversion"/>
  </si>
  <si>
    <t>新生</t>
    <phoneticPr fontId="18" type="noConversion"/>
  </si>
  <si>
    <t>男丙</t>
    <phoneticPr fontId="18" type="noConversion"/>
  </si>
  <si>
    <t>女丙</t>
    <phoneticPr fontId="18" type="noConversion"/>
  </si>
  <si>
    <t>公開丙</t>
    <phoneticPr fontId="18" type="noConversion"/>
  </si>
  <si>
    <t>乙組</t>
    <phoneticPr fontId="18" type="noConversion"/>
  </si>
  <si>
    <t>Total_TARGETNum</t>
    <phoneticPr fontId="18" type="noConversion"/>
  </si>
  <si>
    <t>Target_Distance</t>
    <phoneticPr fontId="18" type="noConversion"/>
  </si>
  <si>
    <t>Elim_FinaltargetNum</t>
    <phoneticPr fontId="18" type="noConversion"/>
  </si>
  <si>
    <t>Elim_targetbase</t>
    <phoneticPr fontId="18" type="noConversion"/>
  </si>
  <si>
    <t>ELIM_POINT_SYSTEM</t>
  </si>
  <si>
    <t>Qual_set_NUM</t>
    <phoneticPr fontId="18" type="noConversion"/>
  </si>
  <si>
    <t>Elim_set_NUM</t>
    <phoneticPr fontId="18" type="noConversion"/>
  </si>
  <si>
    <t>GElim_set_NUM</t>
    <phoneticPr fontId="18" type="noConversion"/>
  </si>
  <si>
    <t>Qual_arrow_NUM</t>
    <phoneticPr fontId="18" type="noConversion"/>
  </si>
  <si>
    <t>Elim_arrow_NUM</t>
    <phoneticPr fontId="18" type="noConversion"/>
  </si>
  <si>
    <t>GElim_arrow_NUM</t>
    <phoneticPr fontId="18" type="noConversion"/>
  </si>
  <si>
    <t>Qual_time_limit</t>
    <phoneticPr fontId="18" type="noConversion"/>
  </si>
  <si>
    <t>Elim_time_limit</t>
    <phoneticPr fontId="18" type="noConversion"/>
  </si>
  <si>
    <t>GElim_time_limit</t>
    <phoneticPr fontId="18" type="noConversion"/>
  </si>
  <si>
    <t>紀凱文</t>
  </si>
  <si>
    <t>高苑射箭社</t>
  </si>
  <si>
    <t>廖思淇</t>
  </si>
  <si>
    <t>國立成功大學騎射協會</t>
  </si>
  <si>
    <t>楊憲紘</t>
  </si>
  <si>
    <t>劉冠萱</t>
  </si>
  <si>
    <t>陳昱璇</t>
  </si>
  <si>
    <t>謝亞蓁</t>
  </si>
  <si>
    <t>王宏宇</t>
  </si>
  <si>
    <t>國立台灣大學</t>
  </si>
  <si>
    <t>彭日朗</t>
  </si>
  <si>
    <t>李家翰</t>
  </si>
  <si>
    <t>國立海洋大學射箭社</t>
  </si>
  <si>
    <t>郭宥葦</t>
  </si>
  <si>
    <t>黃爾群</t>
  </si>
  <si>
    <t>陳榆靜</t>
  </si>
  <si>
    <t>何思嫺</t>
  </si>
  <si>
    <t>王晨祐</t>
  </si>
  <si>
    <t>詹昊叡</t>
  </si>
  <si>
    <t>嘉南藥理大學</t>
  </si>
  <si>
    <t>翁翊芸</t>
  </si>
  <si>
    <t>黃鈺菱</t>
  </si>
  <si>
    <t>陳政彥</t>
  </si>
  <si>
    <t>聖約翰科技大學</t>
  </si>
  <si>
    <t>張育綺</t>
  </si>
  <si>
    <t>洪聖凱</t>
  </si>
  <si>
    <t>潘雅婷</t>
  </si>
  <si>
    <t>張君豪</t>
  </si>
  <si>
    <t>徐牧謙</t>
  </si>
  <si>
    <t>林若謙</t>
  </si>
  <si>
    <t>林亦廷</t>
  </si>
  <si>
    <t>中興大學騎射協會</t>
  </si>
  <si>
    <t>許智翔</t>
  </si>
  <si>
    <t>陳映齊</t>
  </si>
  <si>
    <t>國立暨南大學射箭</t>
  </si>
  <si>
    <t>張雅筑</t>
  </si>
  <si>
    <t>東海大學射箭社</t>
  </si>
  <si>
    <t>許夢柔</t>
  </si>
  <si>
    <t>馮琬淇</t>
  </si>
  <si>
    <t>黃昱欽</t>
  </si>
  <si>
    <t>陳姿卉</t>
  </si>
  <si>
    <t>丁榕宣</t>
  </si>
  <si>
    <t>國立交通大學</t>
  </si>
  <si>
    <t>王心柔</t>
  </si>
  <si>
    <t>游毓堂</t>
  </si>
  <si>
    <t>張雅晴</t>
  </si>
  <si>
    <t>李庭佑</t>
  </si>
  <si>
    <t>歐陽仕偉</t>
  </si>
  <si>
    <t>蘇佑勝</t>
  </si>
  <si>
    <t>陳映帆</t>
  </si>
  <si>
    <t>曾奕齊</t>
  </si>
  <si>
    <t>李昱儒</t>
  </si>
  <si>
    <t>黃泊羲</t>
  </si>
  <si>
    <t>余忠杰</t>
  </si>
  <si>
    <t>何宇倫</t>
  </si>
  <si>
    <t>王睿善</t>
  </si>
  <si>
    <t>謝宗哲</t>
  </si>
  <si>
    <t>李宜樺</t>
  </si>
  <si>
    <t>輔大射箭社</t>
  </si>
  <si>
    <t>林彥辰</t>
  </si>
  <si>
    <t>崑山科技大學</t>
  </si>
  <si>
    <t>董易軒</t>
  </si>
  <si>
    <t>陳怡安</t>
  </si>
  <si>
    <t>歐碧雪</t>
  </si>
  <si>
    <t>陳品伃</t>
  </si>
  <si>
    <t>林宛儀</t>
  </si>
  <si>
    <t>鄭喬安</t>
  </si>
  <si>
    <t>何欣</t>
  </si>
  <si>
    <t>吳孟芯</t>
  </si>
  <si>
    <t>謝竺韻</t>
  </si>
  <si>
    <t>Good Shot</t>
  </si>
  <si>
    <r>
      <t>SJY</t>
    </r>
    <r>
      <rPr>
        <sz val="12"/>
        <color theme="1"/>
        <rFont val="新細明體"/>
        <family val="1"/>
        <charset val="136"/>
        <scheme val="minor"/>
      </rPr>
      <t>弓研社</t>
    </r>
  </si>
  <si>
    <t>山交</t>
  </si>
  <si>
    <t>遊隼射箭隊</t>
  </si>
  <si>
    <t>鄭子豪</t>
  </si>
  <si>
    <t>鐘少寶</t>
  </si>
  <si>
    <t>林則勳</t>
  </si>
  <si>
    <t>徐瑜廷</t>
  </si>
  <si>
    <t>陳琳元</t>
  </si>
  <si>
    <t>張淳富</t>
  </si>
  <si>
    <t>黃元泰</t>
  </si>
  <si>
    <t>鄭伯軍</t>
  </si>
  <si>
    <t>許益銘</t>
  </si>
  <si>
    <t>李約瑟</t>
  </si>
  <si>
    <t>黎城杰</t>
  </si>
  <si>
    <t>1C</t>
  </si>
  <si>
    <t xml:space="preserve">14C </t>
  </si>
  <si>
    <t xml:space="preserve">10A </t>
  </si>
  <si>
    <t>黃名顗</t>
  </si>
  <si>
    <t>范嘉濬</t>
  </si>
  <si>
    <t>張睿恩</t>
  </si>
  <si>
    <t>張立旻</t>
  </si>
  <si>
    <t>楊博凱</t>
  </si>
  <si>
    <t>張啟緯</t>
  </si>
  <si>
    <t>張家豪</t>
  </si>
  <si>
    <t>謝旻紘</t>
  </si>
  <si>
    <t>黃尉敏</t>
  </si>
  <si>
    <t>郭晴</t>
    <phoneticPr fontId="18" type="noConversion"/>
  </si>
  <si>
    <t>聖約翰科技大學</t>
    <phoneticPr fontId="18" type="noConversion"/>
  </si>
  <si>
    <t>畢楨煥</t>
  </si>
  <si>
    <t>1A</t>
    <phoneticPr fontId="18" type="noConversion"/>
  </si>
  <si>
    <t>29A</t>
    <phoneticPr fontId="18" type="noConversion"/>
  </si>
  <si>
    <t>29B</t>
    <phoneticPr fontId="18" type="noConversion"/>
  </si>
  <si>
    <t>第二十二屆風城杯</t>
    <phoneticPr fontId="18" type="noConversion"/>
  </si>
  <si>
    <t>翁瑋辰</t>
    <phoneticPr fontId="18" type="noConversion"/>
  </si>
  <si>
    <t>20C</t>
    <phoneticPr fontId="18" type="noConversion"/>
  </si>
  <si>
    <t>Qual_StarttargetNum</t>
    <phoneticPr fontId="18" type="noConversion"/>
  </si>
  <si>
    <t>1A</t>
  </si>
  <si>
    <t>Starter</t>
  </si>
  <si>
    <t>10A</t>
  </si>
  <si>
    <t>C_Grad_M</t>
  </si>
  <si>
    <t>C_Grad_F</t>
  </si>
  <si>
    <t>o1</t>
    <phoneticPr fontId="18" type="noConversion"/>
  </si>
  <si>
    <t>25A</t>
    <phoneticPr fontId="18" type="noConversion"/>
  </si>
  <si>
    <t>25B</t>
    <phoneticPr fontId="18" type="noConversion"/>
  </si>
  <si>
    <t>25C</t>
    <phoneticPr fontId="18" type="noConversion"/>
  </si>
  <si>
    <t>o2</t>
    <phoneticPr fontId="18" type="noConversion"/>
  </si>
  <si>
    <t>26A</t>
    <phoneticPr fontId="18" type="noConversion"/>
  </si>
  <si>
    <t>26B</t>
    <phoneticPr fontId="18" type="noConversion"/>
  </si>
  <si>
    <t>26C</t>
    <phoneticPr fontId="18" type="noConversion"/>
  </si>
  <si>
    <t>B1</t>
    <phoneticPr fontId="18" type="noConversion"/>
  </si>
  <si>
    <t>B2</t>
  </si>
  <si>
    <t>27A</t>
    <phoneticPr fontId="18" type="noConversion"/>
  </si>
  <si>
    <t>29A</t>
    <phoneticPr fontId="18" type="noConversion"/>
  </si>
  <si>
    <t>29B</t>
    <phoneticPr fontId="18" type="noConversion"/>
  </si>
  <si>
    <t>27B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</si>
</sst>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Courier New"/>
      <family val="3"/>
    </font>
    <font>
      <sz val="12"/>
      <color theme="1"/>
      <name val="新細明體"/>
      <family val="1"/>
      <charset val="136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0" xfId="0" applyFont="1" applyAlignment="1">
      <alignment horizontal="left" vertical="center" indent="2"/>
    </xf>
    <xf numFmtId="0" fontId="0" fillId="0" borderId="0" xfId="0">
      <alignment vertical="center"/>
    </xf>
    <xf numFmtId="0" fontId="22" fillId="0" borderId="0" xfId="0" applyFont="1">
      <alignment vertical="center"/>
    </xf>
    <xf numFmtId="0" fontId="20" fillId="0" borderId="10" xfId="0" applyFont="1" applyBorder="1" applyAlignment="1">
      <alignment vertical="center" wrapText="1"/>
    </xf>
    <xf numFmtId="0" fontId="21" fillId="0" borderId="0" xfId="0" applyFont="1">
      <alignment vertical="center"/>
    </xf>
    <xf numFmtId="176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D9" sqref="D9"/>
    </sheetView>
  </sheetViews>
  <sheetFormatPr defaultRowHeight="16.5" x14ac:dyDescent="0.25"/>
  <cols>
    <col min="1" max="1" width="36.5" customWidth="1"/>
    <col min="2" max="2" width="19.125" customWidth="1"/>
  </cols>
  <sheetData>
    <row r="1" spans="1:8" x14ac:dyDescent="0.25">
      <c r="A1" t="s">
        <v>76</v>
      </c>
      <c r="B1">
        <v>0</v>
      </c>
      <c r="C1">
        <v>1</v>
      </c>
      <c r="D1">
        <v>2</v>
      </c>
      <c r="E1">
        <v>3</v>
      </c>
      <c r="F1">
        <v>4</v>
      </c>
    </row>
    <row r="2" spans="1:8" x14ac:dyDescent="0.25">
      <c r="A2" t="s">
        <v>77</v>
      </c>
      <c r="B2" t="s">
        <v>255</v>
      </c>
    </row>
    <row r="3" spans="1:8" x14ac:dyDescent="0.25">
      <c r="A3" t="s">
        <v>66</v>
      </c>
      <c r="B3" s="2" t="s">
        <v>6</v>
      </c>
      <c r="C3" s="2" t="s">
        <v>29</v>
      </c>
      <c r="D3" t="s">
        <v>34</v>
      </c>
      <c r="E3" s="2" t="s">
        <v>79</v>
      </c>
      <c r="F3" s="2" t="s">
        <v>17</v>
      </c>
      <c r="G3" s="2"/>
      <c r="H3" s="2"/>
    </row>
    <row r="4" spans="1:8" x14ac:dyDescent="0.25">
      <c r="A4" t="s">
        <v>132</v>
      </c>
      <c r="B4" t="s">
        <v>133</v>
      </c>
      <c r="C4" t="s">
        <v>134</v>
      </c>
      <c r="D4" t="s">
        <v>135</v>
      </c>
      <c r="E4" t="s">
        <v>136</v>
      </c>
      <c r="F4" t="s">
        <v>137</v>
      </c>
    </row>
    <row r="5" spans="1:8" x14ac:dyDescent="0.25">
      <c r="A5" t="s">
        <v>63</v>
      </c>
      <c r="B5">
        <f>COUNTIF(player_data!$B:$B,"="&amp;B3)</f>
        <v>42</v>
      </c>
      <c r="C5" s="2">
        <f>COUNTIF(player_data!$B:$B,"="&amp;C3)</f>
        <v>17</v>
      </c>
      <c r="D5">
        <f>COUNTIF(player_data!$B:$B,"="&amp;D3)</f>
        <v>10</v>
      </c>
      <c r="E5">
        <f>COUNTIF(player_data!$B:$B,"="&amp;E3)</f>
        <v>8</v>
      </c>
      <c r="F5">
        <f>COUNTIF(player_data!$B:$B,"="&amp;F3)</f>
        <v>4</v>
      </c>
    </row>
    <row r="6" spans="1:8" x14ac:dyDescent="0.25">
      <c r="A6" t="s">
        <v>64</v>
      </c>
      <c r="B6">
        <v>32</v>
      </c>
      <c r="C6" s="2">
        <v>16</v>
      </c>
      <c r="D6">
        <v>16</v>
      </c>
      <c r="E6">
        <v>8</v>
      </c>
      <c r="F6">
        <v>4</v>
      </c>
    </row>
    <row r="7" spans="1:8" x14ac:dyDescent="0.25">
      <c r="A7" t="s">
        <v>65</v>
      </c>
      <c r="B7">
        <v>8</v>
      </c>
      <c r="C7" s="2">
        <v>8</v>
      </c>
      <c r="D7">
        <v>4</v>
      </c>
      <c r="E7">
        <v>4</v>
      </c>
      <c r="F7">
        <v>4</v>
      </c>
    </row>
    <row r="8" spans="1:8" x14ac:dyDescent="0.25">
      <c r="A8" s="2" t="s">
        <v>258</v>
      </c>
      <c r="B8" s="2">
        <f>ROUNDUP(B5/3,0)</f>
        <v>14</v>
      </c>
      <c r="C8" s="2">
        <f>ROUNDUP(C5/3,0)</f>
        <v>6</v>
      </c>
      <c r="D8" s="2">
        <f t="shared" ref="D8:F8" si="0">ROUNDUP(D5/3,0)</f>
        <v>4</v>
      </c>
      <c r="E8" s="2">
        <f t="shared" si="0"/>
        <v>3</v>
      </c>
      <c r="F8" s="2">
        <f t="shared" si="0"/>
        <v>2</v>
      </c>
    </row>
    <row r="9" spans="1:8" x14ac:dyDescent="0.25">
      <c r="A9" s="2" t="s">
        <v>140</v>
      </c>
      <c r="B9" s="2">
        <v>11</v>
      </c>
      <c r="C9" s="2">
        <v>6</v>
      </c>
      <c r="D9" s="2">
        <v>6</v>
      </c>
      <c r="E9" s="2">
        <v>4</v>
      </c>
      <c r="F9" s="2">
        <f>F6/2</f>
        <v>2</v>
      </c>
    </row>
    <row r="10" spans="1:8" x14ac:dyDescent="0.25">
      <c r="A10" s="2" t="s">
        <v>141</v>
      </c>
      <c r="B10">
        <v>1</v>
      </c>
      <c r="C10">
        <f>B9+B10</f>
        <v>12</v>
      </c>
      <c r="D10" s="2">
        <f t="shared" ref="D10:F10" si="1">C9+C10</f>
        <v>18</v>
      </c>
      <c r="E10" s="2">
        <f t="shared" si="1"/>
        <v>24</v>
      </c>
      <c r="F10" s="2">
        <f t="shared" si="1"/>
        <v>28</v>
      </c>
    </row>
    <row r="11" spans="1:8" x14ac:dyDescent="0.25">
      <c r="A11" t="s">
        <v>142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8" x14ac:dyDescent="0.25">
      <c r="A12" t="s">
        <v>143</v>
      </c>
      <c r="B12">
        <v>6</v>
      </c>
      <c r="C12" s="2">
        <v>6</v>
      </c>
      <c r="D12" s="2">
        <v>6</v>
      </c>
      <c r="E12" s="2">
        <v>6</v>
      </c>
      <c r="F12" s="2">
        <v>6</v>
      </c>
    </row>
    <row r="13" spans="1:8" x14ac:dyDescent="0.25">
      <c r="A13" s="2" t="s">
        <v>144</v>
      </c>
      <c r="B13">
        <v>6</v>
      </c>
      <c r="C13" s="2">
        <v>6</v>
      </c>
      <c r="D13" s="2">
        <v>6</v>
      </c>
      <c r="E13" s="2">
        <v>6</v>
      </c>
      <c r="F13" s="2">
        <v>6</v>
      </c>
    </row>
    <row r="14" spans="1:8" x14ac:dyDescent="0.25">
      <c r="A14" s="2" t="s">
        <v>145</v>
      </c>
      <c r="B14">
        <v>5</v>
      </c>
      <c r="C14" s="2">
        <v>5</v>
      </c>
      <c r="D14" s="2">
        <v>5</v>
      </c>
      <c r="E14" s="2">
        <v>5</v>
      </c>
      <c r="F14" s="2">
        <v>5</v>
      </c>
    </row>
    <row r="15" spans="1:8" x14ac:dyDescent="0.25">
      <c r="A15" s="2" t="s">
        <v>146</v>
      </c>
      <c r="B15">
        <v>6</v>
      </c>
      <c r="C15" s="2">
        <v>6</v>
      </c>
      <c r="D15" s="2">
        <v>6</v>
      </c>
      <c r="E15" s="2">
        <v>6</v>
      </c>
      <c r="F15" s="2">
        <v>6</v>
      </c>
    </row>
    <row r="16" spans="1:8" x14ac:dyDescent="0.25">
      <c r="A16" s="2" t="s">
        <v>147</v>
      </c>
      <c r="B16">
        <v>3</v>
      </c>
      <c r="C16" s="2">
        <v>3</v>
      </c>
      <c r="D16" s="2">
        <v>3</v>
      </c>
      <c r="E16" s="2">
        <v>3</v>
      </c>
      <c r="F16" s="2">
        <v>3</v>
      </c>
    </row>
    <row r="17" spans="1:6" x14ac:dyDescent="0.25">
      <c r="A17" s="2" t="s">
        <v>148</v>
      </c>
      <c r="B17">
        <v>6</v>
      </c>
      <c r="C17" s="2">
        <v>6</v>
      </c>
      <c r="D17" s="2">
        <v>6</v>
      </c>
      <c r="E17" s="2">
        <v>6</v>
      </c>
      <c r="F17" s="2">
        <v>6</v>
      </c>
    </row>
    <row r="18" spans="1:6" x14ac:dyDescent="0.25">
      <c r="A18" t="s">
        <v>149</v>
      </c>
      <c r="B18">
        <v>240</v>
      </c>
      <c r="C18" s="2">
        <v>240</v>
      </c>
      <c r="D18" s="2">
        <v>240</v>
      </c>
      <c r="E18" s="2">
        <v>240</v>
      </c>
      <c r="F18" s="2">
        <v>240</v>
      </c>
    </row>
    <row r="19" spans="1:6" x14ac:dyDescent="0.25">
      <c r="A19" s="2" t="s">
        <v>150</v>
      </c>
      <c r="B19">
        <v>120</v>
      </c>
      <c r="C19" s="2">
        <v>120</v>
      </c>
      <c r="D19" s="2">
        <v>120</v>
      </c>
      <c r="E19" s="2">
        <v>120</v>
      </c>
      <c r="F19" s="2">
        <v>120</v>
      </c>
    </row>
    <row r="20" spans="1:6" x14ac:dyDescent="0.25">
      <c r="A20" s="2" t="s">
        <v>151</v>
      </c>
      <c r="B20">
        <v>120</v>
      </c>
      <c r="C20" s="2">
        <v>120</v>
      </c>
      <c r="D20" s="2">
        <v>120</v>
      </c>
      <c r="E20" s="2">
        <v>120</v>
      </c>
      <c r="F20" s="2">
        <v>120</v>
      </c>
    </row>
    <row r="21" spans="1:6" x14ac:dyDescent="0.25">
      <c r="A21" t="s">
        <v>139</v>
      </c>
      <c r="B21">
        <v>18</v>
      </c>
      <c r="C21" s="2">
        <v>30</v>
      </c>
      <c r="D21" s="2">
        <v>30</v>
      </c>
      <c r="E21" s="2">
        <v>30</v>
      </c>
      <c r="F21" s="2">
        <v>70</v>
      </c>
    </row>
    <row r="22" spans="1:6" x14ac:dyDescent="0.25">
      <c r="A22" t="s">
        <v>138</v>
      </c>
      <c r="B22">
        <f>COUNTIF(verification!C:C,"&gt; 0")</f>
        <v>29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0" workbookViewId="0">
      <selection activeCell="G30" sqref="G30"/>
    </sheetView>
  </sheetViews>
  <sheetFormatPr defaultRowHeight="16.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78</v>
      </c>
    </row>
    <row r="2" spans="1:4" x14ac:dyDescent="0.25">
      <c r="A2" s="1" t="s">
        <v>98</v>
      </c>
      <c r="B2">
        <v>1</v>
      </c>
      <c r="C2">
        <f>COUNTIFS(player_data!A:A,"&lt;="&amp;B2&amp;"D",player_data!A:A,"&gt;="&amp;B2&amp;"A")</f>
        <v>3</v>
      </c>
      <c r="D2">
        <v>-1</v>
      </c>
    </row>
    <row r="3" spans="1:4" x14ac:dyDescent="0.25">
      <c r="A3" s="1" t="s">
        <v>99</v>
      </c>
      <c r="B3">
        <f>B2+1</f>
        <v>2</v>
      </c>
      <c r="C3">
        <f>COUNTIFS(player_data!A:A,"&lt;="&amp;B3&amp;"D",player_data!A:A,"&gt;="&amp;B3&amp;"A")</f>
        <v>3</v>
      </c>
      <c r="D3" s="2">
        <v>-1</v>
      </c>
    </row>
    <row r="4" spans="1:4" x14ac:dyDescent="0.25">
      <c r="A4" s="1" t="s">
        <v>100</v>
      </c>
      <c r="B4">
        <f t="shared" ref="B4:B35" si="0">B3+1</f>
        <v>3</v>
      </c>
      <c r="C4">
        <f>COUNTIFS(player_data!A:A,"&lt;="&amp;B4&amp;"D",player_data!A:A,"&gt;="&amp;B4&amp;"A")</f>
        <v>3</v>
      </c>
      <c r="D4" s="2">
        <v>-1</v>
      </c>
    </row>
    <row r="5" spans="1:4" x14ac:dyDescent="0.25">
      <c r="A5" s="1" t="s">
        <v>101</v>
      </c>
      <c r="B5">
        <f t="shared" si="0"/>
        <v>4</v>
      </c>
      <c r="C5">
        <f>COUNTIFS(player_data!A:A,"&lt;="&amp;B5&amp;"D",player_data!A:A,"&gt;="&amp;B5&amp;"A")</f>
        <v>3</v>
      </c>
      <c r="D5" s="2">
        <v>-1</v>
      </c>
    </row>
    <row r="6" spans="1:4" x14ac:dyDescent="0.25">
      <c r="A6" s="1" t="s">
        <v>102</v>
      </c>
      <c r="B6">
        <f t="shared" si="0"/>
        <v>5</v>
      </c>
      <c r="C6">
        <f>COUNTIFS(player_data!A:A,"&lt;="&amp;B6&amp;"D",player_data!A:A,"&gt;="&amp;B6&amp;"A")</f>
        <v>3</v>
      </c>
      <c r="D6" s="2">
        <v>-1</v>
      </c>
    </row>
    <row r="7" spans="1:4" x14ac:dyDescent="0.25">
      <c r="A7" s="1" t="s">
        <v>103</v>
      </c>
      <c r="B7">
        <f t="shared" si="0"/>
        <v>6</v>
      </c>
      <c r="C7">
        <f>COUNTIFS(player_data!A:A,"&lt;="&amp;B7&amp;"D",player_data!A:A,"&gt;="&amp;B7&amp;"A")</f>
        <v>3</v>
      </c>
      <c r="D7" s="2">
        <v>-1</v>
      </c>
    </row>
    <row r="8" spans="1:4" x14ac:dyDescent="0.25">
      <c r="A8" s="1" t="s">
        <v>104</v>
      </c>
      <c r="B8">
        <f t="shared" si="0"/>
        <v>7</v>
      </c>
      <c r="C8">
        <f>COUNTIFS(player_data!A:A,"&lt;="&amp;B8&amp;"D",player_data!A:A,"&gt;="&amp;B8&amp;"A")</f>
        <v>3</v>
      </c>
      <c r="D8" s="2">
        <v>-1</v>
      </c>
    </row>
    <row r="9" spans="1:4" x14ac:dyDescent="0.25">
      <c r="A9" s="1" t="s">
        <v>105</v>
      </c>
      <c r="B9">
        <f t="shared" si="0"/>
        <v>8</v>
      </c>
      <c r="C9">
        <f>COUNTIFS(player_data!A:A,"&lt;="&amp;B9&amp;"D",player_data!A:A,"&gt;="&amp;B9&amp;"A")</f>
        <v>3</v>
      </c>
      <c r="D9" s="2">
        <v>-1</v>
      </c>
    </row>
    <row r="10" spans="1:4" x14ac:dyDescent="0.25">
      <c r="A10" s="1" t="s">
        <v>106</v>
      </c>
      <c r="B10">
        <f t="shared" si="0"/>
        <v>9</v>
      </c>
      <c r="C10">
        <f>COUNTIFS(player_data!A:A,"&lt;="&amp;B10&amp;"D",player_data!A:A,"&gt;="&amp;B10&amp;"A")</f>
        <v>3</v>
      </c>
      <c r="D10" s="2">
        <v>-1</v>
      </c>
    </row>
    <row r="11" spans="1:4" x14ac:dyDescent="0.25">
      <c r="A11" s="1" t="s">
        <v>107</v>
      </c>
      <c r="B11">
        <f t="shared" si="0"/>
        <v>10</v>
      </c>
      <c r="C11">
        <f>COUNTIFS(player_data!A:A,"&lt;="&amp;B11&amp;"D",player_data!A:A,"&gt;="&amp;B11&amp;"A")</f>
        <v>3</v>
      </c>
      <c r="D11" s="2">
        <v>-1</v>
      </c>
    </row>
    <row r="12" spans="1:4" x14ac:dyDescent="0.25">
      <c r="A12" s="1" t="s">
        <v>108</v>
      </c>
      <c r="B12">
        <f t="shared" si="0"/>
        <v>11</v>
      </c>
      <c r="C12">
        <f>COUNTIFS(player_data!A:A,"&lt;="&amp;B12&amp;"D",player_data!A:A,"&gt;="&amp;B12&amp;"A")</f>
        <v>3</v>
      </c>
      <c r="D12" s="2">
        <v>-1</v>
      </c>
    </row>
    <row r="13" spans="1:4" x14ac:dyDescent="0.25">
      <c r="A13" s="1" t="s">
        <v>109</v>
      </c>
      <c r="B13">
        <f t="shared" si="0"/>
        <v>12</v>
      </c>
      <c r="C13">
        <f>COUNTIFS(player_data!A:A,"&lt;="&amp;B13&amp;"D",player_data!A:A,"&gt;="&amp;B13&amp;"A")</f>
        <v>3</v>
      </c>
      <c r="D13" s="2">
        <v>-1</v>
      </c>
    </row>
    <row r="14" spans="1:4" x14ac:dyDescent="0.25">
      <c r="A14" s="1" t="s">
        <v>110</v>
      </c>
      <c r="B14">
        <f t="shared" si="0"/>
        <v>13</v>
      </c>
      <c r="C14">
        <f>COUNTIFS(player_data!A:A,"&lt;="&amp;B14&amp;"D",player_data!A:A,"&gt;="&amp;B14&amp;"A")</f>
        <v>3</v>
      </c>
      <c r="D14" s="2">
        <v>-1</v>
      </c>
    </row>
    <row r="15" spans="1:4" x14ac:dyDescent="0.25">
      <c r="A15" s="1" t="s">
        <v>111</v>
      </c>
      <c r="B15">
        <f t="shared" si="0"/>
        <v>14</v>
      </c>
      <c r="C15">
        <f>COUNTIFS(player_data!A:A,"&lt;="&amp;B15&amp;"D",player_data!A:A,"&gt;="&amp;B15&amp;"A")</f>
        <v>3</v>
      </c>
      <c r="D15" s="2">
        <v>-1</v>
      </c>
    </row>
    <row r="16" spans="1:4" x14ac:dyDescent="0.25">
      <c r="A16" s="1" t="s">
        <v>112</v>
      </c>
      <c r="B16">
        <f t="shared" si="0"/>
        <v>15</v>
      </c>
      <c r="C16">
        <f>COUNTIFS(player_data!A:A,"&lt;="&amp;B16&amp;"D",player_data!A:A,"&gt;="&amp;B16&amp;"A")</f>
        <v>3</v>
      </c>
      <c r="D16" s="2">
        <v>-1</v>
      </c>
    </row>
    <row r="17" spans="1:4" x14ac:dyDescent="0.25">
      <c r="A17" s="1" t="s">
        <v>113</v>
      </c>
      <c r="B17">
        <f t="shared" si="0"/>
        <v>16</v>
      </c>
      <c r="C17">
        <f>COUNTIFS(player_data!A:A,"&lt;="&amp;B17&amp;"D",player_data!A:A,"&gt;="&amp;B17&amp;"A")</f>
        <v>3</v>
      </c>
      <c r="D17" s="2">
        <v>-1</v>
      </c>
    </row>
    <row r="18" spans="1:4" x14ac:dyDescent="0.25">
      <c r="A18" s="1" t="s">
        <v>114</v>
      </c>
      <c r="B18">
        <f t="shared" si="0"/>
        <v>17</v>
      </c>
      <c r="C18">
        <f>COUNTIFS(player_data!A:A,"&lt;="&amp;B18&amp;"D",player_data!A:A,"&gt;="&amp;B18&amp;"A")</f>
        <v>3</v>
      </c>
      <c r="D18" s="2">
        <v>-1</v>
      </c>
    </row>
    <row r="19" spans="1:4" x14ac:dyDescent="0.25">
      <c r="A19" s="1" t="s">
        <v>115</v>
      </c>
      <c r="B19">
        <f t="shared" si="0"/>
        <v>18</v>
      </c>
      <c r="C19">
        <f>COUNTIFS(player_data!A:A,"&lt;="&amp;B19&amp;"D",player_data!A:A,"&gt;="&amp;B19&amp;"A")</f>
        <v>3</v>
      </c>
      <c r="D19" s="2">
        <v>-1</v>
      </c>
    </row>
    <row r="20" spans="1:4" x14ac:dyDescent="0.25">
      <c r="A20" s="1" t="s">
        <v>116</v>
      </c>
      <c r="B20">
        <f t="shared" si="0"/>
        <v>19</v>
      </c>
      <c r="C20">
        <f>COUNTIFS(player_data!A:A,"&lt;="&amp;B20&amp;"D",player_data!A:A,"&gt;="&amp;B20&amp;"A")</f>
        <v>2</v>
      </c>
      <c r="D20" s="2">
        <v>-1</v>
      </c>
    </row>
    <row r="21" spans="1:4" x14ac:dyDescent="0.25">
      <c r="A21" s="1" t="s">
        <v>117</v>
      </c>
      <c r="B21">
        <f t="shared" si="0"/>
        <v>20</v>
      </c>
      <c r="C21">
        <f>COUNTIFS(player_data!A:A,"&lt;="&amp;B21&amp;"D",player_data!A:A,"&gt;="&amp;B21&amp;"A")</f>
        <v>3</v>
      </c>
      <c r="D21" s="2">
        <v>-1</v>
      </c>
    </row>
    <row r="22" spans="1:4" x14ac:dyDescent="0.25">
      <c r="A22" s="1" t="s">
        <v>118</v>
      </c>
      <c r="B22">
        <f t="shared" si="0"/>
        <v>21</v>
      </c>
      <c r="C22">
        <f>COUNTIFS(player_data!A:A,"&lt;="&amp;B22&amp;"D",player_data!A:A,"&gt;="&amp;B22&amp;"A")</f>
        <v>3</v>
      </c>
      <c r="D22" s="2">
        <v>-1</v>
      </c>
    </row>
    <row r="23" spans="1:4" x14ac:dyDescent="0.25">
      <c r="A23" s="1" t="s">
        <v>119</v>
      </c>
      <c r="B23">
        <f t="shared" si="0"/>
        <v>22</v>
      </c>
      <c r="C23">
        <f>COUNTIFS(player_data!A:A,"&lt;="&amp;B23&amp;"D",player_data!A:A,"&gt;="&amp;B23&amp;"A")</f>
        <v>3</v>
      </c>
      <c r="D23" s="2">
        <v>-1</v>
      </c>
    </row>
    <row r="24" spans="1:4" x14ac:dyDescent="0.25">
      <c r="A24" s="1" t="s">
        <v>120</v>
      </c>
      <c r="B24">
        <f t="shared" si="0"/>
        <v>23</v>
      </c>
      <c r="C24">
        <f>COUNTIFS(player_data!A:A,"&lt;="&amp;B24&amp;"D",player_data!A:A,"&gt;="&amp;B24&amp;"A")</f>
        <v>2</v>
      </c>
      <c r="D24" s="2">
        <v>-1</v>
      </c>
    </row>
    <row r="25" spans="1:4" x14ac:dyDescent="0.25">
      <c r="A25" s="1" t="s">
        <v>121</v>
      </c>
      <c r="B25" s="2">
        <f t="shared" si="0"/>
        <v>24</v>
      </c>
      <c r="C25" s="2">
        <f>COUNTIFS(player_data!A:A,"&lt;="&amp;B25&amp;"D",player_data!A:A,"&gt;="&amp;B25&amp;"A")</f>
        <v>2</v>
      </c>
      <c r="D25" s="2">
        <v>-1</v>
      </c>
    </row>
    <row r="26" spans="1:4" x14ac:dyDescent="0.25">
      <c r="A26" s="1" t="s">
        <v>122</v>
      </c>
      <c r="B26" s="2">
        <f t="shared" si="0"/>
        <v>25</v>
      </c>
      <c r="C26" s="2">
        <f>COUNTIFS(player_data!A:A,"&lt;="&amp;B26&amp;"D",player_data!A:A,"&gt;="&amp;B26&amp;"A")</f>
        <v>3</v>
      </c>
      <c r="D26" s="2">
        <v>-1</v>
      </c>
    </row>
    <row r="27" spans="1:4" x14ac:dyDescent="0.25">
      <c r="A27" s="1" t="s">
        <v>123</v>
      </c>
      <c r="B27" s="2">
        <f t="shared" si="0"/>
        <v>26</v>
      </c>
      <c r="C27" s="2">
        <f>COUNTIFS(player_data!A:A,"&lt;="&amp;B27&amp;"D",player_data!A:A,"&gt;="&amp;B27&amp;"A")</f>
        <v>3</v>
      </c>
      <c r="D27" s="2">
        <v>-1</v>
      </c>
    </row>
    <row r="28" spans="1:4" x14ac:dyDescent="0.25">
      <c r="A28" s="1" t="s">
        <v>124</v>
      </c>
      <c r="B28" s="2">
        <f t="shared" si="0"/>
        <v>27</v>
      </c>
      <c r="C28" s="2">
        <f>COUNTIFS(player_data!A:A,"&lt;="&amp;B28&amp;"D",player_data!A:A,"&gt;="&amp;B28&amp;"A")</f>
        <v>2</v>
      </c>
      <c r="D28" s="2">
        <v>-1</v>
      </c>
    </row>
    <row r="29" spans="1:4" x14ac:dyDescent="0.25">
      <c r="A29" s="1" t="s">
        <v>125</v>
      </c>
      <c r="B29" s="2">
        <f t="shared" si="0"/>
        <v>28</v>
      </c>
      <c r="C29" s="2">
        <f>COUNTIFS(player_data!A:A,"&lt;="&amp;B29&amp;"D",player_data!A:A,"&gt;="&amp;B29&amp;"A")</f>
        <v>2</v>
      </c>
      <c r="D29" s="2">
        <v>-1</v>
      </c>
    </row>
    <row r="30" spans="1:4" x14ac:dyDescent="0.25">
      <c r="A30" s="1" t="s">
        <v>126</v>
      </c>
      <c r="B30" s="2">
        <f t="shared" si="0"/>
        <v>29</v>
      </c>
      <c r="C30" s="2">
        <f>COUNTIFS(player_data!A:A,"&lt;="&amp;B30&amp;"D",player_data!A:A,"&gt;="&amp;B30&amp;"A")</f>
        <v>2</v>
      </c>
      <c r="D30" s="2">
        <v>-1</v>
      </c>
    </row>
    <row r="31" spans="1:4" x14ac:dyDescent="0.25">
      <c r="A31" s="1" t="s">
        <v>127</v>
      </c>
      <c r="B31" s="2">
        <f t="shared" si="0"/>
        <v>30</v>
      </c>
      <c r="C31" s="2">
        <f>COUNTIFS(player_data!A:A,"&lt;="&amp;B31&amp;"D",player_data!A:A,"&gt;="&amp;B31&amp;"A")</f>
        <v>0</v>
      </c>
      <c r="D31" s="2">
        <v>-1</v>
      </c>
    </row>
    <row r="32" spans="1:4" x14ac:dyDescent="0.25">
      <c r="A32" s="1" t="s">
        <v>128</v>
      </c>
      <c r="B32" s="2">
        <f t="shared" si="0"/>
        <v>31</v>
      </c>
      <c r="C32" s="2">
        <f>COUNTIFS(player_data!A:A,"&lt;="&amp;B32&amp;"D",player_data!A:A,"&gt;="&amp;B32&amp;"A")</f>
        <v>0</v>
      </c>
      <c r="D32" s="2">
        <v>-1</v>
      </c>
    </row>
    <row r="33" spans="1:4" x14ac:dyDescent="0.25">
      <c r="A33" s="1" t="s">
        <v>129</v>
      </c>
      <c r="B33" s="2">
        <f t="shared" si="0"/>
        <v>32</v>
      </c>
      <c r="C33" s="2">
        <f>COUNTIFS(player_data!A:A,"&lt;="&amp;B33&amp;"D",player_data!A:A,"&gt;="&amp;B33&amp;"A")</f>
        <v>0</v>
      </c>
      <c r="D33" s="2">
        <v>-1</v>
      </c>
    </row>
    <row r="34" spans="1:4" x14ac:dyDescent="0.25">
      <c r="A34" s="1" t="s">
        <v>130</v>
      </c>
      <c r="B34" s="2">
        <f t="shared" si="0"/>
        <v>33</v>
      </c>
      <c r="C34" s="2">
        <f>COUNTIFS(player_data!A:A,"&lt;="&amp;B34&amp;"D",player_data!A:A,"&gt;="&amp;B34&amp;"A")</f>
        <v>0</v>
      </c>
      <c r="D34" s="2">
        <v>-1</v>
      </c>
    </row>
    <row r="35" spans="1:4" x14ac:dyDescent="0.25">
      <c r="A35" s="1" t="s">
        <v>131</v>
      </c>
      <c r="B35" s="2">
        <f t="shared" si="0"/>
        <v>34</v>
      </c>
      <c r="C35" s="2">
        <f>COUNTIFS(player_data!A:A,"&lt;="&amp;B35&amp;"D",player_data!A:A,"&gt;="&amp;B35&amp;"A")</f>
        <v>0</v>
      </c>
      <c r="D35" s="2">
        <v>-1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49" workbookViewId="0">
      <selection activeCell="A79" sqref="A79:A80"/>
    </sheetView>
  </sheetViews>
  <sheetFormatPr defaultRowHeight="16.5" x14ac:dyDescent="0.25"/>
  <cols>
    <col min="1" max="4" width="33.125" style="2" customWidth="1"/>
  </cols>
  <sheetData>
    <row r="1" spans="1:4" x14ac:dyDescent="0.25">
      <c r="A1" s="2" t="s">
        <v>62</v>
      </c>
      <c r="B1" s="2" t="s">
        <v>3</v>
      </c>
      <c r="C1" s="2" t="s">
        <v>4</v>
      </c>
      <c r="D1" s="2" t="s">
        <v>5</v>
      </c>
    </row>
    <row r="2" spans="1:4" x14ac:dyDescent="0.25">
      <c r="A2" s="6" t="s">
        <v>252</v>
      </c>
      <c r="B2" s="2" t="s">
        <v>6</v>
      </c>
      <c r="C2" s="2" t="s">
        <v>152</v>
      </c>
      <c r="D2" s="2" t="s">
        <v>153</v>
      </c>
    </row>
    <row r="3" spans="1:4" x14ac:dyDescent="0.25">
      <c r="A3" s="6" t="s">
        <v>7</v>
      </c>
      <c r="B3" s="2" t="s">
        <v>6</v>
      </c>
      <c r="C3" s="2" t="s">
        <v>156</v>
      </c>
      <c r="D3" s="2" t="s">
        <v>155</v>
      </c>
    </row>
    <row r="4" spans="1:4" x14ac:dyDescent="0.25">
      <c r="A4" s="6" t="s">
        <v>237</v>
      </c>
      <c r="B4" s="2" t="s">
        <v>6</v>
      </c>
      <c r="C4" s="2" t="s">
        <v>243</v>
      </c>
      <c r="D4" s="2" t="s">
        <v>161</v>
      </c>
    </row>
    <row r="5" spans="1:4" x14ac:dyDescent="0.25">
      <c r="A5" s="6" t="s">
        <v>8</v>
      </c>
      <c r="B5" s="2" t="s">
        <v>6</v>
      </c>
      <c r="C5" s="2" t="s">
        <v>244</v>
      </c>
      <c r="D5" s="2" t="s">
        <v>161</v>
      </c>
    </row>
    <row r="6" spans="1:4" x14ac:dyDescent="0.25">
      <c r="A6" s="6" t="s">
        <v>80</v>
      </c>
      <c r="B6" s="2" t="s">
        <v>6</v>
      </c>
      <c r="C6" s="2" t="s">
        <v>157</v>
      </c>
      <c r="D6" s="2" t="s">
        <v>155</v>
      </c>
    </row>
    <row r="7" spans="1:4" x14ac:dyDescent="0.25">
      <c r="A7" s="6" t="s">
        <v>81</v>
      </c>
      <c r="B7" s="2" t="s">
        <v>6</v>
      </c>
      <c r="C7" s="2" t="s">
        <v>240</v>
      </c>
      <c r="D7" s="2" t="s">
        <v>153</v>
      </c>
    </row>
    <row r="8" spans="1:4" x14ac:dyDescent="0.25">
      <c r="A8" s="6" t="s">
        <v>9</v>
      </c>
      <c r="B8" s="2" t="s">
        <v>6</v>
      </c>
      <c r="C8" s="2" t="s">
        <v>162</v>
      </c>
      <c r="D8" s="2" t="s">
        <v>161</v>
      </c>
    </row>
    <row r="9" spans="1:4" x14ac:dyDescent="0.25">
      <c r="A9" s="6" t="s">
        <v>10</v>
      </c>
      <c r="B9" s="2" t="s">
        <v>6</v>
      </c>
      <c r="C9" s="2" t="s">
        <v>241</v>
      </c>
      <c r="D9" s="2" t="s">
        <v>153</v>
      </c>
    </row>
    <row r="10" spans="1:4" x14ac:dyDescent="0.25">
      <c r="A10" s="6" t="s">
        <v>11</v>
      </c>
      <c r="B10" s="2" t="s">
        <v>6</v>
      </c>
      <c r="C10" s="2" t="s">
        <v>158</v>
      </c>
      <c r="D10" s="2" t="s">
        <v>155</v>
      </c>
    </row>
    <row r="11" spans="1:4" x14ac:dyDescent="0.25">
      <c r="A11" s="6" t="s">
        <v>25</v>
      </c>
      <c r="B11" s="2" t="s">
        <v>6</v>
      </c>
      <c r="C11" s="2" t="s">
        <v>154</v>
      </c>
      <c r="D11" s="2" t="s">
        <v>153</v>
      </c>
    </row>
    <row r="12" spans="1:4" x14ac:dyDescent="0.25">
      <c r="A12" s="6" t="s">
        <v>26</v>
      </c>
      <c r="B12" s="2" t="s">
        <v>6</v>
      </c>
      <c r="C12" s="2" t="s">
        <v>163</v>
      </c>
      <c r="D12" s="2" t="s">
        <v>161</v>
      </c>
    </row>
    <row r="13" spans="1:4" x14ac:dyDescent="0.25">
      <c r="A13" s="6" t="s">
        <v>27</v>
      </c>
      <c r="B13" s="2" t="s">
        <v>6</v>
      </c>
      <c r="C13" s="2" t="s">
        <v>242</v>
      </c>
      <c r="D13" s="2" t="s">
        <v>155</v>
      </c>
    </row>
    <row r="14" spans="1:4" x14ac:dyDescent="0.25">
      <c r="A14" s="6" t="s">
        <v>12</v>
      </c>
      <c r="B14" s="2" t="s">
        <v>6</v>
      </c>
      <c r="C14" s="2" t="s">
        <v>172</v>
      </c>
      <c r="D14" s="2" t="s">
        <v>171</v>
      </c>
    </row>
    <row r="15" spans="1:4" x14ac:dyDescent="0.25">
      <c r="A15" s="6" t="s">
        <v>13</v>
      </c>
      <c r="B15" s="2" t="s">
        <v>6</v>
      </c>
      <c r="C15" s="2" t="s">
        <v>165</v>
      </c>
      <c r="D15" s="2" t="s">
        <v>164</v>
      </c>
    </row>
    <row r="16" spans="1:4" x14ac:dyDescent="0.25">
      <c r="A16" s="6" t="s">
        <v>14</v>
      </c>
      <c r="B16" s="2" t="s">
        <v>6</v>
      </c>
      <c r="C16" s="2" t="s">
        <v>159</v>
      </c>
      <c r="D16" s="2" t="s">
        <v>155</v>
      </c>
    </row>
    <row r="17" spans="1:5" x14ac:dyDescent="0.25">
      <c r="A17" s="6" t="s">
        <v>15</v>
      </c>
      <c r="B17" s="2" t="s">
        <v>6</v>
      </c>
      <c r="C17" s="2" t="s">
        <v>160</v>
      </c>
      <c r="D17" s="2" t="s">
        <v>155</v>
      </c>
    </row>
    <row r="18" spans="1:5" x14ac:dyDescent="0.25">
      <c r="A18" s="6" t="s">
        <v>28</v>
      </c>
      <c r="B18" s="2" t="s">
        <v>6</v>
      </c>
      <c r="C18" s="2" t="s">
        <v>173</v>
      </c>
      <c r="D18" s="2" t="s">
        <v>171</v>
      </c>
    </row>
    <row r="19" spans="1:5" x14ac:dyDescent="0.25">
      <c r="A19" s="6" t="s">
        <v>30</v>
      </c>
      <c r="B19" s="2" t="s">
        <v>6</v>
      </c>
      <c r="C19" s="2" t="s">
        <v>166</v>
      </c>
      <c r="D19" s="2" t="s">
        <v>164</v>
      </c>
    </row>
    <row r="20" spans="1:5" x14ac:dyDescent="0.25">
      <c r="A20" s="6" t="s">
        <v>31</v>
      </c>
      <c r="B20" s="2" t="s">
        <v>6</v>
      </c>
      <c r="C20" s="2" t="s">
        <v>167</v>
      </c>
      <c r="D20" s="2" t="s">
        <v>164</v>
      </c>
    </row>
    <row r="21" spans="1:5" x14ac:dyDescent="0.25">
      <c r="A21" s="6" t="s">
        <v>32</v>
      </c>
      <c r="B21" s="2" t="s">
        <v>6</v>
      </c>
      <c r="C21" s="2" t="s">
        <v>174</v>
      </c>
      <c r="D21" s="2" t="s">
        <v>171</v>
      </c>
    </row>
    <row r="22" spans="1:5" x14ac:dyDescent="0.25">
      <c r="A22" s="6" t="s">
        <v>33</v>
      </c>
      <c r="B22" s="2" t="s">
        <v>6</v>
      </c>
      <c r="C22" s="2" t="s">
        <v>176</v>
      </c>
      <c r="D22" s="2" t="s">
        <v>175</v>
      </c>
    </row>
    <row r="23" spans="1:5" x14ac:dyDescent="0.25">
      <c r="A23" s="6" t="s">
        <v>16</v>
      </c>
      <c r="B23" s="2" t="s">
        <v>6</v>
      </c>
      <c r="C23" s="2" t="s">
        <v>168</v>
      </c>
      <c r="D23" s="2" t="s">
        <v>164</v>
      </c>
    </row>
    <row r="24" spans="1:5" x14ac:dyDescent="0.25">
      <c r="A24" s="6" t="s">
        <v>18</v>
      </c>
      <c r="B24" s="2" t="s">
        <v>6</v>
      </c>
      <c r="C24" s="2" t="s">
        <v>177</v>
      </c>
      <c r="D24" s="2" t="s">
        <v>175</v>
      </c>
    </row>
    <row r="25" spans="1:5" x14ac:dyDescent="0.25">
      <c r="A25" s="6" t="s">
        <v>19</v>
      </c>
      <c r="B25" s="2" t="s">
        <v>6</v>
      </c>
      <c r="C25" s="2" t="s">
        <v>184</v>
      </c>
      <c r="D25" s="2" t="s">
        <v>183</v>
      </c>
    </row>
    <row r="26" spans="1:5" x14ac:dyDescent="0.25">
      <c r="A26" s="6" t="s">
        <v>20</v>
      </c>
      <c r="B26" s="2" t="s">
        <v>6</v>
      </c>
      <c r="C26" s="2" t="s">
        <v>178</v>
      </c>
      <c r="D26" s="2" t="s">
        <v>175</v>
      </c>
    </row>
    <row r="27" spans="1:5" x14ac:dyDescent="0.25">
      <c r="A27" s="6" t="s">
        <v>21</v>
      </c>
      <c r="B27" s="2" t="s">
        <v>6</v>
      </c>
      <c r="C27" s="2" t="s">
        <v>185</v>
      </c>
      <c r="D27" s="2" t="s">
        <v>183</v>
      </c>
    </row>
    <row r="28" spans="1:5" x14ac:dyDescent="0.25">
      <c r="A28" s="6" t="s">
        <v>22</v>
      </c>
      <c r="B28" s="2" t="s">
        <v>6</v>
      </c>
      <c r="C28" s="2" t="s">
        <v>169</v>
      </c>
      <c r="D28" s="2" t="s">
        <v>164</v>
      </c>
    </row>
    <row r="29" spans="1:5" x14ac:dyDescent="0.25">
      <c r="A29" s="6" t="s">
        <v>239</v>
      </c>
      <c r="B29" s="2" t="s">
        <v>6</v>
      </c>
      <c r="C29" s="2" t="s">
        <v>189</v>
      </c>
      <c r="D29" s="2" t="s">
        <v>188</v>
      </c>
      <c r="E29" s="2"/>
    </row>
    <row r="30" spans="1:5" x14ac:dyDescent="0.25">
      <c r="A30" s="6" t="s">
        <v>23</v>
      </c>
      <c r="B30" s="2" t="s">
        <v>6</v>
      </c>
      <c r="C30" s="2" t="s">
        <v>170</v>
      </c>
      <c r="D30" s="2" t="s">
        <v>164</v>
      </c>
    </row>
    <row r="31" spans="1:5" x14ac:dyDescent="0.25">
      <c r="A31" s="6" t="s">
        <v>24</v>
      </c>
      <c r="B31" s="2" t="s">
        <v>6</v>
      </c>
      <c r="C31" s="2" t="s">
        <v>179</v>
      </c>
      <c r="D31" s="2" t="s">
        <v>175</v>
      </c>
    </row>
    <row r="32" spans="1:5" x14ac:dyDescent="0.25">
      <c r="A32" s="6" t="s">
        <v>35</v>
      </c>
      <c r="B32" s="2" t="s">
        <v>6</v>
      </c>
      <c r="C32" s="2" t="s">
        <v>180</v>
      </c>
      <c r="D32" s="2" t="s">
        <v>175</v>
      </c>
    </row>
    <row r="33" spans="1:5" x14ac:dyDescent="0.25">
      <c r="A33" s="6" t="s">
        <v>36</v>
      </c>
      <c r="B33" s="2" t="s">
        <v>6</v>
      </c>
      <c r="C33" s="2" t="s">
        <v>245</v>
      </c>
      <c r="D33" s="2" t="s">
        <v>186</v>
      </c>
    </row>
    <row r="34" spans="1:5" x14ac:dyDescent="0.25">
      <c r="A34" s="6" t="s">
        <v>82</v>
      </c>
      <c r="B34" s="2" t="s">
        <v>6</v>
      </c>
      <c r="C34" s="2" t="s">
        <v>190</v>
      </c>
      <c r="D34" s="2" t="s">
        <v>188</v>
      </c>
    </row>
    <row r="35" spans="1:5" x14ac:dyDescent="0.25">
      <c r="A35" s="6" t="s">
        <v>37</v>
      </c>
      <c r="B35" s="2" t="s">
        <v>6</v>
      </c>
      <c r="C35" s="2" t="s">
        <v>195</v>
      </c>
      <c r="D35" s="2" t="s">
        <v>194</v>
      </c>
    </row>
    <row r="36" spans="1:5" x14ac:dyDescent="0.25">
      <c r="A36" s="6" t="s">
        <v>38</v>
      </c>
      <c r="B36" s="2" t="s">
        <v>6</v>
      </c>
      <c r="C36" s="2" t="s">
        <v>181</v>
      </c>
      <c r="D36" s="2" t="s">
        <v>175</v>
      </c>
    </row>
    <row r="37" spans="1:5" x14ac:dyDescent="0.25">
      <c r="A37" s="6" t="s">
        <v>39</v>
      </c>
      <c r="B37" s="2" t="s">
        <v>6</v>
      </c>
      <c r="C37" s="2" t="s">
        <v>191</v>
      </c>
      <c r="D37" s="2" t="s">
        <v>188</v>
      </c>
    </row>
    <row r="38" spans="1:5" x14ac:dyDescent="0.25">
      <c r="A38" s="6" t="s">
        <v>40</v>
      </c>
      <c r="B38" s="2" t="s">
        <v>6</v>
      </c>
      <c r="C38" s="2" t="s">
        <v>182</v>
      </c>
      <c r="D38" s="2" t="s">
        <v>175</v>
      </c>
    </row>
    <row r="39" spans="1:5" x14ac:dyDescent="0.25">
      <c r="A39" s="6" t="s">
        <v>67</v>
      </c>
      <c r="B39" s="2" t="s">
        <v>6</v>
      </c>
      <c r="C39" s="2" t="s">
        <v>192</v>
      </c>
      <c r="D39" s="2" t="s">
        <v>188</v>
      </c>
    </row>
    <row r="40" spans="1:5" x14ac:dyDescent="0.25">
      <c r="A40" s="6" t="s">
        <v>68</v>
      </c>
      <c r="B40" s="2" t="s">
        <v>6</v>
      </c>
      <c r="C40" s="2" t="s">
        <v>196</v>
      </c>
      <c r="D40" s="2" t="s">
        <v>194</v>
      </c>
    </row>
    <row r="41" spans="1:5" x14ac:dyDescent="0.25">
      <c r="A41" s="6" t="s">
        <v>69</v>
      </c>
      <c r="B41" s="2" t="s">
        <v>6</v>
      </c>
      <c r="C41" s="2" t="s">
        <v>193</v>
      </c>
      <c r="D41" s="2" t="s">
        <v>188</v>
      </c>
    </row>
    <row r="42" spans="1:5" x14ac:dyDescent="0.25">
      <c r="A42" s="6" t="s">
        <v>70</v>
      </c>
      <c r="B42" s="2" t="s">
        <v>6</v>
      </c>
      <c r="C42" s="2" t="s">
        <v>197</v>
      </c>
      <c r="D42" s="2" t="s">
        <v>194</v>
      </c>
      <c r="E42" s="2"/>
    </row>
    <row r="43" spans="1:5" x14ac:dyDescent="0.25">
      <c r="A43" s="6" t="s">
        <v>238</v>
      </c>
      <c r="B43" s="2" t="s">
        <v>6</v>
      </c>
      <c r="C43" s="2" t="s">
        <v>187</v>
      </c>
      <c r="D43" s="2" t="s">
        <v>186</v>
      </c>
    </row>
    <row r="44" spans="1:5" x14ac:dyDescent="0.25">
      <c r="A44" s="6" t="s">
        <v>41</v>
      </c>
      <c r="B44" s="2" t="s">
        <v>29</v>
      </c>
      <c r="C44" s="2" t="s">
        <v>198</v>
      </c>
      <c r="D44" s="2" t="s">
        <v>153</v>
      </c>
    </row>
    <row r="45" spans="1:5" x14ac:dyDescent="0.25">
      <c r="A45" s="6" t="s">
        <v>42</v>
      </c>
      <c r="B45" s="2" t="s">
        <v>29</v>
      </c>
      <c r="C45" s="2" t="s">
        <v>201</v>
      </c>
      <c r="D45" s="2" t="s">
        <v>155</v>
      </c>
    </row>
    <row r="46" spans="1:5" x14ac:dyDescent="0.25">
      <c r="A46" s="6" t="s">
        <v>43</v>
      </c>
      <c r="B46" s="2" t="s">
        <v>29</v>
      </c>
      <c r="C46" s="2" t="s">
        <v>204</v>
      </c>
      <c r="D46" s="2" t="s">
        <v>161</v>
      </c>
    </row>
    <row r="47" spans="1:5" x14ac:dyDescent="0.25">
      <c r="A47" s="6" t="s">
        <v>44</v>
      </c>
      <c r="B47" s="2" t="s">
        <v>29</v>
      </c>
      <c r="C47" s="2" t="s">
        <v>199</v>
      </c>
      <c r="D47" s="2" t="s">
        <v>153</v>
      </c>
    </row>
    <row r="48" spans="1:5" x14ac:dyDescent="0.25">
      <c r="A48" s="6" t="s">
        <v>45</v>
      </c>
      <c r="B48" s="2" t="s">
        <v>29</v>
      </c>
      <c r="C48" s="2" t="s">
        <v>202</v>
      </c>
      <c r="D48" s="2" t="s">
        <v>155</v>
      </c>
    </row>
    <row r="49" spans="1:8" x14ac:dyDescent="0.25">
      <c r="A49" s="6" t="s">
        <v>46</v>
      </c>
      <c r="B49" s="2" t="s">
        <v>29</v>
      </c>
      <c r="C49" s="2" t="s">
        <v>205</v>
      </c>
      <c r="D49" s="2" t="s">
        <v>161</v>
      </c>
    </row>
    <row r="50" spans="1:8" x14ac:dyDescent="0.25">
      <c r="A50" s="6" t="s">
        <v>47</v>
      </c>
      <c r="B50" s="2" t="s">
        <v>29</v>
      </c>
      <c r="C50" s="2" t="s">
        <v>246</v>
      </c>
      <c r="D50" s="2" t="s">
        <v>161</v>
      </c>
    </row>
    <row r="51" spans="1:8" x14ac:dyDescent="0.25">
      <c r="A51" s="6" t="s">
        <v>48</v>
      </c>
      <c r="B51" s="2" t="s">
        <v>29</v>
      </c>
      <c r="C51" s="2" t="s">
        <v>203</v>
      </c>
      <c r="D51" s="2" t="s">
        <v>155</v>
      </c>
    </row>
    <row r="52" spans="1:8" x14ac:dyDescent="0.25">
      <c r="A52" s="6" t="s">
        <v>49</v>
      </c>
      <c r="B52" s="2" t="s">
        <v>29</v>
      </c>
      <c r="C52" s="2" t="s">
        <v>200</v>
      </c>
      <c r="D52" s="2" t="s">
        <v>153</v>
      </c>
    </row>
    <row r="53" spans="1:8" x14ac:dyDescent="0.25">
      <c r="A53" s="6" t="s">
        <v>50</v>
      </c>
      <c r="B53" s="2" t="s">
        <v>29</v>
      </c>
      <c r="C53" s="2" t="s">
        <v>206</v>
      </c>
      <c r="D53" s="2" t="s">
        <v>161</v>
      </c>
    </row>
    <row r="54" spans="1:8" x14ac:dyDescent="0.25">
      <c r="A54" s="6" t="s">
        <v>51</v>
      </c>
      <c r="B54" s="2" t="s">
        <v>29</v>
      </c>
      <c r="C54" s="2" t="s">
        <v>247</v>
      </c>
      <c r="D54" s="2" t="s">
        <v>171</v>
      </c>
    </row>
    <row r="55" spans="1:8" x14ac:dyDescent="0.25">
      <c r="A55" s="6" t="s">
        <v>52</v>
      </c>
      <c r="B55" s="2" t="s">
        <v>29</v>
      </c>
      <c r="C55" s="2" t="s">
        <v>207</v>
      </c>
      <c r="D55" s="2" t="s">
        <v>175</v>
      </c>
      <c r="E55" s="6"/>
      <c r="F55" s="2"/>
      <c r="G55" s="2"/>
      <c r="H55" s="2"/>
    </row>
    <row r="56" spans="1:8" x14ac:dyDescent="0.25">
      <c r="A56" s="6" t="s">
        <v>53</v>
      </c>
      <c r="B56" s="2" t="s">
        <v>29</v>
      </c>
      <c r="C56" s="2" t="s">
        <v>208</v>
      </c>
      <c r="D56" s="2" t="s">
        <v>175</v>
      </c>
      <c r="E56" s="6"/>
      <c r="F56" s="2"/>
      <c r="G56" s="2"/>
      <c r="H56" s="2"/>
    </row>
    <row r="57" spans="1:8" x14ac:dyDescent="0.25">
      <c r="A57" s="6" t="s">
        <v>54</v>
      </c>
      <c r="B57" s="2" t="s">
        <v>29</v>
      </c>
      <c r="C57" s="2" t="s">
        <v>209</v>
      </c>
      <c r="D57" s="2" t="s">
        <v>186</v>
      </c>
    </row>
    <row r="58" spans="1:8" x14ac:dyDescent="0.25">
      <c r="A58" s="6" t="s">
        <v>55</v>
      </c>
      <c r="B58" s="2" t="s">
        <v>29</v>
      </c>
      <c r="C58" s="2" t="s">
        <v>213</v>
      </c>
      <c r="D58" s="2" t="s">
        <v>212</v>
      </c>
    </row>
    <row r="59" spans="1:8" x14ac:dyDescent="0.25">
      <c r="A59" s="6" t="s">
        <v>56</v>
      </c>
      <c r="B59" s="2" t="s">
        <v>29</v>
      </c>
      <c r="C59" s="2" t="s">
        <v>211</v>
      </c>
      <c r="D59" s="2" t="s">
        <v>210</v>
      </c>
    </row>
    <row r="60" spans="1:8" x14ac:dyDescent="0.25">
      <c r="A60" s="6" t="s">
        <v>257</v>
      </c>
      <c r="B60" s="2" t="s">
        <v>29</v>
      </c>
      <c r="C60" s="2" t="s">
        <v>256</v>
      </c>
      <c r="D60" s="2" t="s">
        <v>171</v>
      </c>
    </row>
    <row r="61" spans="1:8" x14ac:dyDescent="0.25">
      <c r="A61" s="6" t="s">
        <v>57</v>
      </c>
      <c r="B61" s="2" t="s">
        <v>34</v>
      </c>
      <c r="C61" s="2" t="s">
        <v>249</v>
      </c>
      <c r="D61" s="2" t="s">
        <v>153</v>
      </c>
    </row>
    <row r="62" spans="1:8" x14ac:dyDescent="0.25">
      <c r="A62" s="6" t="s">
        <v>58</v>
      </c>
      <c r="B62" s="2" t="s">
        <v>34</v>
      </c>
      <c r="C62" s="2" t="s">
        <v>216</v>
      </c>
      <c r="D62" s="2" t="s">
        <v>155</v>
      </c>
    </row>
    <row r="63" spans="1:8" x14ac:dyDescent="0.25">
      <c r="A63" s="6" t="s">
        <v>59</v>
      </c>
      <c r="B63" s="2" t="s">
        <v>34</v>
      </c>
      <c r="C63" s="2" t="s">
        <v>218</v>
      </c>
      <c r="D63" s="2" t="s">
        <v>161</v>
      </c>
    </row>
    <row r="64" spans="1:8" x14ac:dyDescent="0.25">
      <c r="A64" s="6" t="s">
        <v>60</v>
      </c>
      <c r="B64" s="2" t="s">
        <v>34</v>
      </c>
      <c r="C64" s="2" t="s">
        <v>219</v>
      </c>
      <c r="D64" s="2" t="s">
        <v>161</v>
      </c>
    </row>
    <row r="65" spans="1:4" x14ac:dyDescent="0.25">
      <c r="A65" s="6" t="s">
        <v>61</v>
      </c>
      <c r="B65" s="2" t="s">
        <v>34</v>
      </c>
      <c r="C65" s="2" t="s">
        <v>214</v>
      </c>
      <c r="D65" s="2" t="s">
        <v>153</v>
      </c>
    </row>
    <row r="66" spans="1:4" x14ac:dyDescent="0.25">
      <c r="A66" s="6" t="s">
        <v>83</v>
      </c>
      <c r="B66" s="2" t="s">
        <v>34</v>
      </c>
      <c r="C66" s="2" t="s">
        <v>217</v>
      </c>
      <c r="D66" s="2" t="s">
        <v>155</v>
      </c>
    </row>
    <row r="67" spans="1:4" x14ac:dyDescent="0.25">
      <c r="A67" s="6" t="s">
        <v>84</v>
      </c>
      <c r="B67" s="2" t="s">
        <v>34</v>
      </c>
      <c r="C67" s="2" t="s">
        <v>215</v>
      </c>
      <c r="D67" s="2" t="s">
        <v>153</v>
      </c>
    </row>
    <row r="68" spans="1:4" x14ac:dyDescent="0.25">
      <c r="A68" s="6" t="s">
        <v>85</v>
      </c>
      <c r="B68" s="2" t="s">
        <v>34</v>
      </c>
      <c r="C68" s="2" t="s">
        <v>220</v>
      </c>
      <c r="D68" s="2" t="s">
        <v>161</v>
      </c>
    </row>
    <row r="69" spans="1:4" x14ac:dyDescent="0.25">
      <c r="A69" s="6" t="s">
        <v>86</v>
      </c>
      <c r="B69" s="2" t="s">
        <v>34</v>
      </c>
      <c r="C69" s="2" t="s">
        <v>221</v>
      </c>
      <c r="D69" s="2" t="s">
        <v>186</v>
      </c>
    </row>
    <row r="70" spans="1:4" x14ac:dyDescent="0.25">
      <c r="A70" s="6" t="s">
        <v>87</v>
      </c>
      <c r="B70" s="2" t="s">
        <v>34</v>
      </c>
      <c r="C70" s="2" t="s">
        <v>248</v>
      </c>
      <c r="D70" s="2" t="s">
        <v>175</v>
      </c>
    </row>
    <row r="71" spans="1:4" x14ac:dyDescent="0.25">
      <c r="A71" s="6" t="s">
        <v>88</v>
      </c>
      <c r="B71" s="2" t="s">
        <v>79</v>
      </c>
      <c r="C71" s="2" t="s">
        <v>226</v>
      </c>
      <c r="D71" s="2" t="s">
        <v>222</v>
      </c>
    </row>
    <row r="72" spans="1:4" x14ac:dyDescent="0.25">
      <c r="A72" s="6" t="s">
        <v>89</v>
      </c>
      <c r="B72" s="2" t="s">
        <v>79</v>
      </c>
      <c r="C72" s="2" t="s">
        <v>228</v>
      </c>
      <c r="D72" s="2" t="s">
        <v>175</v>
      </c>
    </row>
    <row r="73" spans="1:4" x14ac:dyDescent="0.25">
      <c r="A73" s="6" t="s">
        <v>90</v>
      </c>
      <c r="B73" s="2" t="s">
        <v>79</v>
      </c>
      <c r="C73" s="2" t="s">
        <v>230</v>
      </c>
      <c r="D73" s="2" t="s">
        <v>224</v>
      </c>
    </row>
    <row r="74" spans="1:4" x14ac:dyDescent="0.25">
      <c r="A74" s="6" t="s">
        <v>91</v>
      </c>
      <c r="B74" s="2" t="s">
        <v>79</v>
      </c>
      <c r="C74" s="2" t="s">
        <v>231</v>
      </c>
      <c r="D74" s="2" t="s">
        <v>224</v>
      </c>
    </row>
    <row r="75" spans="1:4" x14ac:dyDescent="0.25">
      <c r="A75" s="6" t="s">
        <v>92</v>
      </c>
      <c r="B75" s="2" t="s">
        <v>79</v>
      </c>
      <c r="C75" s="2" t="s">
        <v>229</v>
      </c>
      <c r="D75" s="2" t="s">
        <v>175</v>
      </c>
    </row>
    <row r="76" spans="1:4" x14ac:dyDescent="0.25">
      <c r="A76" s="6" t="s">
        <v>93</v>
      </c>
      <c r="B76" s="2" t="s">
        <v>79</v>
      </c>
      <c r="C76" s="2" t="s">
        <v>227</v>
      </c>
      <c r="D76" s="2" t="s">
        <v>223</v>
      </c>
    </row>
    <row r="77" spans="1:4" x14ac:dyDescent="0.25">
      <c r="A77" s="6" t="s">
        <v>94</v>
      </c>
      <c r="B77" s="2" t="s">
        <v>79</v>
      </c>
      <c r="C77" s="2" t="s">
        <v>232</v>
      </c>
      <c r="D77" s="2" t="s">
        <v>225</v>
      </c>
    </row>
    <row r="78" spans="1:4" x14ac:dyDescent="0.25">
      <c r="A78" s="6" t="s">
        <v>95</v>
      </c>
      <c r="B78" s="2" t="s">
        <v>79</v>
      </c>
      <c r="C78" s="2" t="s">
        <v>233</v>
      </c>
      <c r="D78" s="2" t="s">
        <v>186</v>
      </c>
    </row>
    <row r="79" spans="1:4" x14ac:dyDescent="0.25">
      <c r="A79" s="6" t="s">
        <v>96</v>
      </c>
      <c r="B79" s="2" t="s">
        <v>17</v>
      </c>
      <c r="C79" s="2" t="s">
        <v>234</v>
      </c>
      <c r="D79" s="2" t="s">
        <v>250</v>
      </c>
    </row>
    <row r="80" spans="1:4" x14ac:dyDescent="0.25">
      <c r="A80" s="6" t="s">
        <v>97</v>
      </c>
      <c r="B80" s="2" t="s">
        <v>17</v>
      </c>
      <c r="C80" s="2" t="s">
        <v>235</v>
      </c>
      <c r="D80" s="2" t="s">
        <v>210</v>
      </c>
    </row>
    <row r="81" spans="1:4" x14ac:dyDescent="0.25">
      <c r="A81" s="6" t="s">
        <v>253</v>
      </c>
      <c r="B81" s="2" t="s">
        <v>17</v>
      </c>
      <c r="C81" s="2" t="s">
        <v>251</v>
      </c>
      <c r="D81" s="2" t="s">
        <v>194</v>
      </c>
    </row>
    <row r="82" spans="1:4" x14ac:dyDescent="0.25">
      <c r="A82" s="6" t="s">
        <v>254</v>
      </c>
      <c r="B82" s="2" t="s">
        <v>17</v>
      </c>
      <c r="C82" s="2" t="s">
        <v>236</v>
      </c>
      <c r="D82" s="2" t="s">
        <v>210</v>
      </c>
    </row>
    <row r="84" spans="1:4" x14ac:dyDescent="0.25">
      <c r="C84" s="3"/>
      <c r="D84" s="3"/>
    </row>
    <row r="85" spans="1:4" x14ac:dyDescent="0.25">
      <c r="C85" s="3"/>
      <c r="D85" s="3"/>
    </row>
    <row r="86" spans="1:4" x14ac:dyDescent="0.25">
      <c r="C86" s="3"/>
      <c r="D86" s="3"/>
    </row>
    <row r="87" spans="1:4" x14ac:dyDescent="0.25">
      <c r="C87" s="3"/>
    </row>
    <row r="90" spans="1:4" x14ac:dyDescent="0.25">
      <c r="C90" s="3"/>
      <c r="D90" s="3"/>
    </row>
    <row r="92" spans="1:4" x14ac:dyDescent="0.25">
      <c r="C92" s="3"/>
      <c r="D92" s="3"/>
    </row>
    <row r="94" spans="1:4" x14ac:dyDescent="0.25">
      <c r="C94" s="3"/>
      <c r="D94" s="3"/>
    </row>
    <row r="98" spans="3:4" x14ac:dyDescent="0.25">
      <c r="C98" s="3"/>
      <c r="D98" s="5"/>
    </row>
    <row r="99" spans="3:4" x14ac:dyDescent="0.25">
      <c r="C99" s="3"/>
      <c r="D99" s="3"/>
    </row>
    <row r="100" spans="3:4" ht="15" customHeight="1" x14ac:dyDescent="0.25">
      <c r="C100" s="3"/>
      <c r="D100" s="3"/>
    </row>
    <row r="102" spans="3:4" x14ac:dyDescent="0.25">
      <c r="C102" s="3"/>
      <c r="D102" s="3"/>
    </row>
    <row r="103" spans="3:4" x14ac:dyDescent="0.25">
      <c r="C103" s="3"/>
      <c r="D103" s="3"/>
    </row>
    <row r="104" spans="3:4" x14ac:dyDescent="0.25">
      <c r="C104" s="3"/>
      <c r="D104" s="5"/>
    </row>
    <row r="106" spans="3:4" x14ac:dyDescent="0.25">
      <c r="C106" s="3"/>
      <c r="D106" s="3"/>
    </row>
    <row r="107" spans="3:4" x14ac:dyDescent="0.25">
      <c r="C107" s="3"/>
      <c r="D107" s="3"/>
    </row>
    <row r="110" spans="3:4" ht="17.25" thickBot="1" x14ac:dyDescent="0.3">
      <c r="C110" s="3"/>
      <c r="D110" s="3"/>
    </row>
    <row r="111" spans="3:4" ht="17.25" thickBot="1" x14ac:dyDescent="0.3">
      <c r="C111" s="3"/>
      <c r="D111" s="4"/>
    </row>
    <row r="112" spans="3:4" x14ac:dyDescent="0.25">
      <c r="C112" s="3"/>
      <c r="D112" s="3"/>
    </row>
    <row r="113" spans="3:4" ht="17.25" thickBot="1" x14ac:dyDescent="0.3"/>
    <row r="114" spans="3:4" ht="17.25" thickBot="1" x14ac:dyDescent="0.3">
      <c r="C114" s="3"/>
      <c r="D114" s="4"/>
    </row>
  </sheetData>
  <sortState ref="A1:D81">
    <sortCondition ref="A1:A81" customList="1A,1B,1C,1D,2A,2B,2C,2D,3A,3B,3C,3D,4A,4B,4C,4D,5A,5B,5C,5D,6A,6B,6C,6D,7A,7B,7C,7D,8A,8B,8C,8D,9A,9B,9C,9D,10A,10B,10C,10D,11A,11B,11C,11D,12A,12B,12C,12D,13A,13B,13C,13D,14A,14B,14C,14D,15A,15B,15C,15D,16A,16B,16C,16D,17A,17B,17C,17D,18A,18B,18C,18D,19A"/>
  </sortState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workbookViewId="0">
      <selection activeCell="A2" sqref="A1:E18"/>
    </sheetView>
  </sheetViews>
  <sheetFormatPr defaultRowHeight="16.5" x14ac:dyDescent="0.25"/>
  <cols>
    <col min="2" max="2" width="22.875" customWidth="1"/>
  </cols>
  <sheetData>
    <row r="1" spans="1:5" x14ac:dyDescent="0.25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</row>
    <row r="2" spans="1:5" x14ac:dyDescent="0.25">
      <c r="A2" s="2" t="s">
        <v>260</v>
      </c>
      <c r="B2" s="2" t="s">
        <v>153</v>
      </c>
      <c r="C2" s="2" t="s">
        <v>259</v>
      </c>
      <c r="D2" s="2" t="s">
        <v>81</v>
      </c>
      <c r="E2" s="2" t="s">
        <v>10</v>
      </c>
    </row>
    <row r="3" spans="1:5" x14ac:dyDescent="0.25">
      <c r="A3" s="2" t="s">
        <v>260</v>
      </c>
      <c r="B3" s="2" t="s">
        <v>155</v>
      </c>
      <c r="C3" s="2" t="s">
        <v>7</v>
      </c>
      <c r="D3" s="2" t="s">
        <v>80</v>
      </c>
      <c r="E3" s="2" t="s">
        <v>11</v>
      </c>
    </row>
    <row r="4" spans="1:5" x14ac:dyDescent="0.25">
      <c r="A4" s="2" t="s">
        <v>260</v>
      </c>
      <c r="B4" s="2" t="s">
        <v>161</v>
      </c>
      <c r="C4" s="2" t="s">
        <v>237</v>
      </c>
      <c r="D4" s="2" t="s">
        <v>8</v>
      </c>
      <c r="E4" s="2" t="s">
        <v>9</v>
      </c>
    </row>
    <row r="5" spans="1:5" x14ac:dyDescent="0.25">
      <c r="A5" s="2" t="s">
        <v>260</v>
      </c>
      <c r="B5" s="2" t="s">
        <v>171</v>
      </c>
      <c r="C5" s="2" t="s">
        <v>12</v>
      </c>
      <c r="D5" s="2" t="s">
        <v>28</v>
      </c>
      <c r="E5" s="2" t="s">
        <v>32</v>
      </c>
    </row>
    <row r="6" spans="1:5" x14ac:dyDescent="0.25">
      <c r="A6" s="2" t="s">
        <v>260</v>
      </c>
      <c r="B6" s="2" t="s">
        <v>164</v>
      </c>
      <c r="C6" s="2" t="s">
        <v>13</v>
      </c>
      <c r="D6" s="2" t="s">
        <v>30</v>
      </c>
      <c r="E6" s="2" t="s">
        <v>31</v>
      </c>
    </row>
    <row r="7" spans="1:5" x14ac:dyDescent="0.25">
      <c r="A7" s="2" t="s">
        <v>260</v>
      </c>
      <c r="B7" s="2" t="s">
        <v>175</v>
      </c>
      <c r="C7" s="2" t="s">
        <v>33</v>
      </c>
      <c r="D7" s="2" t="s">
        <v>18</v>
      </c>
      <c r="E7" s="2" t="s">
        <v>20</v>
      </c>
    </row>
    <row r="8" spans="1:5" x14ac:dyDescent="0.25">
      <c r="A8" s="2" t="s">
        <v>260</v>
      </c>
      <c r="B8" s="2" t="s">
        <v>188</v>
      </c>
      <c r="C8" s="2" t="s">
        <v>261</v>
      </c>
      <c r="D8" s="2" t="s">
        <v>82</v>
      </c>
      <c r="E8" s="2" t="s">
        <v>39</v>
      </c>
    </row>
    <row r="9" spans="1:5" x14ac:dyDescent="0.25">
      <c r="A9" s="2" t="s">
        <v>260</v>
      </c>
      <c r="B9" s="2" t="s">
        <v>194</v>
      </c>
      <c r="C9" s="2" t="s">
        <v>37</v>
      </c>
      <c r="D9" s="2" t="s">
        <v>68</v>
      </c>
      <c r="E9" s="2" t="s">
        <v>70</v>
      </c>
    </row>
    <row r="10" spans="1:5" x14ac:dyDescent="0.25">
      <c r="A10" s="2" t="s">
        <v>262</v>
      </c>
      <c r="B10" s="2" t="s">
        <v>153</v>
      </c>
      <c r="C10" s="2" t="s">
        <v>41</v>
      </c>
      <c r="D10" s="2" t="s">
        <v>44</v>
      </c>
      <c r="E10" s="2" t="s">
        <v>49</v>
      </c>
    </row>
    <row r="11" spans="1:5" x14ac:dyDescent="0.25">
      <c r="A11" s="2" t="s">
        <v>262</v>
      </c>
      <c r="B11" s="2" t="s">
        <v>155</v>
      </c>
      <c r="C11" s="2" t="s">
        <v>42</v>
      </c>
      <c r="D11" s="2" t="s">
        <v>45</v>
      </c>
      <c r="E11" s="2" t="s">
        <v>48</v>
      </c>
    </row>
    <row r="12" spans="1:5" x14ac:dyDescent="0.25">
      <c r="A12" s="2" t="s">
        <v>262</v>
      </c>
      <c r="B12" s="2" t="s">
        <v>161</v>
      </c>
      <c r="C12" s="2" t="s">
        <v>43</v>
      </c>
      <c r="D12" s="2" t="s">
        <v>46</v>
      </c>
      <c r="E12" s="2" t="s">
        <v>47</v>
      </c>
    </row>
    <row r="13" spans="1:5" x14ac:dyDescent="0.25">
      <c r="A13" s="2" t="s">
        <v>263</v>
      </c>
      <c r="B13" s="2" t="s">
        <v>153</v>
      </c>
      <c r="C13" s="2" t="s">
        <v>57</v>
      </c>
      <c r="D13" s="2" t="s">
        <v>61</v>
      </c>
      <c r="E13" s="2" t="s">
        <v>84</v>
      </c>
    </row>
    <row r="14" spans="1:5" x14ac:dyDescent="0.25">
      <c r="A14" s="2" t="s">
        <v>263</v>
      </c>
      <c r="B14" s="2" t="s">
        <v>161</v>
      </c>
      <c r="C14" s="2" t="s">
        <v>59</v>
      </c>
      <c r="D14" s="2" t="s">
        <v>60</v>
      </c>
      <c r="E14" s="2" t="s">
        <v>85</v>
      </c>
    </row>
    <row r="15" spans="1:5" x14ac:dyDescent="0.25">
      <c r="A15" s="2" t="s">
        <v>79</v>
      </c>
      <c r="B15" s="2" t="s">
        <v>264</v>
      </c>
      <c r="C15" s="2" t="s">
        <v>265</v>
      </c>
      <c r="D15" s="2" t="s">
        <v>266</v>
      </c>
      <c r="E15" s="2" t="s">
        <v>267</v>
      </c>
    </row>
    <row r="16" spans="1:5" x14ac:dyDescent="0.25">
      <c r="A16" s="2" t="s">
        <v>79</v>
      </c>
      <c r="B16" s="2" t="s">
        <v>268</v>
      </c>
      <c r="C16" s="2" t="s">
        <v>269</v>
      </c>
      <c r="D16" s="2" t="s">
        <v>270</v>
      </c>
      <c r="E16" s="2" t="s">
        <v>271</v>
      </c>
    </row>
    <row r="17" spans="1:5" x14ac:dyDescent="0.25">
      <c r="A17" s="2" t="s">
        <v>17</v>
      </c>
      <c r="B17" s="2" t="s">
        <v>272</v>
      </c>
      <c r="C17" s="6" t="s">
        <v>96</v>
      </c>
      <c r="D17" s="6" t="s">
        <v>97</v>
      </c>
      <c r="E17" s="2" t="s">
        <v>274</v>
      </c>
    </row>
    <row r="18" spans="1:5" x14ac:dyDescent="0.25">
      <c r="A18" s="2" t="s">
        <v>17</v>
      </c>
      <c r="B18" s="2" t="s">
        <v>273</v>
      </c>
      <c r="C18" t="s">
        <v>275</v>
      </c>
      <c r="D18" s="2" t="s">
        <v>276</v>
      </c>
      <c r="E18" s="2" t="s">
        <v>277</v>
      </c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statistics</vt:lpstr>
      <vt:lpstr>verification</vt:lpstr>
      <vt:lpstr>player_data</vt:lpstr>
      <vt:lpstr>group_elim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Tong-desk</dc:creator>
  <cp:lastModifiedBy>TONG-NOTE</cp:lastModifiedBy>
  <dcterms:created xsi:type="dcterms:W3CDTF">2017-10-14T13:14:10Z</dcterms:created>
  <dcterms:modified xsi:type="dcterms:W3CDTF">2018-11-14T19:15:29Z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5c0e3579-9b58-4427-8a5b-9e8f5cd933b9</vt:lpwstr>
  </property>
</Properties>
</file>