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esla Tong\Desktop\"/>
    </mc:Choice>
  </mc:AlternateContent>
  <xr:revisionPtr revIDLastSave="0" documentId="13_ncr:1_{D590644D-297F-4A0A-8DB2-3A25DEE3E66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Q35" i="1"/>
  <c r="R35" i="1"/>
  <c r="S35" i="1"/>
  <c r="T35" i="1"/>
  <c r="U35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6" i="1"/>
  <c r="R36" i="1"/>
  <c r="S36" i="1"/>
  <c r="T36" i="1"/>
  <c r="U36" i="1"/>
  <c r="E25" i="1"/>
  <c r="F25" i="1"/>
  <c r="E26" i="1"/>
  <c r="F26" i="1"/>
  <c r="E21" i="1"/>
  <c r="F21" i="1"/>
  <c r="C3" i="1"/>
  <c r="E30" i="1"/>
  <c r="F30" i="1"/>
  <c r="E29" i="1"/>
  <c r="F29" i="1"/>
  <c r="E19" i="1"/>
  <c r="F19" i="1"/>
  <c r="E18" i="1"/>
  <c r="F18" i="1" s="1"/>
  <c r="E6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63" i="1"/>
  <c r="F63" i="1"/>
  <c r="Q63" i="1"/>
  <c r="R63" i="1"/>
  <c r="S63" i="1"/>
  <c r="T63" i="1"/>
  <c r="U63" i="1"/>
  <c r="E64" i="1"/>
  <c r="F64" i="1"/>
  <c r="Q64" i="1"/>
  <c r="R64" i="1"/>
  <c r="S64" i="1"/>
  <c r="T64" i="1"/>
  <c r="U64" i="1"/>
  <c r="E65" i="1"/>
  <c r="F65" i="1"/>
  <c r="Q65" i="1"/>
  <c r="R65" i="1"/>
  <c r="S65" i="1"/>
  <c r="T65" i="1"/>
  <c r="U65" i="1"/>
  <c r="E66" i="1"/>
  <c r="F66" i="1"/>
  <c r="Q66" i="1"/>
  <c r="R66" i="1"/>
  <c r="S66" i="1"/>
  <c r="T66" i="1"/>
  <c r="U66" i="1"/>
  <c r="E67" i="1"/>
  <c r="F67" i="1"/>
  <c r="Q67" i="1"/>
  <c r="R67" i="1"/>
  <c r="S67" i="1"/>
  <c r="T67" i="1"/>
  <c r="U67" i="1"/>
  <c r="E68" i="1"/>
  <c r="F68" i="1"/>
  <c r="Q68" i="1"/>
  <c r="R68" i="1"/>
  <c r="S68" i="1"/>
  <c r="T68" i="1"/>
  <c r="U68" i="1"/>
  <c r="E69" i="1"/>
  <c r="F69" i="1"/>
  <c r="Q69" i="1"/>
  <c r="R69" i="1"/>
  <c r="S69" i="1"/>
  <c r="T69" i="1"/>
  <c r="U69" i="1"/>
  <c r="E70" i="1"/>
  <c r="F70" i="1"/>
  <c r="Q70" i="1"/>
  <c r="R70" i="1"/>
  <c r="S70" i="1"/>
  <c r="T70" i="1"/>
  <c r="U70" i="1"/>
  <c r="E71" i="1"/>
  <c r="F71" i="1"/>
  <c r="Q71" i="1"/>
  <c r="R71" i="1"/>
  <c r="S71" i="1"/>
  <c r="T71" i="1"/>
  <c r="U71" i="1"/>
  <c r="E72" i="1"/>
  <c r="F72" i="1"/>
  <c r="Q72" i="1"/>
  <c r="R72" i="1"/>
  <c r="S72" i="1"/>
  <c r="T72" i="1"/>
  <c r="U72" i="1"/>
  <c r="E73" i="1"/>
  <c r="F73" i="1"/>
  <c r="Q73" i="1"/>
  <c r="R73" i="1"/>
  <c r="S73" i="1"/>
  <c r="T73" i="1"/>
  <c r="U73" i="1"/>
  <c r="E74" i="1"/>
  <c r="F74" i="1"/>
  <c r="Q74" i="1"/>
  <c r="R74" i="1"/>
  <c r="S74" i="1"/>
  <c r="T74" i="1"/>
  <c r="U74" i="1"/>
  <c r="E75" i="1"/>
  <c r="F75" i="1"/>
  <c r="Q75" i="1"/>
  <c r="R75" i="1"/>
  <c r="S75" i="1"/>
  <c r="T75" i="1"/>
  <c r="U75" i="1"/>
  <c r="E76" i="1"/>
  <c r="F76" i="1"/>
  <c r="Q76" i="1"/>
  <c r="R76" i="1"/>
  <c r="S76" i="1"/>
  <c r="T76" i="1"/>
  <c r="U76" i="1"/>
  <c r="E77" i="1"/>
  <c r="F77" i="1"/>
  <c r="Q77" i="1"/>
  <c r="R77" i="1"/>
  <c r="S77" i="1"/>
  <c r="T77" i="1"/>
  <c r="U77" i="1"/>
  <c r="E78" i="1"/>
  <c r="F78" i="1"/>
  <c r="Q78" i="1"/>
  <c r="R78" i="1"/>
  <c r="S78" i="1"/>
  <c r="T78" i="1"/>
  <c r="U78" i="1"/>
  <c r="E79" i="1"/>
  <c r="F79" i="1"/>
  <c r="Q79" i="1"/>
  <c r="R79" i="1"/>
  <c r="S79" i="1"/>
  <c r="T79" i="1"/>
  <c r="U79" i="1"/>
  <c r="E80" i="1"/>
  <c r="F80" i="1"/>
  <c r="Q80" i="1"/>
  <c r="R80" i="1"/>
  <c r="S80" i="1"/>
  <c r="T80" i="1"/>
  <c r="U80" i="1"/>
  <c r="E81" i="1"/>
  <c r="F81" i="1"/>
  <c r="Q81" i="1"/>
  <c r="R81" i="1"/>
  <c r="S81" i="1"/>
  <c r="T81" i="1"/>
  <c r="U81" i="1"/>
  <c r="E82" i="1"/>
  <c r="F82" i="1"/>
  <c r="Q82" i="1"/>
  <c r="R82" i="1"/>
  <c r="S82" i="1"/>
  <c r="T82" i="1"/>
  <c r="U82" i="1"/>
  <c r="E83" i="1"/>
  <c r="F83" i="1"/>
  <c r="Q83" i="1"/>
  <c r="R83" i="1"/>
  <c r="S83" i="1"/>
  <c r="T83" i="1"/>
  <c r="U83" i="1"/>
  <c r="E84" i="1"/>
  <c r="F84" i="1"/>
  <c r="Q84" i="1"/>
  <c r="R84" i="1"/>
  <c r="S84" i="1"/>
  <c r="T84" i="1"/>
  <c r="U84" i="1"/>
  <c r="E85" i="1"/>
  <c r="F85" i="1"/>
  <c r="Q85" i="1"/>
  <c r="R85" i="1"/>
  <c r="S85" i="1"/>
  <c r="T85" i="1"/>
  <c r="U85" i="1"/>
  <c r="E62" i="1"/>
  <c r="F62" i="1"/>
  <c r="Q62" i="1"/>
  <c r="R62" i="1"/>
  <c r="S62" i="1"/>
  <c r="T62" i="1"/>
  <c r="U62" i="1"/>
  <c r="E61" i="1"/>
  <c r="F61" i="1"/>
  <c r="Q61" i="1"/>
  <c r="R61" i="1"/>
  <c r="S61" i="1"/>
  <c r="T61" i="1"/>
  <c r="U61" i="1"/>
  <c r="E60" i="1"/>
  <c r="F60" i="1"/>
  <c r="Q60" i="1"/>
  <c r="R60" i="1"/>
  <c r="S60" i="1"/>
  <c r="T60" i="1"/>
  <c r="U60" i="1"/>
  <c r="E59" i="1"/>
  <c r="F59" i="1"/>
  <c r="Q59" i="1"/>
  <c r="R59" i="1"/>
  <c r="S59" i="1"/>
  <c r="T59" i="1"/>
  <c r="U59" i="1"/>
  <c r="E58" i="1"/>
  <c r="F58" i="1"/>
  <c r="Q58" i="1"/>
  <c r="R58" i="1"/>
  <c r="S58" i="1"/>
  <c r="T58" i="1"/>
  <c r="U58" i="1"/>
  <c r="E57" i="1"/>
  <c r="F57" i="1"/>
  <c r="Q57" i="1"/>
  <c r="R57" i="1"/>
  <c r="S57" i="1"/>
  <c r="T57" i="1"/>
  <c r="U57" i="1"/>
  <c r="E56" i="1"/>
  <c r="F56" i="1"/>
  <c r="Q56" i="1"/>
  <c r="R56" i="1"/>
  <c r="S56" i="1"/>
  <c r="T56" i="1"/>
  <c r="U56" i="1"/>
  <c r="E55" i="1"/>
  <c r="F55" i="1"/>
  <c r="Q55" i="1"/>
  <c r="R55" i="1"/>
  <c r="S55" i="1"/>
  <c r="T55" i="1"/>
  <c r="U55" i="1"/>
  <c r="E49" i="1"/>
  <c r="F49" i="1"/>
  <c r="Q49" i="1"/>
  <c r="R49" i="1"/>
  <c r="S49" i="1"/>
  <c r="T49" i="1"/>
  <c r="U49" i="1"/>
  <c r="E50" i="1"/>
  <c r="F50" i="1"/>
  <c r="Q50" i="1"/>
  <c r="R50" i="1"/>
  <c r="S50" i="1"/>
  <c r="T50" i="1"/>
  <c r="U50" i="1"/>
  <c r="E51" i="1"/>
  <c r="F51" i="1"/>
  <c r="Q51" i="1"/>
  <c r="R51" i="1"/>
  <c r="S51" i="1"/>
  <c r="T51" i="1"/>
  <c r="U51" i="1"/>
  <c r="E52" i="1"/>
  <c r="F52" i="1"/>
  <c r="Q52" i="1"/>
  <c r="R52" i="1"/>
  <c r="S52" i="1"/>
  <c r="T52" i="1"/>
  <c r="U52" i="1"/>
  <c r="E53" i="1"/>
  <c r="F53" i="1"/>
  <c r="Q53" i="1"/>
  <c r="R53" i="1"/>
  <c r="S53" i="1"/>
  <c r="T53" i="1"/>
  <c r="U53" i="1"/>
  <c r="E54" i="1"/>
  <c r="F54" i="1"/>
  <c r="Q54" i="1"/>
  <c r="R54" i="1"/>
  <c r="S54" i="1"/>
  <c r="T54" i="1"/>
  <c r="U54" i="1"/>
  <c r="E47" i="1"/>
  <c r="F47" i="1"/>
  <c r="Q47" i="1"/>
  <c r="R47" i="1"/>
  <c r="S47" i="1"/>
  <c r="T47" i="1"/>
  <c r="U47" i="1"/>
  <c r="E48" i="1"/>
  <c r="F48" i="1"/>
  <c r="Q48" i="1"/>
  <c r="R48" i="1"/>
  <c r="S48" i="1"/>
  <c r="T48" i="1"/>
  <c r="U48" i="1"/>
  <c r="F10" i="1"/>
  <c r="F11" i="1"/>
  <c r="F12" i="1"/>
  <c r="F13" i="1"/>
  <c r="F15" i="1"/>
  <c r="F20" i="1"/>
  <c r="F23" i="1"/>
  <c r="F27" i="1"/>
  <c r="F28" i="1"/>
  <c r="F32" i="1"/>
  <c r="F33" i="1"/>
  <c r="F37" i="1"/>
  <c r="F38" i="1"/>
  <c r="F39" i="1"/>
  <c r="F40" i="1"/>
  <c r="F41" i="1"/>
  <c r="F44" i="1"/>
  <c r="F45" i="1"/>
  <c r="F6" i="1"/>
  <c r="E8" i="1"/>
  <c r="F8" i="1" s="1"/>
  <c r="E9" i="1"/>
  <c r="F9" i="1" s="1"/>
  <c r="E10" i="1"/>
  <c r="E11" i="1"/>
  <c r="E12" i="1"/>
  <c r="E13" i="1"/>
  <c r="E14" i="1"/>
  <c r="F14" i="1" s="1"/>
  <c r="E15" i="1"/>
  <c r="E16" i="1"/>
  <c r="F16" i="1" s="1"/>
  <c r="E17" i="1"/>
  <c r="F17" i="1" s="1"/>
  <c r="E20" i="1"/>
  <c r="E22" i="1"/>
  <c r="F22" i="1" s="1"/>
  <c r="E23" i="1"/>
  <c r="E24" i="1"/>
  <c r="F24" i="1" s="1"/>
  <c r="E27" i="1"/>
  <c r="E28" i="1"/>
  <c r="E31" i="1"/>
  <c r="F31" i="1" s="1"/>
  <c r="E32" i="1"/>
  <c r="E33" i="1"/>
  <c r="E34" i="1"/>
  <c r="F34" i="1" s="1"/>
  <c r="E36" i="1"/>
  <c r="F36" i="1" s="1"/>
  <c r="E37" i="1"/>
  <c r="Q37" i="1"/>
  <c r="R37" i="1"/>
  <c r="S37" i="1"/>
  <c r="T37" i="1"/>
  <c r="U37" i="1"/>
  <c r="E38" i="1"/>
  <c r="Q38" i="1"/>
  <c r="R38" i="1"/>
  <c r="S38" i="1"/>
  <c r="T38" i="1"/>
  <c r="U38" i="1"/>
  <c r="E39" i="1"/>
  <c r="Q39" i="1"/>
  <c r="R39" i="1"/>
  <c r="S39" i="1"/>
  <c r="T39" i="1"/>
  <c r="U39" i="1"/>
  <c r="E40" i="1"/>
  <c r="Q40" i="1"/>
  <c r="R40" i="1"/>
  <c r="S40" i="1"/>
  <c r="T40" i="1"/>
  <c r="U40" i="1"/>
  <c r="E41" i="1"/>
  <c r="Q41" i="1"/>
  <c r="R41" i="1"/>
  <c r="S41" i="1"/>
  <c r="T41" i="1"/>
  <c r="U41" i="1"/>
  <c r="E42" i="1"/>
  <c r="F42" i="1" s="1"/>
  <c r="Q42" i="1"/>
  <c r="R42" i="1"/>
  <c r="S42" i="1"/>
  <c r="T42" i="1"/>
  <c r="U42" i="1"/>
  <c r="E43" i="1"/>
  <c r="F43" i="1" s="1"/>
  <c r="Q43" i="1"/>
  <c r="R43" i="1"/>
  <c r="S43" i="1"/>
  <c r="T43" i="1"/>
  <c r="U43" i="1"/>
  <c r="E44" i="1"/>
  <c r="Q44" i="1"/>
  <c r="R44" i="1"/>
  <c r="S44" i="1"/>
  <c r="T44" i="1"/>
  <c r="U44" i="1"/>
  <c r="E45" i="1"/>
  <c r="Q45" i="1"/>
  <c r="R45" i="1"/>
  <c r="S45" i="1"/>
  <c r="T45" i="1"/>
  <c r="U45" i="1"/>
  <c r="E46" i="1"/>
  <c r="F46" i="1" s="1"/>
  <c r="Q46" i="1"/>
  <c r="R46" i="1"/>
  <c r="S46" i="1"/>
  <c r="T46" i="1"/>
  <c r="U46" i="1"/>
  <c r="E7" i="1"/>
  <c r="F7" i="1" s="1"/>
  <c r="U6" i="1"/>
  <c r="T6" i="1"/>
  <c r="S6" i="1"/>
  <c r="R6" i="1"/>
  <c r="Q6" i="1"/>
  <c r="G35" i="1" l="1"/>
  <c r="H35" i="1" s="1"/>
  <c r="K35" i="1" s="1"/>
  <c r="G25" i="1"/>
  <c r="H25" i="1" s="1"/>
  <c r="G26" i="1"/>
  <c r="H26" i="1" s="1"/>
  <c r="M26" i="1" s="1"/>
  <c r="G47" i="1"/>
  <c r="H47" i="1" s="1"/>
  <c r="L47" i="1" s="1"/>
  <c r="G30" i="1"/>
  <c r="H30" i="1" s="1"/>
  <c r="L30" i="1" s="1"/>
  <c r="G29" i="1"/>
  <c r="H29" i="1" s="1"/>
  <c r="I29" i="1" s="1"/>
  <c r="G21" i="1"/>
  <c r="H21" i="1" s="1"/>
  <c r="M21" i="1" s="1"/>
  <c r="G89" i="1"/>
  <c r="H89" i="1" s="1"/>
  <c r="G18" i="1"/>
  <c r="H18" i="1" s="1"/>
  <c r="G19" i="1"/>
  <c r="H19" i="1" s="1"/>
  <c r="K19" i="1" s="1"/>
  <c r="E5" i="1"/>
  <c r="F5" i="1"/>
  <c r="G72" i="1"/>
  <c r="H72" i="1" s="1"/>
  <c r="G59" i="1"/>
  <c r="H59" i="1" s="1"/>
  <c r="G87" i="1"/>
  <c r="H87" i="1" s="1"/>
  <c r="J87" i="1" s="1"/>
  <c r="G86" i="1"/>
  <c r="H86" i="1" s="1"/>
  <c r="I86" i="1" s="1"/>
  <c r="G60" i="1"/>
  <c r="H60" i="1" s="1"/>
  <c r="G62" i="1"/>
  <c r="H62" i="1" s="1"/>
  <c r="I62" i="1" s="1"/>
  <c r="G84" i="1"/>
  <c r="H84" i="1" s="1"/>
  <c r="G61" i="1"/>
  <c r="H61" i="1" s="1"/>
  <c r="M61" i="1" s="1"/>
  <c r="G58" i="1"/>
  <c r="H58" i="1" s="1"/>
  <c r="I58" i="1" s="1"/>
  <c r="G92" i="1"/>
  <c r="H92" i="1" s="1"/>
  <c r="G78" i="1"/>
  <c r="H78" i="1" s="1"/>
  <c r="G55" i="1"/>
  <c r="H55" i="1" s="1"/>
  <c r="G79" i="1"/>
  <c r="H79" i="1" s="1"/>
  <c r="G57" i="1"/>
  <c r="H57" i="1" s="1"/>
  <c r="J57" i="1" s="1"/>
  <c r="G67" i="1"/>
  <c r="H67" i="1" s="1"/>
  <c r="K67" i="1" s="1"/>
  <c r="G56" i="1"/>
  <c r="H56" i="1" s="1"/>
  <c r="G88" i="1"/>
  <c r="H88" i="1" s="1"/>
  <c r="G90" i="1"/>
  <c r="H90" i="1" s="1"/>
  <c r="G85" i="1"/>
  <c r="H85" i="1" s="1"/>
  <c r="G91" i="1"/>
  <c r="H91" i="1" s="1"/>
  <c r="K91" i="1" s="1"/>
  <c r="G82" i="1"/>
  <c r="H82" i="1" s="1"/>
  <c r="I82" i="1" s="1"/>
  <c r="G93" i="1"/>
  <c r="H93" i="1" s="1"/>
  <c r="M93" i="1" s="1"/>
  <c r="G81" i="1"/>
  <c r="H81" i="1" s="1"/>
  <c r="G73" i="1"/>
  <c r="H73" i="1" s="1"/>
  <c r="M73" i="1" s="1"/>
  <c r="G66" i="1"/>
  <c r="H66" i="1" s="1"/>
  <c r="G74" i="1"/>
  <c r="H74" i="1" s="1"/>
  <c r="I74" i="1" s="1"/>
  <c r="G83" i="1"/>
  <c r="H83" i="1" s="1"/>
  <c r="G69" i="1"/>
  <c r="H69" i="1" s="1"/>
  <c r="M69" i="1" s="1"/>
  <c r="G80" i="1"/>
  <c r="H80" i="1" s="1"/>
  <c r="G64" i="1"/>
  <c r="H64" i="1" s="1"/>
  <c r="G75" i="1"/>
  <c r="H75" i="1" s="1"/>
  <c r="J75" i="1" s="1"/>
  <c r="G65" i="1"/>
  <c r="H65" i="1" s="1"/>
  <c r="G70" i="1"/>
  <c r="H70" i="1" s="1"/>
  <c r="I70" i="1" s="1"/>
  <c r="G71" i="1"/>
  <c r="H71" i="1" s="1"/>
  <c r="G76" i="1"/>
  <c r="H76" i="1" s="1"/>
  <c r="G68" i="1"/>
  <c r="H68" i="1" s="1"/>
  <c r="G77" i="1"/>
  <c r="H77" i="1" s="1"/>
  <c r="G63" i="1"/>
  <c r="H63" i="1" s="1"/>
  <c r="L63" i="1" s="1"/>
  <c r="G53" i="1"/>
  <c r="H53" i="1" s="1"/>
  <c r="G52" i="1"/>
  <c r="H52" i="1" s="1"/>
  <c r="G54" i="1"/>
  <c r="H54" i="1" s="1"/>
  <c r="G32" i="1"/>
  <c r="H32" i="1" s="1"/>
  <c r="I32" i="1" s="1"/>
  <c r="G51" i="1"/>
  <c r="H51" i="1" s="1"/>
  <c r="J51" i="1" s="1"/>
  <c r="G31" i="1"/>
  <c r="H31" i="1" s="1"/>
  <c r="G50" i="1"/>
  <c r="H50" i="1" s="1"/>
  <c r="I50" i="1" s="1"/>
  <c r="G49" i="1"/>
  <c r="H49" i="1" s="1"/>
  <c r="M49" i="1" s="1"/>
  <c r="G48" i="1"/>
  <c r="H48" i="1" s="1"/>
  <c r="G20" i="1"/>
  <c r="H20" i="1" s="1"/>
  <c r="G41" i="1"/>
  <c r="H41" i="1" s="1"/>
  <c r="G46" i="1"/>
  <c r="H46" i="1" s="1"/>
  <c r="K46" i="1" s="1"/>
  <c r="G36" i="1"/>
  <c r="H36" i="1" s="1"/>
  <c r="G22" i="1"/>
  <c r="H22" i="1" s="1"/>
  <c r="M22" i="1" s="1"/>
  <c r="G44" i="1"/>
  <c r="H44" i="1" s="1"/>
  <c r="G14" i="1"/>
  <c r="H14" i="1" s="1"/>
  <c r="I14" i="1" s="1"/>
  <c r="G13" i="1"/>
  <c r="H13" i="1" s="1"/>
  <c r="M13" i="1" s="1"/>
  <c r="G12" i="1"/>
  <c r="H12" i="1" s="1"/>
  <c r="I12" i="1" s="1"/>
  <c r="G33" i="1"/>
  <c r="H33" i="1" s="1"/>
  <c r="K33" i="1" s="1"/>
  <c r="G24" i="1"/>
  <c r="H24" i="1" s="1"/>
  <c r="G39" i="1"/>
  <c r="H39" i="1" s="1"/>
  <c r="L39" i="1" s="1"/>
  <c r="G17" i="1"/>
  <c r="H17" i="1" s="1"/>
  <c r="G40" i="1"/>
  <c r="H40" i="1" s="1"/>
  <c r="G27" i="1"/>
  <c r="H27" i="1" s="1"/>
  <c r="M27" i="1" s="1"/>
  <c r="G9" i="1"/>
  <c r="H9" i="1" s="1"/>
  <c r="I9" i="1" s="1"/>
  <c r="G37" i="1"/>
  <c r="H37" i="1" s="1"/>
  <c r="M37" i="1" s="1"/>
  <c r="G34" i="1"/>
  <c r="H34" i="1" s="1"/>
  <c r="G28" i="1"/>
  <c r="H28" i="1" s="1"/>
  <c r="I28" i="1" s="1"/>
  <c r="G10" i="1"/>
  <c r="H10" i="1" s="1"/>
  <c r="J10" i="1" s="1"/>
  <c r="G42" i="1"/>
  <c r="H42" i="1" s="1"/>
  <c r="G23" i="1"/>
  <c r="H23" i="1" s="1"/>
  <c r="L23" i="1" s="1"/>
  <c r="G15" i="1"/>
  <c r="H15" i="1" s="1"/>
  <c r="G45" i="1"/>
  <c r="H45" i="1" s="1"/>
  <c r="G11" i="1"/>
  <c r="H11" i="1" s="1"/>
  <c r="G43" i="1"/>
  <c r="H43" i="1" s="1"/>
  <c r="K43" i="1" s="1"/>
  <c r="G38" i="1"/>
  <c r="H38" i="1" s="1"/>
  <c r="K38" i="1" s="1"/>
  <c r="G16" i="1"/>
  <c r="H16" i="1" s="1"/>
  <c r="G8" i="1"/>
  <c r="H8" i="1" s="1"/>
  <c r="I8" i="1" s="1"/>
  <c r="G7" i="1"/>
  <c r="H7" i="1" s="1"/>
  <c r="G6" i="1"/>
  <c r="H6" i="1" s="1"/>
  <c r="I6" i="1" s="1"/>
  <c r="L35" i="1" l="1"/>
  <c r="M35" i="1"/>
  <c r="J35" i="1"/>
  <c r="I35" i="1"/>
  <c r="K47" i="1"/>
  <c r="J47" i="1"/>
  <c r="I47" i="1"/>
  <c r="M47" i="1"/>
  <c r="M82" i="1"/>
  <c r="L87" i="1"/>
  <c r="J69" i="1"/>
  <c r="J62" i="1"/>
  <c r="K93" i="1"/>
  <c r="L86" i="1"/>
  <c r="K25" i="1"/>
  <c r="J25" i="1"/>
  <c r="L25" i="1"/>
  <c r="M25" i="1"/>
  <c r="I26" i="1"/>
  <c r="J26" i="1"/>
  <c r="J30" i="1"/>
  <c r="K26" i="1"/>
  <c r="L26" i="1"/>
  <c r="I25" i="1"/>
  <c r="L29" i="1"/>
  <c r="L74" i="1"/>
  <c r="K30" i="1"/>
  <c r="I30" i="1"/>
  <c r="I46" i="1"/>
  <c r="M30" i="1"/>
  <c r="J74" i="1"/>
  <c r="J63" i="1"/>
  <c r="L51" i="1"/>
  <c r="L38" i="1"/>
  <c r="M57" i="1"/>
  <c r="K29" i="1"/>
  <c r="I45" i="1"/>
  <c r="L45" i="1"/>
  <c r="J41" i="1"/>
  <c r="K41" i="1"/>
  <c r="L41" i="1"/>
  <c r="M41" i="1"/>
  <c r="I41" i="1"/>
  <c r="L77" i="1"/>
  <c r="M77" i="1"/>
  <c r="I77" i="1"/>
  <c r="J77" i="1"/>
  <c r="K77" i="1"/>
  <c r="I79" i="1"/>
  <c r="J79" i="1"/>
  <c r="L79" i="1"/>
  <c r="M79" i="1"/>
  <c r="I72" i="1"/>
  <c r="J72" i="1"/>
  <c r="K72" i="1"/>
  <c r="L72" i="1"/>
  <c r="M72" i="1"/>
  <c r="J45" i="1"/>
  <c r="I68" i="1"/>
  <c r="J68" i="1"/>
  <c r="K68" i="1"/>
  <c r="L68" i="1"/>
  <c r="M68" i="1"/>
  <c r="I73" i="1"/>
  <c r="K73" i="1"/>
  <c r="L73" i="1"/>
  <c r="J73" i="1"/>
  <c r="I55" i="1"/>
  <c r="L55" i="1"/>
  <c r="M55" i="1"/>
  <c r="J55" i="1"/>
  <c r="K69" i="1"/>
  <c r="J39" i="1"/>
  <c r="M29" i="1"/>
  <c r="K48" i="1"/>
  <c r="L48" i="1"/>
  <c r="M48" i="1"/>
  <c r="I48" i="1"/>
  <c r="J48" i="1"/>
  <c r="I81" i="1"/>
  <c r="L81" i="1"/>
  <c r="I78" i="1"/>
  <c r="J78" i="1"/>
  <c r="K78" i="1"/>
  <c r="L78" i="1"/>
  <c r="M78" i="1"/>
  <c r="M45" i="1"/>
  <c r="I42" i="1"/>
  <c r="J42" i="1"/>
  <c r="K42" i="1"/>
  <c r="L42" i="1"/>
  <c r="M42" i="1"/>
  <c r="I49" i="1"/>
  <c r="J49" i="1"/>
  <c r="K49" i="1"/>
  <c r="L49" i="1"/>
  <c r="I71" i="1"/>
  <c r="J71" i="1"/>
  <c r="K71" i="1"/>
  <c r="L71" i="1"/>
  <c r="M71" i="1"/>
  <c r="I93" i="1"/>
  <c r="L93" i="1"/>
  <c r="I92" i="1"/>
  <c r="J92" i="1"/>
  <c r="K92" i="1"/>
  <c r="L92" i="1"/>
  <c r="M92" i="1"/>
  <c r="J81" i="1"/>
  <c r="K81" i="1"/>
  <c r="L50" i="1"/>
  <c r="K39" i="1"/>
  <c r="I39" i="1"/>
  <c r="M39" i="1"/>
  <c r="I76" i="1"/>
  <c r="J76" i="1"/>
  <c r="K76" i="1"/>
  <c r="L76" i="1"/>
  <c r="M76" i="1"/>
  <c r="L70" i="1"/>
  <c r="J70" i="1"/>
  <c r="L82" i="1"/>
  <c r="J82" i="1"/>
  <c r="L58" i="1"/>
  <c r="J58" i="1"/>
  <c r="J93" i="1"/>
  <c r="J86" i="1"/>
  <c r="K55" i="1"/>
  <c r="M38" i="1"/>
  <c r="K58" i="1"/>
  <c r="I89" i="1"/>
  <c r="J89" i="1"/>
  <c r="K89" i="1"/>
  <c r="L89" i="1"/>
  <c r="M89" i="1"/>
  <c r="K51" i="1"/>
  <c r="I51" i="1"/>
  <c r="M51" i="1"/>
  <c r="K75" i="1"/>
  <c r="I75" i="1"/>
  <c r="M75" i="1"/>
  <c r="I85" i="1"/>
  <c r="J85" i="1"/>
  <c r="K85" i="1"/>
  <c r="L85" i="1"/>
  <c r="K84" i="1"/>
  <c r="L84" i="1"/>
  <c r="M84" i="1"/>
  <c r="I84" i="1"/>
  <c r="J84" i="1"/>
  <c r="K50" i="1"/>
  <c r="L62" i="1"/>
  <c r="M50" i="1"/>
  <c r="K70" i="1"/>
  <c r="I91" i="1"/>
  <c r="L91" i="1"/>
  <c r="M91" i="1"/>
  <c r="J91" i="1"/>
  <c r="I64" i="1"/>
  <c r="J64" i="1"/>
  <c r="K64" i="1"/>
  <c r="L64" i="1"/>
  <c r="M64" i="1"/>
  <c r="I90" i="1"/>
  <c r="J90" i="1"/>
  <c r="K90" i="1"/>
  <c r="L90" i="1"/>
  <c r="M90" i="1"/>
  <c r="K86" i="1"/>
  <c r="I54" i="1"/>
  <c r="J54" i="1"/>
  <c r="K54" i="1"/>
  <c r="L54" i="1"/>
  <c r="M54" i="1"/>
  <c r="K80" i="1"/>
  <c r="L80" i="1"/>
  <c r="M80" i="1"/>
  <c r="I80" i="1"/>
  <c r="J80" i="1"/>
  <c r="M88" i="1"/>
  <c r="I88" i="1"/>
  <c r="J88" i="1"/>
  <c r="K88" i="1"/>
  <c r="L88" i="1"/>
  <c r="I60" i="1"/>
  <c r="J60" i="1"/>
  <c r="K60" i="1"/>
  <c r="L60" i="1"/>
  <c r="M60" i="1"/>
  <c r="M58" i="1"/>
  <c r="M85" i="1"/>
  <c r="J38" i="1"/>
  <c r="M86" i="1"/>
  <c r="M62" i="1"/>
  <c r="K82" i="1"/>
  <c r="I65" i="1"/>
  <c r="J65" i="1"/>
  <c r="K65" i="1"/>
  <c r="L65" i="1"/>
  <c r="M65" i="1"/>
  <c r="I37" i="1"/>
  <c r="J37" i="1"/>
  <c r="K37" i="1"/>
  <c r="L37" i="1"/>
  <c r="M36" i="1"/>
  <c r="I36" i="1"/>
  <c r="J36" i="1"/>
  <c r="K36" i="1"/>
  <c r="L36" i="1"/>
  <c r="M52" i="1"/>
  <c r="I52" i="1"/>
  <c r="J52" i="1"/>
  <c r="K52" i="1"/>
  <c r="L52" i="1"/>
  <c r="I56" i="1"/>
  <c r="J56" i="1"/>
  <c r="K56" i="1"/>
  <c r="L56" i="1"/>
  <c r="M56" i="1"/>
  <c r="K45" i="1"/>
  <c r="K62" i="1"/>
  <c r="I43" i="1"/>
  <c r="J43" i="1"/>
  <c r="L43" i="1"/>
  <c r="M43" i="1"/>
  <c r="I40" i="1"/>
  <c r="J40" i="1"/>
  <c r="K40" i="1"/>
  <c r="L40" i="1"/>
  <c r="M40" i="1"/>
  <c r="I53" i="1"/>
  <c r="J53" i="1"/>
  <c r="K53" i="1"/>
  <c r="L53" i="1"/>
  <c r="M53" i="1"/>
  <c r="I83" i="1"/>
  <c r="J83" i="1"/>
  <c r="K83" i="1"/>
  <c r="L83" i="1"/>
  <c r="M83" i="1"/>
  <c r="I67" i="1"/>
  <c r="J67" i="1"/>
  <c r="L67" i="1"/>
  <c r="M67" i="1"/>
  <c r="K87" i="1"/>
  <c r="I87" i="1"/>
  <c r="M87" i="1"/>
  <c r="M70" i="1"/>
  <c r="J50" i="1"/>
  <c r="K74" i="1"/>
  <c r="K79" i="1"/>
  <c r="M74" i="1"/>
  <c r="I61" i="1"/>
  <c r="J61" i="1"/>
  <c r="K61" i="1"/>
  <c r="L61" i="1"/>
  <c r="J44" i="1"/>
  <c r="I44" i="1"/>
  <c r="K44" i="1"/>
  <c r="L44" i="1"/>
  <c r="M44" i="1"/>
  <c r="I69" i="1"/>
  <c r="L69" i="1"/>
  <c r="L46" i="1"/>
  <c r="J46" i="1"/>
  <c r="K63" i="1"/>
  <c r="I63" i="1"/>
  <c r="M63" i="1"/>
  <c r="I57" i="1"/>
  <c r="L57" i="1"/>
  <c r="L59" i="1"/>
  <c r="M59" i="1"/>
  <c r="I59" i="1"/>
  <c r="J59" i="1"/>
  <c r="K59" i="1"/>
  <c r="L75" i="1"/>
  <c r="I38" i="1"/>
  <c r="K57" i="1"/>
  <c r="M81" i="1"/>
  <c r="J29" i="1"/>
  <c r="M46" i="1"/>
  <c r="K66" i="1"/>
  <c r="L66" i="1"/>
  <c r="M66" i="1"/>
  <c r="I66" i="1"/>
  <c r="J66" i="1"/>
  <c r="J34" i="1"/>
  <c r="I34" i="1"/>
  <c r="M34" i="1"/>
  <c r="K34" i="1"/>
  <c r="L34" i="1"/>
  <c r="I33" i="1"/>
  <c r="J33" i="1"/>
  <c r="L33" i="1"/>
  <c r="M33" i="1"/>
  <c r="K32" i="1"/>
  <c r="L32" i="1"/>
  <c r="M32" i="1"/>
  <c r="J32" i="1"/>
  <c r="L31" i="1"/>
  <c r="I31" i="1"/>
  <c r="J31" i="1"/>
  <c r="M31" i="1"/>
  <c r="K31" i="1"/>
  <c r="L28" i="1"/>
  <c r="K28" i="1"/>
  <c r="J28" i="1"/>
  <c r="M28" i="1"/>
  <c r="I27" i="1"/>
  <c r="J27" i="1"/>
  <c r="K27" i="1"/>
  <c r="L27" i="1"/>
  <c r="J24" i="1"/>
  <c r="K24" i="1"/>
  <c r="L24" i="1"/>
  <c r="M24" i="1"/>
  <c r="I24" i="1"/>
  <c r="M23" i="1"/>
  <c r="K23" i="1"/>
  <c r="J23" i="1"/>
  <c r="I23" i="1"/>
  <c r="L22" i="1"/>
  <c r="J22" i="1"/>
  <c r="K22" i="1"/>
  <c r="I22" i="1"/>
  <c r="M10" i="1"/>
  <c r="L9" i="1"/>
  <c r="J8" i="1"/>
  <c r="M7" i="1"/>
  <c r="K7" i="1"/>
  <c r="K6" i="1"/>
  <c r="L8" i="1"/>
  <c r="L6" i="1"/>
  <c r="J6" i="1"/>
  <c r="M8" i="1"/>
  <c r="I7" i="1"/>
  <c r="J9" i="1"/>
  <c r="I10" i="1"/>
  <c r="K9" i="1"/>
  <c r="K10" i="1"/>
  <c r="J7" i="1"/>
  <c r="L10" i="1"/>
  <c r="M9" i="1"/>
  <c r="K8" i="1"/>
  <c r="L7" i="1"/>
  <c r="M6" i="1"/>
  <c r="I21" i="1"/>
  <c r="L21" i="1"/>
  <c r="J21" i="1"/>
  <c r="K21" i="1"/>
  <c r="J20" i="1"/>
  <c r="M20" i="1"/>
  <c r="K20" i="1"/>
  <c r="I20" i="1"/>
  <c r="L20" i="1"/>
  <c r="I19" i="1"/>
  <c r="M19" i="1"/>
  <c r="J19" i="1"/>
  <c r="L19" i="1"/>
  <c r="L18" i="1"/>
  <c r="M18" i="1"/>
  <c r="I18" i="1"/>
  <c r="J18" i="1"/>
  <c r="K18" i="1"/>
  <c r="I17" i="1"/>
  <c r="J17" i="1"/>
  <c r="K17" i="1"/>
  <c r="L17" i="1"/>
  <c r="M17" i="1"/>
  <c r="I16" i="1"/>
  <c r="K16" i="1"/>
  <c r="L16" i="1"/>
  <c r="M16" i="1"/>
  <c r="J16" i="1"/>
  <c r="K15" i="1"/>
  <c r="I15" i="1"/>
  <c r="M15" i="1"/>
  <c r="J15" i="1"/>
  <c r="L15" i="1"/>
  <c r="M14" i="1"/>
  <c r="J14" i="1"/>
  <c r="K14" i="1"/>
  <c r="L14" i="1"/>
  <c r="I13" i="1"/>
  <c r="J13" i="1"/>
  <c r="K13" i="1"/>
  <c r="L13" i="1"/>
  <c r="L12" i="1"/>
  <c r="J12" i="1"/>
  <c r="K12" i="1"/>
  <c r="M12" i="1"/>
  <c r="M11" i="1"/>
  <c r="I11" i="1"/>
  <c r="J11" i="1"/>
  <c r="K11" i="1"/>
  <c r="L11" i="1"/>
  <c r="G5" i="1"/>
  <c r="J5" i="1" l="1"/>
  <c r="M5" i="1"/>
  <c r="I5" i="1"/>
  <c r="L5" i="1" l="1"/>
  <c r="K5" i="1"/>
  <c r="H5" i="1" l="1"/>
  <c r="N5" i="1"/>
</calcChain>
</file>

<file path=xl/sharedStrings.xml><?xml version="1.0" encoding="utf-8"?>
<sst xmlns="http://schemas.openxmlformats.org/spreadsheetml/2006/main" count="19" uniqueCount="19">
  <si>
    <t>标价</t>
    <phoneticPr fontId="1" type="noConversion"/>
  </si>
  <si>
    <t>flag</t>
    <phoneticPr fontId="1" type="noConversion"/>
  </si>
  <si>
    <t>税前</t>
    <phoneticPr fontId="1" type="noConversion"/>
  </si>
  <si>
    <t>总价</t>
    <phoneticPr fontId="1" type="noConversion"/>
  </si>
  <si>
    <t>税率（%）</t>
    <phoneticPr fontId="1" type="noConversion"/>
  </si>
  <si>
    <t>2晏子</t>
    <phoneticPr fontId="1" type="noConversion"/>
  </si>
  <si>
    <t>3杨子琪</t>
    <phoneticPr fontId="1" type="noConversion"/>
  </si>
  <si>
    <t>4童天立</t>
    <phoneticPr fontId="1" type="noConversion"/>
  </si>
  <si>
    <t>5顾家豪</t>
    <phoneticPr fontId="1" type="noConversion"/>
  </si>
  <si>
    <t>总计</t>
    <phoneticPr fontId="1" type="noConversion"/>
  </si>
  <si>
    <t>默认</t>
    <phoneticPr fontId="1" type="noConversion"/>
  </si>
  <si>
    <t>f</t>
    <phoneticPr fontId="1" type="noConversion"/>
  </si>
  <si>
    <t>修正</t>
    <phoneticPr fontId="1" type="noConversion"/>
  </si>
  <si>
    <t>税钱</t>
    <phoneticPr fontId="1" type="noConversion"/>
  </si>
  <si>
    <t>说明 - flag：数字代表人，d代表税前折扣，c代表税后优惠券，数值填写在修正一列。f代表不收税，t代表收税，B2单元格可以修改默认的模式。例如B2填f，flag中不写任何f或者t即是默认不收税。如果表格不够长了，框选B6到U6向下拖动到满意为止。</t>
    <phoneticPr fontId="1" type="noConversion"/>
  </si>
  <si>
    <t>1任宇浩</t>
    <phoneticPr fontId="1" type="noConversion"/>
  </si>
  <si>
    <t>3t</t>
    <phoneticPr fontId="1" type="noConversion"/>
  </si>
  <si>
    <t>4t</t>
    <phoneticPr fontId="1" type="noConversion"/>
  </si>
  <si>
    <t>人均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</si>
</sst>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"/>
  <sheetViews>
    <sheetView tabSelected="1" workbookViewId="0">
      <selection activeCell="B36" sqref="B36"/>
    </sheetView>
  </sheetViews>
  <sheetFormatPr defaultRowHeight="13.8" x14ac:dyDescent="0.25"/>
  <cols>
    <col min="7" max="7" width="10.21875" customWidth="1"/>
    <col min="19" max="19" width="9.109375" bestFit="1" customWidth="1"/>
  </cols>
  <sheetData>
    <row r="1" spans="1:28" x14ac:dyDescent="0.25">
      <c r="A1" t="s">
        <v>4</v>
      </c>
      <c r="B1">
        <v>9.5</v>
      </c>
    </row>
    <row r="2" spans="1:28" x14ac:dyDescent="0.25">
      <c r="A2" t="s">
        <v>10</v>
      </c>
      <c r="B2" s="3" t="s">
        <v>11</v>
      </c>
    </row>
    <row r="3" spans="1:28" x14ac:dyDescent="0.25">
      <c r="C3">
        <f>SUMIF(B6:B101,"&lt;0.77")</f>
        <v>1.4000000000000001</v>
      </c>
    </row>
    <row r="4" spans="1:28" x14ac:dyDescent="0.25">
      <c r="B4" s="1" t="s">
        <v>0</v>
      </c>
      <c r="C4" s="1" t="s">
        <v>1</v>
      </c>
      <c r="D4" s="2" t="s">
        <v>12</v>
      </c>
      <c r="E4" t="s">
        <v>2</v>
      </c>
      <c r="F4" t="s">
        <v>13</v>
      </c>
      <c r="G4" t="s">
        <v>3</v>
      </c>
      <c r="H4" t="s">
        <v>18</v>
      </c>
      <c r="I4" s="4" t="s">
        <v>15</v>
      </c>
      <c r="J4" s="4" t="s">
        <v>5</v>
      </c>
      <c r="K4" s="4" t="s">
        <v>6</v>
      </c>
      <c r="L4" s="4" t="s">
        <v>7</v>
      </c>
      <c r="M4" s="4" t="s">
        <v>8</v>
      </c>
      <c r="Q4">
        <v>1</v>
      </c>
      <c r="R4">
        <v>2</v>
      </c>
      <c r="S4">
        <v>3</v>
      </c>
      <c r="T4">
        <v>4</v>
      </c>
      <c r="U4">
        <v>5</v>
      </c>
      <c r="X4" s="6" t="s">
        <v>14</v>
      </c>
      <c r="Y4" s="6"/>
      <c r="Z4" s="6"/>
      <c r="AA4" s="6"/>
      <c r="AB4" s="6"/>
    </row>
    <row r="5" spans="1:28" x14ac:dyDescent="0.25">
      <c r="A5" t="s">
        <v>9</v>
      </c>
      <c r="E5">
        <f>SUM(E6:E101)</f>
        <v>118.64999999999998</v>
      </c>
      <c r="F5">
        <f>SUM(F6:F101)</f>
        <v>1.0431000000000001</v>
      </c>
      <c r="G5">
        <f>SUM(G6:G101)</f>
        <v>119.69309999999999</v>
      </c>
      <c r="H5" s="5">
        <f>AVERAGE(I5:M5)</f>
        <v>23.938619999999997</v>
      </c>
      <c r="I5" s="5">
        <f>SUM(I6:I113)</f>
        <v>0</v>
      </c>
      <c r="J5" s="5">
        <f>SUM(J6:J113)</f>
        <v>0</v>
      </c>
      <c r="K5" s="5">
        <f>SUM(K6:K113)</f>
        <v>59.485716666666661</v>
      </c>
      <c r="L5" s="5">
        <f>SUM(L6:L113)</f>
        <v>42.345716666666654</v>
      </c>
      <c r="M5" s="5">
        <f>SUM(M6:M113)</f>
        <v>17.861666666666672</v>
      </c>
      <c r="N5" s="5">
        <f>SUM(I5:M5)</f>
        <v>119.69309999999999</v>
      </c>
      <c r="X5" s="6"/>
      <c r="Y5" s="6"/>
      <c r="Z5" s="6"/>
      <c r="AA5" s="6"/>
      <c r="AB5" s="6"/>
    </row>
    <row r="6" spans="1:28" x14ac:dyDescent="0.25">
      <c r="B6">
        <v>3.28</v>
      </c>
      <c r="C6">
        <v>35</v>
      </c>
      <c r="E6">
        <f>B6-IF(COUNT(FIND("d",C6)),D6)</f>
        <v>3.28</v>
      </c>
      <c r="F6">
        <f>IF(OR(AND(B$2="t",NOT(COUNT(FIND("f",C6)))),COUNT(FIND("t",C6))),E6*$B$1/100,0)</f>
        <v>0</v>
      </c>
      <c r="G6">
        <f>E6+F6-IF(COUNT(FIND("c",C6)),D6,0)</f>
        <v>3.28</v>
      </c>
      <c r="H6">
        <f>IF(G6, G6/SUM(Q6:U6), 0)</f>
        <v>1.64</v>
      </c>
      <c r="I6">
        <f>Q6*$H6</f>
        <v>0</v>
      </c>
      <c r="J6">
        <f>R6*$H6</f>
        <v>0</v>
      </c>
      <c r="K6">
        <f>S6*$H6</f>
        <v>1.64</v>
      </c>
      <c r="L6">
        <f>T6*$H6</f>
        <v>0</v>
      </c>
      <c r="M6">
        <f>U6*$H6</f>
        <v>1.64</v>
      </c>
      <c r="Q6">
        <f>COUNT(FIND("1",$C6))</f>
        <v>0</v>
      </c>
      <c r="R6">
        <f>COUNT(FIND("2",$C6))</f>
        <v>0</v>
      </c>
      <c r="S6">
        <f>COUNT(FIND("3",$C6))</f>
        <v>1</v>
      </c>
      <c r="T6">
        <f>COUNT(FIND("4",$C6))</f>
        <v>0</v>
      </c>
      <c r="U6">
        <f>COUNT(FIND("5",$C6))</f>
        <v>1</v>
      </c>
      <c r="X6" s="6"/>
      <c r="Y6" s="6"/>
      <c r="Z6" s="6"/>
      <c r="AA6" s="6"/>
      <c r="AB6" s="6"/>
    </row>
    <row r="7" spans="1:28" x14ac:dyDescent="0.25">
      <c r="B7">
        <v>3.07</v>
      </c>
      <c r="C7">
        <v>35</v>
      </c>
      <c r="E7">
        <f>B7-IF(COUNT(FIND("d",C7)),D7)</f>
        <v>3.07</v>
      </c>
      <c r="F7">
        <f>IF(OR(AND(B$2="t",NOT(COUNT(FIND("f",C7)))),COUNT(FIND("t",C7))),E7*$B$1/100,0)</f>
        <v>0</v>
      </c>
      <c r="G7">
        <f>E7+F7-IF(COUNT(FIND("c",C7)),D7,0)</f>
        <v>3.07</v>
      </c>
      <c r="H7">
        <f>IF(G7, G7/SUM(Q7:U7), 0)</f>
        <v>1.5349999999999999</v>
      </c>
      <c r="I7">
        <f>Q7*$H7</f>
        <v>0</v>
      </c>
      <c r="J7">
        <f>R7*$H7</f>
        <v>0</v>
      </c>
      <c r="K7">
        <f>S7*$H7</f>
        <v>1.5349999999999999</v>
      </c>
      <c r="L7">
        <f>T7*$H7</f>
        <v>0</v>
      </c>
      <c r="M7">
        <f>U7*$H7</f>
        <v>1.5349999999999999</v>
      </c>
      <c r="Q7">
        <f>COUNT(FIND("1",$C7))</f>
        <v>0</v>
      </c>
      <c r="R7">
        <f>COUNT(FIND("2",$C7))</f>
        <v>0</v>
      </c>
      <c r="S7">
        <f>COUNT(FIND("3",$C7))</f>
        <v>1</v>
      </c>
      <c r="T7">
        <f>COUNT(FIND("4",$C7))</f>
        <v>0</v>
      </c>
      <c r="U7">
        <f>COUNT(FIND("5",$C7))</f>
        <v>1</v>
      </c>
      <c r="X7" s="6"/>
      <c r="Y7" s="6"/>
      <c r="Z7" s="6"/>
      <c r="AA7" s="6"/>
      <c r="AB7" s="6"/>
    </row>
    <row r="8" spans="1:28" x14ac:dyDescent="0.25">
      <c r="B8">
        <v>20.92</v>
      </c>
      <c r="C8">
        <v>345</v>
      </c>
      <c r="E8">
        <f>B8-IF(COUNT(FIND("d",C8)),D8)</f>
        <v>20.92</v>
      </c>
      <c r="F8">
        <f>IF(OR(AND(B$2="t",NOT(COUNT(FIND("f",C8)))),COUNT(FIND("t",C8))),E8*$B$1/100,0)</f>
        <v>0</v>
      </c>
      <c r="G8">
        <f>E8+F8-IF(COUNT(FIND("c",C8)),D8,0)</f>
        <v>20.92</v>
      </c>
      <c r="H8">
        <f>IF(G8, G8/SUM(Q8:U8), 0)</f>
        <v>6.9733333333333336</v>
      </c>
      <c r="I8">
        <f>Q8*$H8</f>
        <v>0</v>
      </c>
      <c r="J8">
        <f>R8*$H8</f>
        <v>0</v>
      </c>
      <c r="K8">
        <f>S8*$H8</f>
        <v>6.9733333333333336</v>
      </c>
      <c r="L8">
        <f>T8*$H8</f>
        <v>6.9733333333333336</v>
      </c>
      <c r="M8">
        <f>U8*$H8</f>
        <v>6.9733333333333336</v>
      </c>
      <c r="Q8">
        <f>COUNT(FIND("1",$C8))</f>
        <v>0</v>
      </c>
      <c r="R8">
        <f>COUNT(FIND("2",$C8))</f>
        <v>0</v>
      </c>
      <c r="S8">
        <f>COUNT(FIND("3",$C8))</f>
        <v>1</v>
      </c>
      <c r="T8">
        <f>COUNT(FIND("4",$C8))</f>
        <v>1</v>
      </c>
      <c r="U8">
        <f>COUNT(FIND("5",$C8))</f>
        <v>1</v>
      </c>
      <c r="X8" s="6"/>
      <c r="Y8" s="6"/>
      <c r="Z8" s="6"/>
      <c r="AA8" s="6"/>
      <c r="AB8" s="6"/>
    </row>
    <row r="9" spans="1:28" x14ac:dyDescent="0.25">
      <c r="B9">
        <v>2.98</v>
      </c>
      <c r="C9">
        <v>34</v>
      </c>
      <c r="E9">
        <f>B9-IF(COUNT(FIND("d",C9)),D9)</f>
        <v>2.98</v>
      </c>
      <c r="F9">
        <f>IF(OR(AND(B$2="t",NOT(COUNT(FIND("f",C9)))),COUNT(FIND("t",C9))),E9*$B$1/100,0)</f>
        <v>0</v>
      </c>
      <c r="G9">
        <f>E9+F9-IF(COUNT(FIND("c",C9)),D9,0)</f>
        <v>2.98</v>
      </c>
      <c r="H9">
        <f>IF(G9, G9/SUM(Q9:U9), 0)</f>
        <v>1.49</v>
      </c>
      <c r="I9">
        <f>Q9*$H9</f>
        <v>0</v>
      </c>
      <c r="J9">
        <f>R9*$H9</f>
        <v>0</v>
      </c>
      <c r="K9">
        <f>S9*$H9</f>
        <v>1.49</v>
      </c>
      <c r="L9">
        <f>T9*$H9</f>
        <v>1.49</v>
      </c>
      <c r="M9">
        <f>U9*$H9</f>
        <v>0</v>
      </c>
      <c r="Q9">
        <f>COUNT(FIND("1",$C9))</f>
        <v>0</v>
      </c>
      <c r="R9">
        <f>COUNT(FIND("2",$C9))</f>
        <v>0</v>
      </c>
      <c r="S9">
        <f>COUNT(FIND("3",$C9))</f>
        <v>1</v>
      </c>
      <c r="T9">
        <f>COUNT(FIND("4",$C9))</f>
        <v>1</v>
      </c>
      <c r="U9">
        <f>COUNT(FIND("5",$C9))</f>
        <v>0</v>
      </c>
      <c r="X9" s="6"/>
      <c r="Y9" s="6"/>
      <c r="Z9" s="6"/>
      <c r="AA9" s="6"/>
      <c r="AB9" s="6"/>
    </row>
    <row r="10" spans="1:28" x14ac:dyDescent="0.25">
      <c r="B10">
        <v>0.5</v>
      </c>
      <c r="C10">
        <v>34</v>
      </c>
      <c r="E10">
        <f>B10-IF(COUNT(FIND("d",C10)),D10)</f>
        <v>0.5</v>
      </c>
      <c r="F10">
        <f>IF(OR(AND(B$2="t",NOT(COUNT(FIND("f",C10)))),COUNT(FIND("t",C10))),E10*$B$1/100,0)</f>
        <v>0</v>
      </c>
      <c r="G10">
        <f>E10+F10-IF(COUNT(FIND("c",C10)),D10,0)</f>
        <v>0.5</v>
      </c>
      <c r="H10">
        <f>IF(G10, G10/SUM(Q10:U10), 0)</f>
        <v>0.25</v>
      </c>
      <c r="I10">
        <f>Q10*$H10</f>
        <v>0</v>
      </c>
      <c r="J10">
        <f>R10*$H10</f>
        <v>0</v>
      </c>
      <c r="K10">
        <f>S10*$H10</f>
        <v>0.25</v>
      </c>
      <c r="L10">
        <f>T10*$H10</f>
        <v>0.25</v>
      </c>
      <c r="M10">
        <f>U10*$H10</f>
        <v>0</v>
      </c>
      <c r="Q10">
        <f>COUNT(FIND("1",$C10))</f>
        <v>0</v>
      </c>
      <c r="R10">
        <f>COUNT(FIND("2",$C10))</f>
        <v>0</v>
      </c>
      <c r="S10">
        <f>COUNT(FIND("3",$C10))</f>
        <v>1</v>
      </c>
      <c r="T10">
        <f>COUNT(FIND("4",$C10))</f>
        <v>1</v>
      </c>
      <c r="U10">
        <f>COUNT(FIND("5",$C10))</f>
        <v>0</v>
      </c>
      <c r="X10" s="6"/>
      <c r="Y10" s="6"/>
      <c r="Z10" s="6"/>
      <c r="AA10" s="6"/>
      <c r="AB10" s="6"/>
    </row>
    <row r="11" spans="1:28" x14ac:dyDescent="0.25">
      <c r="B11">
        <v>3.99</v>
      </c>
      <c r="C11">
        <v>3</v>
      </c>
      <c r="E11">
        <f>B11-IF(COUNT(FIND("d",C11)),D11)</f>
        <v>3.99</v>
      </c>
      <c r="F11">
        <f>IF(OR(AND(B$2="t",NOT(COUNT(FIND("f",C11)))),COUNT(FIND("t",C11))),E11*$B$1/100,0)</f>
        <v>0</v>
      </c>
      <c r="G11">
        <f>E11+F11-IF(COUNT(FIND("c",C11)),D11,0)</f>
        <v>3.99</v>
      </c>
      <c r="H11">
        <f>IF(G11, G11/SUM(Q11:U11), 0)</f>
        <v>3.99</v>
      </c>
      <c r="I11">
        <f>Q11*$H11</f>
        <v>0</v>
      </c>
      <c r="J11">
        <f>R11*$H11</f>
        <v>0</v>
      </c>
      <c r="K11">
        <f>S11*$H11</f>
        <v>3.99</v>
      </c>
      <c r="L11">
        <f>T11*$H11</f>
        <v>0</v>
      </c>
      <c r="M11">
        <f>U11*$H11</f>
        <v>0</v>
      </c>
      <c r="Q11">
        <f>COUNT(FIND("1",$C11))</f>
        <v>0</v>
      </c>
      <c r="R11">
        <f>COUNT(FIND("2",$C11))</f>
        <v>0</v>
      </c>
      <c r="S11">
        <f>COUNT(FIND("3",$C11))</f>
        <v>1</v>
      </c>
      <c r="T11">
        <f>COUNT(FIND("4",$C11))</f>
        <v>0</v>
      </c>
      <c r="U11">
        <f>COUNT(FIND("5",$C11))</f>
        <v>0</v>
      </c>
      <c r="X11" s="6"/>
      <c r="Y11" s="6"/>
      <c r="Z11" s="6"/>
      <c r="AA11" s="6"/>
      <c r="AB11" s="6"/>
    </row>
    <row r="12" spans="1:28" x14ac:dyDescent="0.25">
      <c r="B12">
        <v>3.99</v>
      </c>
      <c r="C12">
        <v>3</v>
      </c>
      <c r="E12">
        <f>B12-IF(COUNT(FIND("d",C12)),D12)</f>
        <v>3.99</v>
      </c>
      <c r="F12">
        <f>IF(OR(AND(B$2="t",NOT(COUNT(FIND("f",C12)))),COUNT(FIND("t",C12))),E12*$B$1/100,0)</f>
        <v>0</v>
      </c>
      <c r="G12">
        <f>E12+F12-IF(COUNT(FIND("c",C12)),D12,0)</f>
        <v>3.99</v>
      </c>
      <c r="H12">
        <f>IF(G12, G12/SUM(Q12:U12), 0)</f>
        <v>3.99</v>
      </c>
      <c r="I12">
        <f>Q12*$H12</f>
        <v>0</v>
      </c>
      <c r="J12">
        <f>R12*$H12</f>
        <v>0</v>
      </c>
      <c r="K12">
        <f>S12*$H12</f>
        <v>3.99</v>
      </c>
      <c r="L12">
        <f>T12*$H12</f>
        <v>0</v>
      </c>
      <c r="M12">
        <f>U12*$H12</f>
        <v>0</v>
      </c>
      <c r="Q12">
        <f>COUNT(FIND("1",$C12))</f>
        <v>0</v>
      </c>
      <c r="R12">
        <f>COUNT(FIND("2",$C12))</f>
        <v>0</v>
      </c>
      <c r="S12">
        <f>COUNT(FIND("3",$C12))</f>
        <v>1</v>
      </c>
      <c r="T12">
        <f>COUNT(FIND("4",$C12))</f>
        <v>0</v>
      </c>
      <c r="U12">
        <f>COUNT(FIND("5",$C12))</f>
        <v>0</v>
      </c>
      <c r="X12" s="6"/>
      <c r="Y12" s="6"/>
      <c r="Z12" s="6"/>
      <c r="AA12" s="6"/>
      <c r="AB12" s="6"/>
    </row>
    <row r="13" spans="1:28" x14ac:dyDescent="0.25">
      <c r="B13">
        <v>4.99</v>
      </c>
      <c r="C13">
        <v>4</v>
      </c>
      <c r="E13">
        <f>B13-IF(COUNT(FIND("d",C13)),D13)</f>
        <v>4.99</v>
      </c>
      <c r="F13">
        <f>IF(OR(AND(B$2="t",NOT(COUNT(FIND("f",C13)))),COUNT(FIND("t",C13))),E13*$B$1/100,0)</f>
        <v>0</v>
      </c>
      <c r="G13">
        <f>E13+F13-IF(COUNT(FIND("c",C13)),D13,0)</f>
        <v>4.99</v>
      </c>
      <c r="H13">
        <f>IF(G13, G13/SUM(Q13:U13), 0)</f>
        <v>4.99</v>
      </c>
      <c r="I13">
        <f>Q13*$H13</f>
        <v>0</v>
      </c>
      <c r="J13">
        <f>R13*$H13</f>
        <v>0</v>
      </c>
      <c r="K13">
        <f>S13*$H13</f>
        <v>0</v>
      </c>
      <c r="L13">
        <f>T13*$H13</f>
        <v>4.99</v>
      </c>
      <c r="M13">
        <f>U13*$H13</f>
        <v>0</v>
      </c>
      <c r="Q13">
        <f>COUNT(FIND("1",$C13))</f>
        <v>0</v>
      </c>
      <c r="R13">
        <f>COUNT(FIND("2",$C13))</f>
        <v>0</v>
      </c>
      <c r="S13">
        <f>COUNT(FIND("3",$C13))</f>
        <v>0</v>
      </c>
      <c r="T13">
        <f>COUNT(FIND("4",$C13))</f>
        <v>1</v>
      </c>
      <c r="U13">
        <f>COUNT(FIND("5",$C13))</f>
        <v>0</v>
      </c>
      <c r="X13" s="6"/>
      <c r="Y13" s="6"/>
      <c r="Z13" s="6"/>
      <c r="AA13" s="6"/>
      <c r="AB13" s="6"/>
    </row>
    <row r="14" spans="1:28" x14ac:dyDescent="0.25">
      <c r="B14">
        <v>5.99</v>
      </c>
      <c r="C14">
        <v>4</v>
      </c>
      <c r="E14">
        <f>B14-IF(COUNT(FIND("d",C14)),D14)</f>
        <v>5.99</v>
      </c>
      <c r="F14">
        <f>IF(OR(AND(B$2="t",NOT(COUNT(FIND("f",C14)))),COUNT(FIND("t",C14))),E14*$B$1/100,0)</f>
        <v>0</v>
      </c>
      <c r="G14">
        <f>E14+F14-IF(COUNT(FIND("c",C14)),D14,0)</f>
        <v>5.99</v>
      </c>
      <c r="H14">
        <f>IF(G14, G14/SUM(Q14:U14), 0)</f>
        <v>5.99</v>
      </c>
      <c r="I14">
        <f>Q14*$H14</f>
        <v>0</v>
      </c>
      <c r="J14">
        <f>R14*$H14</f>
        <v>0</v>
      </c>
      <c r="K14">
        <f>S14*$H14</f>
        <v>0</v>
      </c>
      <c r="L14">
        <f>T14*$H14</f>
        <v>5.99</v>
      </c>
      <c r="M14">
        <f>U14*$H14</f>
        <v>0</v>
      </c>
      <c r="Q14">
        <f>COUNT(FIND("1",$C14))</f>
        <v>0</v>
      </c>
      <c r="R14">
        <f>COUNT(FIND("2",$C14))</f>
        <v>0</v>
      </c>
      <c r="S14">
        <f>COUNT(FIND("3",$C14))</f>
        <v>0</v>
      </c>
      <c r="T14">
        <f>COUNT(FIND("4",$C14))</f>
        <v>1</v>
      </c>
      <c r="U14">
        <f>COUNT(FIND("5",$C14))</f>
        <v>0</v>
      </c>
      <c r="X14" s="6"/>
      <c r="Y14" s="6"/>
      <c r="Z14" s="6"/>
      <c r="AA14" s="6"/>
      <c r="AB14" s="6"/>
    </row>
    <row r="15" spans="1:28" x14ac:dyDescent="0.25">
      <c r="B15">
        <v>5.99</v>
      </c>
      <c r="C15">
        <v>3</v>
      </c>
      <c r="E15">
        <f>B15-IF(COUNT(FIND("d",C15)),D15)</f>
        <v>5.99</v>
      </c>
      <c r="F15">
        <f>IF(OR(AND(B$2="t",NOT(COUNT(FIND("f",C15)))),COUNT(FIND("t",C15))),E15*$B$1/100,0)</f>
        <v>0</v>
      </c>
      <c r="G15">
        <f>E15+F15-IF(COUNT(FIND("c",C15)),D15,0)</f>
        <v>5.99</v>
      </c>
      <c r="H15">
        <f>IF(G15, G15/SUM(Q15:U15), 0)</f>
        <v>5.99</v>
      </c>
      <c r="I15">
        <f>Q15*$H15</f>
        <v>0</v>
      </c>
      <c r="J15">
        <f>R15*$H15</f>
        <v>0</v>
      </c>
      <c r="K15">
        <f>S15*$H15</f>
        <v>5.99</v>
      </c>
      <c r="L15">
        <f>T15*$H15</f>
        <v>0</v>
      </c>
      <c r="M15">
        <f>U15*$H15</f>
        <v>0</v>
      </c>
      <c r="Q15">
        <f>COUNT(FIND("1",$C15))</f>
        <v>0</v>
      </c>
      <c r="R15">
        <f>COUNT(FIND("2",$C15))</f>
        <v>0</v>
      </c>
      <c r="S15">
        <f>COUNT(FIND("3",$C15))</f>
        <v>1</v>
      </c>
      <c r="T15">
        <f>COUNT(FIND("4",$C15))</f>
        <v>0</v>
      </c>
      <c r="U15">
        <f>COUNT(FIND("5",$C15))</f>
        <v>0</v>
      </c>
      <c r="X15" s="6"/>
      <c r="Y15" s="6"/>
      <c r="Z15" s="6"/>
      <c r="AA15" s="6"/>
      <c r="AB15" s="6"/>
    </row>
    <row r="16" spans="1:28" x14ac:dyDescent="0.25">
      <c r="B16">
        <v>5.99</v>
      </c>
      <c r="C16" t="s">
        <v>16</v>
      </c>
      <c r="E16">
        <f>B16-IF(COUNT(FIND("d",C16)),D16)</f>
        <v>5.99</v>
      </c>
      <c r="F16">
        <f>IF(OR(AND(B$2="t",NOT(COUNT(FIND("f",C16)))),COUNT(FIND("t",C16))),E16*$B$1/100,0)</f>
        <v>0.56905000000000006</v>
      </c>
      <c r="G16">
        <f>E16+F16-IF(COUNT(FIND("c",C16)),D16,0)</f>
        <v>6.55905</v>
      </c>
      <c r="H16">
        <f>IF(G16, G16/SUM(Q16:U16), 0)</f>
        <v>6.55905</v>
      </c>
      <c r="I16">
        <f>Q16*$H16</f>
        <v>0</v>
      </c>
      <c r="J16">
        <f>R16*$H16</f>
        <v>0</v>
      </c>
      <c r="K16">
        <f>S16*$H16</f>
        <v>6.55905</v>
      </c>
      <c r="L16">
        <f>T16*$H16</f>
        <v>0</v>
      </c>
      <c r="M16">
        <f>U16*$H16</f>
        <v>0</v>
      </c>
      <c r="Q16">
        <f>COUNT(FIND("1",$C16))</f>
        <v>0</v>
      </c>
      <c r="R16">
        <f>COUNT(FIND("2",$C16))</f>
        <v>0</v>
      </c>
      <c r="S16">
        <f>COUNT(FIND("3",$C16))</f>
        <v>1</v>
      </c>
      <c r="T16">
        <f>COUNT(FIND("4",$C16))</f>
        <v>0</v>
      </c>
      <c r="U16">
        <f>COUNT(FIND("5",$C16))</f>
        <v>0</v>
      </c>
      <c r="X16" s="6"/>
      <c r="Y16" s="6"/>
      <c r="Z16" s="6"/>
      <c r="AA16" s="6"/>
      <c r="AB16" s="6"/>
    </row>
    <row r="17" spans="2:28" x14ac:dyDescent="0.25">
      <c r="B17">
        <v>4.99</v>
      </c>
      <c r="C17" t="s">
        <v>17</v>
      </c>
      <c r="E17">
        <f>B17-IF(COUNT(FIND("d",C17)),D17)</f>
        <v>4.99</v>
      </c>
      <c r="F17">
        <f>IF(OR(AND(B$2="t",NOT(COUNT(FIND("f",C17)))),COUNT(FIND("t",C17))),E17*$B$1/100,0)</f>
        <v>0.47405000000000003</v>
      </c>
      <c r="G17">
        <f>E17+F17-IF(COUNT(FIND("c",C17)),D17,0)</f>
        <v>5.4640500000000003</v>
      </c>
      <c r="H17">
        <f>IF(G17, G17/SUM(Q17:U17), 0)</f>
        <v>5.4640500000000003</v>
      </c>
      <c r="I17">
        <f>Q17*$H17</f>
        <v>0</v>
      </c>
      <c r="J17">
        <f>R17*$H17</f>
        <v>0</v>
      </c>
      <c r="K17">
        <f>S17*$H17</f>
        <v>0</v>
      </c>
      <c r="L17">
        <f>T17*$H17</f>
        <v>5.4640500000000003</v>
      </c>
      <c r="M17">
        <f>U17*$H17</f>
        <v>0</v>
      </c>
      <c r="Q17">
        <f>COUNT(FIND("1",$C17))</f>
        <v>0</v>
      </c>
      <c r="R17">
        <f>COUNT(FIND("2",$C17))</f>
        <v>0</v>
      </c>
      <c r="S17">
        <f>COUNT(FIND("3",$C17))</f>
        <v>0</v>
      </c>
      <c r="T17">
        <f>COUNT(FIND("4",$C17))</f>
        <v>1</v>
      </c>
      <c r="U17">
        <f>COUNT(FIND("5",$C17))</f>
        <v>0</v>
      </c>
      <c r="X17" s="6"/>
      <c r="Y17" s="6"/>
      <c r="Z17" s="6"/>
      <c r="AA17" s="6"/>
      <c r="AB17" s="6"/>
    </row>
    <row r="18" spans="2:28" x14ac:dyDescent="0.25">
      <c r="B18">
        <v>1.79</v>
      </c>
      <c r="C18">
        <v>3</v>
      </c>
      <c r="E18">
        <f>B18-IF(COUNT(FIND("d",C18)),D18)</f>
        <v>1.79</v>
      </c>
      <c r="F18">
        <f>IF(OR(AND(B$2="t",NOT(COUNT(FIND("f",C18)))),COUNT(FIND("t",C18))),E18*$B$1/100,0)</f>
        <v>0</v>
      </c>
      <c r="G18">
        <f>E18+F18-IF(COUNT(FIND("c",C18)),D18,0)</f>
        <v>1.79</v>
      </c>
      <c r="H18">
        <f>IF(G18, G18/SUM(Q18:U18), 0)</f>
        <v>1.79</v>
      </c>
      <c r="I18">
        <f>Q18*$H18</f>
        <v>0</v>
      </c>
      <c r="J18">
        <f>R18*$H18</f>
        <v>0</v>
      </c>
      <c r="K18">
        <f>S18*$H18</f>
        <v>1.79</v>
      </c>
      <c r="L18">
        <f>T18*$H18</f>
        <v>0</v>
      </c>
      <c r="M18">
        <f>U18*$H18</f>
        <v>0</v>
      </c>
      <c r="Q18">
        <f>COUNT(FIND("1",$C18))</f>
        <v>0</v>
      </c>
      <c r="R18">
        <f>COUNT(FIND("2",$C18))</f>
        <v>0</v>
      </c>
      <c r="S18">
        <f>COUNT(FIND("3",$C18))</f>
        <v>1</v>
      </c>
      <c r="T18">
        <f>COUNT(FIND("4",$C18))</f>
        <v>0</v>
      </c>
      <c r="U18">
        <f>COUNT(FIND("5",$C18))</f>
        <v>0</v>
      </c>
      <c r="X18" s="6"/>
      <c r="Y18" s="6"/>
      <c r="Z18" s="6"/>
      <c r="AA18" s="6"/>
      <c r="AB18" s="6"/>
    </row>
    <row r="19" spans="2:28" x14ac:dyDescent="0.25">
      <c r="B19">
        <v>1.49</v>
      </c>
      <c r="C19">
        <v>3</v>
      </c>
      <c r="E19">
        <f>B19-IF(COUNT(FIND("d",C19)),D19)</f>
        <v>1.49</v>
      </c>
      <c r="F19">
        <f>IF(OR(AND(B$2="t",NOT(COUNT(FIND("f",C19)))),COUNT(FIND("t",C19))),E19*$B$1/100,0)</f>
        <v>0</v>
      </c>
      <c r="G19">
        <f>E19+F19-IF(COUNT(FIND("c",C19)),D19,0)</f>
        <v>1.49</v>
      </c>
      <c r="H19">
        <f>IF(G19, G19/SUM(Q19:U19), 0)</f>
        <v>1.49</v>
      </c>
      <c r="I19">
        <f>Q19*$H19</f>
        <v>0</v>
      </c>
      <c r="J19">
        <f>R19*$H19</f>
        <v>0</v>
      </c>
      <c r="K19">
        <f>S19*$H19</f>
        <v>1.49</v>
      </c>
      <c r="L19">
        <f>T19*$H19</f>
        <v>0</v>
      </c>
      <c r="M19">
        <f>U19*$H19</f>
        <v>0</v>
      </c>
      <c r="Q19">
        <f>COUNT(FIND("1",$C19))</f>
        <v>0</v>
      </c>
      <c r="R19">
        <f>COUNT(FIND("2",$C19))</f>
        <v>0</v>
      </c>
      <c r="S19">
        <f>COUNT(FIND("3",$C19))</f>
        <v>1</v>
      </c>
      <c r="T19">
        <f>COUNT(FIND("4",$C19))</f>
        <v>0</v>
      </c>
      <c r="U19">
        <f>COUNT(FIND("5",$C19))</f>
        <v>0</v>
      </c>
      <c r="X19" s="6"/>
      <c r="Y19" s="6"/>
      <c r="Z19" s="6"/>
      <c r="AA19" s="6"/>
      <c r="AB19" s="6"/>
    </row>
    <row r="20" spans="2:28" x14ac:dyDescent="0.25">
      <c r="B20">
        <v>0.25</v>
      </c>
      <c r="C20">
        <v>3</v>
      </c>
      <c r="E20">
        <f>B20-IF(COUNT(FIND("d",C20)),D20)</f>
        <v>0.25</v>
      </c>
      <c r="F20">
        <f>IF(OR(AND(B$2="t",NOT(COUNT(FIND("f",C20)))),COUNT(FIND("t",C20))),E20*$B$1/100,0)</f>
        <v>0</v>
      </c>
      <c r="G20">
        <f>E20+F20-IF(COUNT(FIND("c",C20)),D20,0)</f>
        <v>0.25</v>
      </c>
      <c r="H20">
        <f>IF(G20, G20/SUM(Q20:U20), 0)</f>
        <v>0.25</v>
      </c>
      <c r="I20">
        <f>Q20*$H20</f>
        <v>0</v>
      </c>
      <c r="J20">
        <f>R20*$H20</f>
        <v>0</v>
      </c>
      <c r="K20">
        <f>S20*$H20</f>
        <v>0.25</v>
      </c>
      <c r="L20">
        <f>T20*$H20</f>
        <v>0</v>
      </c>
      <c r="M20">
        <f>U20*$H20</f>
        <v>0</v>
      </c>
      <c r="Q20">
        <f>COUNT(FIND("1",$C20))</f>
        <v>0</v>
      </c>
      <c r="R20">
        <f>COUNT(FIND("2",$C20))</f>
        <v>0</v>
      </c>
      <c r="S20">
        <f>COUNT(FIND("3",$C20))</f>
        <v>1</v>
      </c>
      <c r="T20">
        <f>COUNT(FIND("4",$C20))</f>
        <v>0</v>
      </c>
      <c r="U20">
        <f>COUNT(FIND("5",$C20))</f>
        <v>0</v>
      </c>
      <c r="X20" s="6"/>
      <c r="Y20" s="6"/>
      <c r="Z20" s="6"/>
      <c r="AA20" s="6"/>
      <c r="AB20" s="6"/>
    </row>
    <row r="21" spans="2:28" x14ac:dyDescent="0.25">
      <c r="B21">
        <v>1.49</v>
      </c>
      <c r="C21">
        <v>4</v>
      </c>
      <c r="E21">
        <f>B21-IF(COUNT(FIND("d",C21)),D21)</f>
        <v>1.49</v>
      </c>
      <c r="F21">
        <f>IF(OR(AND(B$2="t",NOT(COUNT(FIND("f",C21)))),COUNT(FIND("t",C21))),E21*$B$1/100,0)</f>
        <v>0</v>
      </c>
      <c r="G21">
        <f>E21+F21-IF(COUNT(FIND("c",C21)),D21,0)</f>
        <v>1.49</v>
      </c>
      <c r="H21">
        <f>IF(G21, G21/SUM(Q21:U21), 0)</f>
        <v>1.49</v>
      </c>
      <c r="I21">
        <f>Q21*$H21</f>
        <v>0</v>
      </c>
      <c r="J21">
        <f>R21*$H21</f>
        <v>0</v>
      </c>
      <c r="K21">
        <f>S21*$H21</f>
        <v>0</v>
      </c>
      <c r="L21">
        <f>T21*$H21</f>
        <v>1.49</v>
      </c>
      <c r="M21">
        <f>U21*$H21</f>
        <v>0</v>
      </c>
      <c r="Q21">
        <f>COUNT(FIND("1",$C21))</f>
        <v>0</v>
      </c>
      <c r="R21">
        <f>COUNT(FIND("2",$C21))</f>
        <v>0</v>
      </c>
      <c r="S21">
        <f>COUNT(FIND("3",$C21))</f>
        <v>0</v>
      </c>
      <c r="T21">
        <f>COUNT(FIND("4",$C21))</f>
        <v>1</v>
      </c>
      <c r="U21">
        <f>COUNT(FIND("5",$C21))</f>
        <v>0</v>
      </c>
      <c r="X21" s="6"/>
      <c r="Y21" s="6"/>
      <c r="Z21" s="6"/>
      <c r="AA21" s="6"/>
      <c r="AB21" s="6"/>
    </row>
    <row r="22" spans="2:28" x14ac:dyDescent="0.25">
      <c r="B22">
        <v>0.25</v>
      </c>
      <c r="C22">
        <v>4</v>
      </c>
      <c r="E22">
        <f>B22-IF(COUNT(FIND("d",C22)),D22)</f>
        <v>0.25</v>
      </c>
      <c r="F22">
        <f>IF(OR(AND(B$2="t",NOT(COUNT(FIND("f",C22)))),COUNT(FIND("t",C22))),E22*$B$1/100,0)</f>
        <v>0</v>
      </c>
      <c r="G22">
        <f>E22+F22-IF(COUNT(FIND("c",C22)),D22,0)</f>
        <v>0.25</v>
      </c>
      <c r="H22">
        <f>IF(G22, G22/SUM(Q22:U22), 0)</f>
        <v>0.25</v>
      </c>
      <c r="I22">
        <f>Q22*$H22</f>
        <v>0</v>
      </c>
      <c r="J22">
        <f>R22*$H22</f>
        <v>0</v>
      </c>
      <c r="K22">
        <f>S22*$H22</f>
        <v>0</v>
      </c>
      <c r="L22">
        <f>T22*$H22</f>
        <v>0.25</v>
      </c>
      <c r="M22">
        <f>U22*$H22</f>
        <v>0</v>
      </c>
      <c r="Q22">
        <f>COUNT(FIND("1",$C22))</f>
        <v>0</v>
      </c>
      <c r="R22">
        <f>COUNT(FIND("2",$C22))</f>
        <v>0</v>
      </c>
      <c r="S22">
        <f>COUNT(FIND("3",$C22))</f>
        <v>0</v>
      </c>
      <c r="T22">
        <f>COUNT(FIND("4",$C22))</f>
        <v>1</v>
      </c>
      <c r="U22">
        <f>COUNT(FIND("5",$C22))</f>
        <v>0</v>
      </c>
      <c r="X22" s="6"/>
      <c r="Y22" s="6"/>
      <c r="Z22" s="6"/>
      <c r="AA22" s="6"/>
      <c r="AB22" s="6"/>
    </row>
    <row r="23" spans="2:28" x14ac:dyDescent="0.25">
      <c r="B23">
        <v>4.99</v>
      </c>
      <c r="C23">
        <v>4</v>
      </c>
      <c r="E23">
        <f>B23-IF(COUNT(FIND("d",C23)),D23)</f>
        <v>4.99</v>
      </c>
      <c r="F23">
        <f>IF(OR(AND(B$2="t",NOT(COUNT(FIND("f",C23)))),COUNT(FIND("t",C23))),E23*$B$1/100,0)</f>
        <v>0</v>
      </c>
      <c r="G23">
        <f>E23+F23-IF(COUNT(FIND("c",C23)),D23,0)</f>
        <v>4.99</v>
      </c>
      <c r="H23">
        <f>IF(G23, G23/SUM(Q23:U23), 0)</f>
        <v>4.99</v>
      </c>
      <c r="I23">
        <f>Q23*$H23</f>
        <v>0</v>
      </c>
      <c r="J23">
        <f>R23*$H23</f>
        <v>0</v>
      </c>
      <c r="K23">
        <f>S23*$H23</f>
        <v>0</v>
      </c>
      <c r="L23">
        <f>T23*$H23</f>
        <v>4.99</v>
      </c>
      <c r="M23">
        <f>U23*$H23</f>
        <v>0</v>
      </c>
      <c r="Q23">
        <f>COUNT(FIND("1",$C23))</f>
        <v>0</v>
      </c>
      <c r="R23">
        <f>COUNT(FIND("2",$C23))</f>
        <v>0</v>
      </c>
      <c r="S23">
        <f>COUNT(FIND("3",$C23))</f>
        <v>0</v>
      </c>
      <c r="T23">
        <f>COUNT(FIND("4",$C23))</f>
        <v>1</v>
      </c>
      <c r="U23">
        <f>COUNT(FIND("5",$C23))</f>
        <v>0</v>
      </c>
      <c r="X23" s="6"/>
      <c r="Y23" s="6"/>
      <c r="Z23" s="6"/>
      <c r="AA23" s="6"/>
      <c r="AB23" s="6"/>
    </row>
    <row r="24" spans="2:28" x14ac:dyDescent="0.25">
      <c r="B24">
        <v>1.79</v>
      </c>
      <c r="C24">
        <v>345</v>
      </c>
      <c r="E24">
        <f>B24-IF(COUNT(FIND("d",C24)),D24)</f>
        <v>1.79</v>
      </c>
      <c r="F24">
        <f>IF(OR(AND(B$2="t",NOT(COUNT(FIND("f",C24)))),COUNT(FIND("t",C24))),E24*$B$1/100,0)</f>
        <v>0</v>
      </c>
      <c r="G24">
        <f>E24+F24-IF(COUNT(FIND("c",C24)),D24,0)</f>
        <v>1.79</v>
      </c>
      <c r="H24">
        <f>IF(G24, G24/SUM(Q24:U24), 0)</f>
        <v>0.59666666666666668</v>
      </c>
      <c r="I24">
        <f>Q24*$H24</f>
        <v>0</v>
      </c>
      <c r="J24">
        <f>R24*$H24</f>
        <v>0</v>
      </c>
      <c r="K24">
        <f>S24*$H24</f>
        <v>0.59666666666666668</v>
      </c>
      <c r="L24">
        <f>T24*$H24</f>
        <v>0.59666666666666668</v>
      </c>
      <c r="M24">
        <f>U24*$H24</f>
        <v>0.59666666666666668</v>
      </c>
      <c r="Q24">
        <f>COUNT(FIND("1",$C24))</f>
        <v>0</v>
      </c>
      <c r="R24">
        <f>COUNT(FIND("2",$C24))</f>
        <v>0</v>
      </c>
      <c r="S24">
        <f>COUNT(FIND("3",$C24))</f>
        <v>1</v>
      </c>
      <c r="T24">
        <f>COUNT(FIND("4",$C24))</f>
        <v>1</v>
      </c>
      <c r="U24">
        <f>COUNT(FIND("5",$C24))</f>
        <v>1</v>
      </c>
      <c r="X24" s="6"/>
      <c r="Y24" s="6"/>
      <c r="Z24" s="6"/>
      <c r="AA24" s="6"/>
      <c r="AB24" s="6"/>
    </row>
    <row r="25" spans="2:28" x14ac:dyDescent="0.25">
      <c r="B25">
        <v>1.79</v>
      </c>
      <c r="C25">
        <v>345</v>
      </c>
      <c r="E25">
        <f>B25-IF(COUNT(FIND("d",C25)),D25)</f>
        <v>1.79</v>
      </c>
      <c r="F25">
        <f>IF(OR(AND(B$2="t",NOT(COUNT(FIND("f",C25)))),COUNT(FIND("t",C25))),E25*$B$1/100,0)</f>
        <v>0</v>
      </c>
      <c r="G25">
        <f>E25+F25-IF(COUNT(FIND("c",C25)),D25,0)</f>
        <v>1.79</v>
      </c>
      <c r="H25">
        <f>IF(G25, G25/SUM(Q25:U25), 0)</f>
        <v>0.59666666666666668</v>
      </c>
      <c r="I25">
        <f>Q25*$H25</f>
        <v>0</v>
      </c>
      <c r="J25">
        <f>R25*$H25</f>
        <v>0</v>
      </c>
      <c r="K25">
        <f>S25*$H25</f>
        <v>0.59666666666666668</v>
      </c>
      <c r="L25">
        <f>T25*$H25</f>
        <v>0.59666666666666668</v>
      </c>
      <c r="M25">
        <f>U25*$H25</f>
        <v>0.59666666666666668</v>
      </c>
      <c r="Q25">
        <f>COUNT(FIND("1",$C25))</f>
        <v>0</v>
      </c>
      <c r="R25">
        <f>COUNT(FIND("2",$C25))</f>
        <v>0</v>
      </c>
      <c r="S25">
        <f>COUNT(FIND("3",$C25))</f>
        <v>1</v>
      </c>
      <c r="T25">
        <f>COUNT(FIND("4",$C25))</f>
        <v>1</v>
      </c>
      <c r="U25">
        <f>COUNT(FIND("5",$C25))</f>
        <v>1</v>
      </c>
      <c r="X25" s="6"/>
      <c r="Y25" s="6"/>
      <c r="Z25" s="6"/>
      <c r="AA25" s="6"/>
      <c r="AB25" s="6"/>
    </row>
    <row r="26" spans="2:28" x14ac:dyDescent="0.25">
      <c r="B26">
        <v>1.79</v>
      </c>
      <c r="C26">
        <v>345</v>
      </c>
      <c r="E26">
        <f>B26-IF(COUNT(FIND("d",C26)),D26)</f>
        <v>1.79</v>
      </c>
      <c r="F26">
        <f>IF(OR(AND(B$2="t",NOT(COUNT(FIND("f",C26)))),COUNT(FIND("t",C26))),E26*$B$1/100,0)</f>
        <v>0</v>
      </c>
      <c r="G26">
        <f>E26+F26-IF(COUNT(FIND("c",C26)),D26,0)</f>
        <v>1.79</v>
      </c>
      <c r="H26">
        <f>IF(G26, G26/SUM(Q26:U26), 0)</f>
        <v>0.59666666666666668</v>
      </c>
      <c r="I26">
        <f>Q26*$H26</f>
        <v>0</v>
      </c>
      <c r="J26">
        <f>R26*$H26</f>
        <v>0</v>
      </c>
      <c r="K26">
        <f>S26*$H26</f>
        <v>0.59666666666666668</v>
      </c>
      <c r="L26">
        <f>T26*$H26</f>
        <v>0.59666666666666668</v>
      </c>
      <c r="M26">
        <f>U26*$H26</f>
        <v>0.59666666666666668</v>
      </c>
      <c r="Q26">
        <f>COUNT(FIND("1",$C26))</f>
        <v>0</v>
      </c>
      <c r="R26">
        <f>COUNT(FIND("2",$C26))</f>
        <v>0</v>
      </c>
      <c r="S26">
        <f>COUNT(FIND("3",$C26))</f>
        <v>1</v>
      </c>
      <c r="T26">
        <f>COUNT(FIND("4",$C26))</f>
        <v>1</v>
      </c>
      <c r="U26">
        <f>COUNT(FIND("5",$C26))</f>
        <v>1</v>
      </c>
      <c r="X26" s="6"/>
      <c r="Y26" s="6"/>
      <c r="Z26" s="6"/>
      <c r="AA26" s="6"/>
      <c r="AB26" s="6"/>
    </row>
    <row r="27" spans="2:28" x14ac:dyDescent="0.25">
      <c r="B27">
        <v>4.99</v>
      </c>
      <c r="C27">
        <v>3</v>
      </c>
      <c r="E27">
        <f>B27-IF(COUNT(FIND("d",C27)),D27)</f>
        <v>4.99</v>
      </c>
      <c r="F27">
        <f>IF(OR(AND(B$2="t",NOT(COUNT(FIND("f",C27)))),COUNT(FIND("t",C27))),E27*$B$1/100,0)</f>
        <v>0</v>
      </c>
      <c r="G27">
        <f>E27+F27-IF(COUNT(FIND("c",C27)),D27,0)</f>
        <v>4.99</v>
      </c>
      <c r="H27">
        <f>IF(G27, G27/SUM(Q27:U27), 0)</f>
        <v>4.99</v>
      </c>
      <c r="I27">
        <f>Q27*$H27</f>
        <v>0</v>
      </c>
      <c r="J27">
        <f>R27*$H27</f>
        <v>0</v>
      </c>
      <c r="K27">
        <f>S27*$H27</f>
        <v>4.99</v>
      </c>
      <c r="L27">
        <f>T27*$H27</f>
        <v>0</v>
      </c>
      <c r="M27">
        <f>U27*$H27</f>
        <v>0</v>
      </c>
      <c r="Q27">
        <f>COUNT(FIND("1",$C27))</f>
        <v>0</v>
      </c>
      <c r="R27">
        <f>COUNT(FIND("2",$C27))</f>
        <v>0</v>
      </c>
      <c r="S27">
        <f>COUNT(FIND("3",$C27))</f>
        <v>1</v>
      </c>
      <c r="T27">
        <f>COUNT(FIND("4",$C27))</f>
        <v>0</v>
      </c>
      <c r="U27">
        <f>COUNT(FIND("5",$C27))</f>
        <v>0</v>
      </c>
      <c r="X27" s="6"/>
      <c r="Y27" s="6"/>
      <c r="Z27" s="6"/>
      <c r="AA27" s="6"/>
      <c r="AB27" s="6"/>
    </row>
    <row r="28" spans="2:28" x14ac:dyDescent="0.25">
      <c r="B28">
        <v>0.1</v>
      </c>
      <c r="C28">
        <v>3</v>
      </c>
      <c r="E28">
        <f>B28-IF(COUNT(FIND("d",C28)),D28)</f>
        <v>0.1</v>
      </c>
      <c r="F28">
        <f>IF(OR(AND(B$2="t",NOT(COUNT(FIND("f",C28)))),COUNT(FIND("t",C28))),E28*$B$1/100,0)</f>
        <v>0</v>
      </c>
      <c r="G28">
        <f>E28+F28-IF(COUNT(FIND("c",C28)),D28,0)</f>
        <v>0.1</v>
      </c>
      <c r="H28">
        <f>IF(G28, G28/SUM(Q28:U28), 0)</f>
        <v>0.1</v>
      </c>
      <c r="I28">
        <f>Q28*$H28</f>
        <v>0</v>
      </c>
      <c r="J28">
        <f>R28*$H28</f>
        <v>0</v>
      </c>
      <c r="K28">
        <f>S28*$H28</f>
        <v>0.1</v>
      </c>
      <c r="L28">
        <f>T28*$H28</f>
        <v>0</v>
      </c>
      <c r="M28">
        <f>U28*$H28</f>
        <v>0</v>
      </c>
      <c r="Q28">
        <f>COUNT(FIND("1",$C28))</f>
        <v>0</v>
      </c>
      <c r="R28">
        <f>COUNT(FIND("2",$C28))</f>
        <v>0</v>
      </c>
      <c r="S28">
        <f>COUNT(FIND("3",$C28))</f>
        <v>1</v>
      </c>
      <c r="T28">
        <f>COUNT(FIND("4",$C28))</f>
        <v>0</v>
      </c>
      <c r="U28">
        <f>COUNT(FIND("5",$C28))</f>
        <v>0</v>
      </c>
      <c r="X28" s="6"/>
      <c r="Y28" s="6"/>
      <c r="Z28" s="6"/>
      <c r="AA28" s="6"/>
      <c r="AB28" s="6"/>
    </row>
    <row r="29" spans="2:28" x14ac:dyDescent="0.25">
      <c r="B29">
        <v>5.49</v>
      </c>
      <c r="C29">
        <v>34</v>
      </c>
      <c r="E29">
        <f>B29-IF(COUNT(FIND("d",C29)),D29)</f>
        <v>5.49</v>
      </c>
      <c r="F29">
        <f>IF(OR(AND(B$2="t",NOT(COUNT(FIND("f",C29)))),COUNT(FIND("t",C29))),E29*$B$1/100,0)</f>
        <v>0</v>
      </c>
      <c r="G29">
        <f>E29+F29-IF(COUNT(FIND("c",C29)),D29,0)</f>
        <v>5.49</v>
      </c>
      <c r="H29">
        <f>IF(G29, G29/SUM(Q29:U29), 0)</f>
        <v>2.7450000000000001</v>
      </c>
      <c r="I29">
        <f>Q29*$H29</f>
        <v>0</v>
      </c>
      <c r="J29">
        <f>R29*$H29</f>
        <v>0</v>
      </c>
      <c r="K29">
        <f>S29*$H29</f>
        <v>2.7450000000000001</v>
      </c>
      <c r="L29">
        <f>T29*$H29</f>
        <v>2.7450000000000001</v>
      </c>
      <c r="M29">
        <f>U29*$H29</f>
        <v>0</v>
      </c>
      <c r="Q29">
        <f>COUNT(FIND("1",$C29))</f>
        <v>0</v>
      </c>
      <c r="R29">
        <f>COUNT(FIND("2",$C29))</f>
        <v>0</v>
      </c>
      <c r="S29">
        <f>COUNT(FIND("3",$C29))</f>
        <v>1</v>
      </c>
      <c r="T29">
        <f>COUNT(FIND("4",$C29))</f>
        <v>1</v>
      </c>
      <c r="U29">
        <f>COUNT(FIND("5",$C29))</f>
        <v>0</v>
      </c>
      <c r="X29" s="6"/>
      <c r="Y29" s="6"/>
      <c r="Z29" s="6"/>
      <c r="AA29" s="6"/>
      <c r="AB29" s="6"/>
    </row>
    <row r="30" spans="2:28" x14ac:dyDescent="0.25">
      <c r="B30">
        <v>4.99</v>
      </c>
      <c r="C30">
        <v>345</v>
      </c>
      <c r="E30">
        <f>B30-IF(COUNT(FIND("d",C30)),D30)</f>
        <v>4.99</v>
      </c>
      <c r="F30">
        <f>IF(OR(AND(B$2="t",NOT(COUNT(FIND("f",C30)))),COUNT(FIND("t",C30))),E30*$B$1/100,0)</f>
        <v>0</v>
      </c>
      <c r="G30">
        <f>E30+F30-IF(COUNT(FIND("c",C30)),D30,0)</f>
        <v>4.99</v>
      </c>
      <c r="H30">
        <f>IF(G30, G30/SUM(Q30:U30), 0)</f>
        <v>1.6633333333333333</v>
      </c>
      <c r="I30">
        <f>Q30*$H30</f>
        <v>0</v>
      </c>
      <c r="J30">
        <f>R30*$H30</f>
        <v>0</v>
      </c>
      <c r="K30">
        <f>S30*$H30</f>
        <v>1.6633333333333333</v>
      </c>
      <c r="L30">
        <f>T30*$H30</f>
        <v>1.6633333333333333</v>
      </c>
      <c r="M30">
        <f>U30*$H30</f>
        <v>1.6633333333333333</v>
      </c>
      <c r="Q30">
        <f>COUNT(FIND("1",$C30))</f>
        <v>0</v>
      </c>
      <c r="R30">
        <f>COUNT(FIND("2",$C30))</f>
        <v>0</v>
      </c>
      <c r="S30">
        <f>COUNT(FIND("3",$C30))</f>
        <v>1</v>
      </c>
      <c r="T30">
        <f>COUNT(FIND("4",$C30))</f>
        <v>1</v>
      </c>
      <c r="U30">
        <f>COUNT(FIND("5",$C30))</f>
        <v>1</v>
      </c>
      <c r="X30" s="6"/>
      <c r="Y30" s="6"/>
      <c r="Z30" s="6"/>
      <c r="AA30" s="6"/>
      <c r="AB30" s="6"/>
    </row>
    <row r="31" spans="2:28" x14ac:dyDescent="0.25">
      <c r="B31">
        <v>5.42</v>
      </c>
      <c r="C31">
        <v>345</v>
      </c>
      <c r="E31">
        <f>B31-IF(COUNT(FIND("d",C31)),D31)</f>
        <v>5.42</v>
      </c>
      <c r="F31">
        <f>IF(OR(AND(B$2="t",NOT(COUNT(FIND("f",C31)))),COUNT(FIND("t",C31))),E31*$B$1/100,0)</f>
        <v>0</v>
      </c>
      <c r="G31">
        <f>E31+F31-IF(COUNT(FIND("c",C31)),D31,0)</f>
        <v>5.42</v>
      </c>
      <c r="H31">
        <f>IF(G31, G31/SUM(Q31:U31), 0)</f>
        <v>1.8066666666666666</v>
      </c>
      <c r="I31">
        <f>Q31*$H31</f>
        <v>0</v>
      </c>
      <c r="J31">
        <f>R31*$H31</f>
        <v>0</v>
      </c>
      <c r="K31">
        <f>S31*$H31</f>
        <v>1.8066666666666666</v>
      </c>
      <c r="L31">
        <f>T31*$H31</f>
        <v>1.8066666666666666</v>
      </c>
      <c r="M31">
        <f>U31*$H31</f>
        <v>1.8066666666666666</v>
      </c>
      <c r="Q31">
        <f>COUNT(FIND("1",$C31))</f>
        <v>0</v>
      </c>
      <c r="R31">
        <f>COUNT(FIND("2",$C31))</f>
        <v>0</v>
      </c>
      <c r="S31">
        <f>COUNT(FIND("3",$C31))</f>
        <v>1</v>
      </c>
      <c r="T31">
        <f>COUNT(FIND("4",$C31))</f>
        <v>1</v>
      </c>
      <c r="U31">
        <f>COUNT(FIND("5",$C31))</f>
        <v>1</v>
      </c>
    </row>
    <row r="32" spans="2:28" x14ac:dyDescent="0.25">
      <c r="B32">
        <v>3.07</v>
      </c>
      <c r="C32">
        <v>345</v>
      </c>
      <c r="E32">
        <f>B32-IF(COUNT(FIND("d",C32)),D32)</f>
        <v>3.07</v>
      </c>
      <c r="F32">
        <f>IF(OR(AND(B$2="t",NOT(COUNT(FIND("f",C32)))),COUNT(FIND("t",C32))),E32*$B$1/100,0)</f>
        <v>0</v>
      </c>
      <c r="G32">
        <f>E32+F32-IF(COUNT(FIND("c",C32)),D32,0)</f>
        <v>3.07</v>
      </c>
      <c r="H32">
        <f>IF(G32, G32/SUM(Q32:U32), 0)</f>
        <v>1.0233333333333332</v>
      </c>
      <c r="I32">
        <f>Q32*$H32</f>
        <v>0</v>
      </c>
      <c r="J32">
        <f>R32*$H32</f>
        <v>0</v>
      </c>
      <c r="K32">
        <f>S32*$H32</f>
        <v>1.0233333333333332</v>
      </c>
      <c r="L32">
        <f>T32*$H32</f>
        <v>1.0233333333333332</v>
      </c>
      <c r="M32">
        <f>U32*$H32</f>
        <v>1.0233333333333332</v>
      </c>
      <c r="Q32">
        <f>COUNT(FIND("1",$C32))</f>
        <v>0</v>
      </c>
      <c r="R32">
        <f>COUNT(FIND("2",$C32))</f>
        <v>0</v>
      </c>
      <c r="S32">
        <f>COUNT(FIND("3",$C32))</f>
        <v>1</v>
      </c>
      <c r="T32">
        <f>COUNT(FIND("4",$C32))</f>
        <v>1</v>
      </c>
      <c r="U32">
        <f>COUNT(FIND("5",$C32))</f>
        <v>1</v>
      </c>
    </row>
    <row r="33" spans="2:21" x14ac:dyDescent="0.25">
      <c r="B33">
        <v>7.99</v>
      </c>
      <c r="C33">
        <v>3</v>
      </c>
      <c r="E33">
        <f>B33-IF(COUNT(FIND("d",C33)),D33)</f>
        <v>7.99</v>
      </c>
      <c r="F33">
        <f>IF(OR(AND(B$2="t",NOT(COUNT(FIND("f",C33)))),COUNT(FIND("t",C33))),E33*$B$1/100,0)</f>
        <v>0</v>
      </c>
      <c r="G33">
        <f>E33+F33-IF(COUNT(FIND("c",C33)),D33,0)</f>
        <v>7.99</v>
      </c>
      <c r="H33">
        <f>IF(G33, G33/SUM(Q33:U33), 0)</f>
        <v>7.99</v>
      </c>
      <c r="I33">
        <f>Q33*$H33</f>
        <v>0</v>
      </c>
      <c r="J33">
        <f>R33*$H33</f>
        <v>0</v>
      </c>
      <c r="K33">
        <f>S33*$H33</f>
        <v>7.99</v>
      </c>
      <c r="L33">
        <f>T33*$H33</f>
        <v>0</v>
      </c>
      <c r="M33">
        <f>U33*$H33</f>
        <v>0</v>
      </c>
      <c r="Q33">
        <f>COUNT(FIND("1",$C33))</f>
        <v>0</v>
      </c>
      <c r="R33">
        <f>COUNT(FIND("2",$C33))</f>
        <v>0</v>
      </c>
      <c r="S33">
        <f>COUNT(FIND("3",$C33))</f>
        <v>1</v>
      </c>
      <c r="T33">
        <f>COUNT(FIND("4",$C33))</f>
        <v>0</v>
      </c>
      <c r="U33">
        <f>COUNT(FIND("5",$C33))</f>
        <v>0</v>
      </c>
    </row>
    <row r="34" spans="2:21" x14ac:dyDescent="0.25">
      <c r="B34">
        <v>0.3</v>
      </c>
      <c r="C34">
        <v>345</v>
      </c>
      <c r="E34">
        <f>B34-IF(COUNT(FIND("d",C34)),D34)</f>
        <v>0.3</v>
      </c>
      <c r="F34">
        <f>IF(OR(AND(B$2="t",NOT(COUNT(FIND("f",C34)))),COUNT(FIND("t",C34))),E34*$B$1/100,0)</f>
        <v>0</v>
      </c>
      <c r="G34">
        <f>E34+F34-IF(COUNT(FIND("c",C34)),D34,0)</f>
        <v>0.3</v>
      </c>
      <c r="H34">
        <f>IF(G34, G34/SUM(Q34:U34), 0)</f>
        <v>9.9999999999999992E-2</v>
      </c>
      <c r="I34">
        <f>Q34*$H34</f>
        <v>0</v>
      </c>
      <c r="J34">
        <f>R34*$H34</f>
        <v>0</v>
      </c>
      <c r="K34">
        <f>S34*$H34</f>
        <v>9.9999999999999992E-2</v>
      </c>
      <c r="L34">
        <f>T34*$H34</f>
        <v>9.9999999999999992E-2</v>
      </c>
      <c r="M34">
        <f>U34*$H34</f>
        <v>9.9999999999999992E-2</v>
      </c>
      <c r="Q34">
        <f>COUNT(FIND("1",$C34))</f>
        <v>0</v>
      </c>
      <c r="R34">
        <f>COUNT(FIND("2",$C34))</f>
        <v>0</v>
      </c>
      <c r="S34">
        <f>COUNT(FIND("3",$C34))</f>
        <v>1</v>
      </c>
      <c r="T34">
        <f>COUNT(FIND("4",$C34))</f>
        <v>1</v>
      </c>
      <c r="U34">
        <f>COUNT(FIND("5",$C34))</f>
        <v>1</v>
      </c>
    </row>
    <row r="35" spans="2:21" x14ac:dyDescent="0.25">
      <c r="B35">
        <v>3.99</v>
      </c>
      <c r="C35">
        <v>345</v>
      </c>
      <c r="E35">
        <f>B35-IF(COUNT(FIND("d",C35)),D35)</f>
        <v>3.99</v>
      </c>
      <c r="F35">
        <f>IF(OR(AND(B$2="t",NOT(COUNT(FIND("f",C35)))),COUNT(FIND("t",C35))),E35*$B$1/100,0)</f>
        <v>0</v>
      </c>
      <c r="G35">
        <f>E35+F35-IF(COUNT(FIND("c",C35)),D35,0)</f>
        <v>3.99</v>
      </c>
      <c r="H35">
        <f>IF(G35, G35/SUM(Q35:U35), 0)</f>
        <v>1.33</v>
      </c>
      <c r="I35">
        <f>Q35*$H35</f>
        <v>0</v>
      </c>
      <c r="J35">
        <f>R35*$H35</f>
        <v>0</v>
      </c>
      <c r="K35">
        <f>S35*$H35</f>
        <v>1.33</v>
      </c>
      <c r="L35">
        <f>T35*$H35</f>
        <v>1.33</v>
      </c>
      <c r="M35">
        <f>U35*$H35</f>
        <v>1.33</v>
      </c>
      <c r="Q35">
        <f>COUNT(FIND("1",$C35))</f>
        <v>0</v>
      </c>
      <c r="R35">
        <f>COUNT(FIND("2",$C35))</f>
        <v>0</v>
      </c>
      <c r="S35">
        <f>COUNT(FIND("3",$C35))</f>
        <v>1</v>
      </c>
      <c r="T35">
        <f>COUNT(FIND("4",$C35))</f>
        <v>1</v>
      </c>
      <c r="U35">
        <f>COUNT(FIND("5",$C35))</f>
        <v>1</v>
      </c>
    </row>
    <row r="36" spans="2:21" x14ac:dyDescent="0.25">
      <c r="E36">
        <f t="shared" ref="E36:E43" si="0">B36-IF(COUNT(FIND("d",C36)),D36)</f>
        <v>0</v>
      </c>
      <c r="F36">
        <f t="shared" ref="F36:F43" si="1">IF(OR(AND(B$2="t",NOT(COUNT(FIND("f",C36)))),COUNT(FIND("t",C36))),E36*$B$1/100,0)</f>
        <v>0</v>
      </c>
      <c r="G36">
        <f t="shared" ref="G36:G43" si="2">E36+F36-IF(COUNT(FIND("c",C36)),D36,0)</f>
        <v>0</v>
      </c>
      <c r="H36">
        <f t="shared" ref="H36:H75" si="3">IF(G36, G36/SUM(Q36:U36), 0)</f>
        <v>0</v>
      </c>
      <c r="I36">
        <f t="shared" ref="I36:I70" si="4">Q36*$H36</f>
        <v>0</v>
      </c>
      <c r="J36">
        <f t="shared" ref="J36:J70" si="5">R36*$H36</f>
        <v>0</v>
      </c>
      <c r="K36">
        <f t="shared" ref="K36:K70" si="6">S36*$H36</f>
        <v>0</v>
      </c>
      <c r="L36">
        <f t="shared" ref="L36:L70" si="7">T36*$H36</f>
        <v>0</v>
      </c>
      <c r="M36">
        <f t="shared" ref="M36:M70" si="8">U36*$H36</f>
        <v>0</v>
      </c>
      <c r="Q36">
        <f t="shared" ref="Q36:Q43" si="9">COUNT(FIND("1",$C36))</f>
        <v>0</v>
      </c>
      <c r="R36">
        <f t="shared" ref="R36:R43" si="10">COUNT(FIND("2",$C36))</f>
        <v>0</v>
      </c>
      <c r="S36">
        <f t="shared" ref="S36:S43" si="11">COUNT(FIND("3",$C36))</f>
        <v>0</v>
      </c>
      <c r="T36">
        <f t="shared" ref="T36:T43" si="12">COUNT(FIND("4",$C36))</f>
        <v>0</v>
      </c>
      <c r="U36">
        <f t="shared" ref="U36:U43" si="13">COUNT(FIND("5",$C36))</f>
        <v>0</v>
      </c>
    </row>
    <row r="37" spans="2:21" x14ac:dyDescent="0.25"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0</v>
      </c>
    </row>
    <row r="38" spans="2:21" x14ac:dyDescent="0.25"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0</v>
      </c>
    </row>
    <row r="39" spans="2:21" x14ac:dyDescent="0.25"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  <c r="T39">
        <f t="shared" si="12"/>
        <v>0</v>
      </c>
      <c r="U39">
        <f t="shared" si="13"/>
        <v>0</v>
      </c>
    </row>
    <row r="40" spans="2:21" x14ac:dyDescent="0.25"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0</v>
      </c>
    </row>
    <row r="41" spans="2:21" x14ac:dyDescent="0.25"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0</v>
      </c>
    </row>
    <row r="42" spans="2:21" x14ac:dyDescent="0.25"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  <c r="U42">
        <f t="shared" si="13"/>
        <v>0</v>
      </c>
    </row>
    <row r="43" spans="2:21" x14ac:dyDescent="0.25"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0</v>
      </c>
    </row>
    <row r="44" spans="2:21" x14ac:dyDescent="0.25">
      <c r="E44">
        <f>B44-IF(COUNT(FIND("d",C44)),D44)</f>
        <v>0</v>
      </c>
      <c r="F44">
        <f>IF(OR(AND(B$2="t",NOT(COUNT(FIND("f",C44)))),COUNT(FIND("t",C44))),E44*$B$1/100,0)</f>
        <v>0</v>
      </c>
      <c r="G44">
        <f>E44+F44-IF(COUNT(FIND("c",C44)),D44,0)</f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Q44">
        <f>COUNT(FIND("1",$C44))</f>
        <v>0</v>
      </c>
      <c r="R44">
        <f>COUNT(FIND("2",$C44))</f>
        <v>0</v>
      </c>
      <c r="S44">
        <f>COUNT(FIND("3",$C44))</f>
        <v>0</v>
      </c>
      <c r="T44">
        <f>COUNT(FIND("4",$C44))</f>
        <v>0</v>
      </c>
      <c r="U44">
        <f>COUNT(FIND("5",$C44))</f>
        <v>0</v>
      </c>
    </row>
    <row r="45" spans="2:21" x14ac:dyDescent="0.25">
      <c r="E45">
        <f>B45-IF(COUNT(FIND("d",C45)),D45)</f>
        <v>0</v>
      </c>
      <c r="F45">
        <f>IF(OR(AND(B$2="t",NOT(COUNT(FIND("f",C45)))),COUNT(FIND("t",C45))),E45*$B$1/100,0)</f>
        <v>0</v>
      </c>
      <c r="G45">
        <f>E45+F45-IF(COUNT(FIND("c",C45)),D45,0)</f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Q45">
        <f>COUNT(FIND("1",$C45))</f>
        <v>0</v>
      </c>
      <c r="R45">
        <f>COUNT(FIND("2",$C45))</f>
        <v>0</v>
      </c>
      <c r="S45">
        <f>COUNT(FIND("3",$C45))</f>
        <v>0</v>
      </c>
      <c r="T45">
        <f>COUNT(FIND("4",$C45))</f>
        <v>0</v>
      </c>
      <c r="U45">
        <f>COUNT(FIND("5",$C45))</f>
        <v>0</v>
      </c>
    </row>
    <row r="46" spans="2:21" x14ac:dyDescent="0.25">
      <c r="E46">
        <f>B46-IF(COUNT(FIND("d",C46)),D46)</f>
        <v>0</v>
      </c>
      <c r="F46">
        <f>IF(OR(AND(B$2="t",NOT(COUNT(FIND("f",C46)))),COUNT(FIND("t",C46))),E46*$B$1/100,0)</f>
        <v>0</v>
      </c>
      <c r="G46">
        <f>E46+F46-IF(COUNT(FIND("c",C46)),D46,0)</f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Q46">
        <f>COUNT(FIND("1",$C46))</f>
        <v>0</v>
      </c>
      <c r="R46">
        <f>COUNT(FIND("2",$C46))</f>
        <v>0</v>
      </c>
      <c r="S46">
        <f>COUNT(FIND("3",$C46))</f>
        <v>0</v>
      </c>
      <c r="T46">
        <f>COUNT(FIND("4",$C46))</f>
        <v>0</v>
      </c>
      <c r="U46">
        <f>COUNT(FIND("5",$C46))</f>
        <v>0</v>
      </c>
    </row>
    <row r="47" spans="2:21" x14ac:dyDescent="0.25">
      <c r="E47">
        <f t="shared" ref="E47:E48" si="14">B47-IF(COUNT(FIND("d",C47)),D47)</f>
        <v>0</v>
      </c>
      <c r="F47">
        <f t="shared" ref="F47:F48" si="15">IF(OR(AND(B$2="t",NOT(COUNT(FIND("f",C47)))),COUNT(FIND("t",C47))),E47*$B$1/100,0)</f>
        <v>0</v>
      </c>
      <c r="G47">
        <f t="shared" ref="G47:G48" si="16">E47+F47-IF(COUNT(FIND("c",C47)),D47,0)</f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Q47">
        <f t="shared" ref="Q47:Q93" si="17">COUNT(FIND("1",$C47))</f>
        <v>0</v>
      </c>
      <c r="R47">
        <f t="shared" ref="R47:R93" si="18">COUNT(FIND("2",$C47))</f>
        <v>0</v>
      </c>
      <c r="S47">
        <f t="shared" ref="S47:S93" si="19">COUNT(FIND("3",$C47))</f>
        <v>0</v>
      </c>
      <c r="T47">
        <f t="shared" ref="T47:T93" si="20">COUNT(FIND("4",$C47))</f>
        <v>0</v>
      </c>
      <c r="U47">
        <f t="shared" ref="U47:U93" si="21">COUNT(FIND("5",$C47))</f>
        <v>0</v>
      </c>
    </row>
    <row r="48" spans="2:21" x14ac:dyDescent="0.25">
      <c r="E48">
        <f t="shared" si="14"/>
        <v>0</v>
      </c>
      <c r="F48">
        <f t="shared" si="15"/>
        <v>0</v>
      </c>
      <c r="G48">
        <f t="shared" si="16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Q48">
        <f t="shared" si="17"/>
        <v>0</v>
      </c>
      <c r="R48">
        <f t="shared" si="18"/>
        <v>0</v>
      </c>
      <c r="S48">
        <f t="shared" si="19"/>
        <v>0</v>
      </c>
      <c r="T48">
        <f t="shared" si="20"/>
        <v>0</v>
      </c>
      <c r="U48">
        <f t="shared" si="21"/>
        <v>0</v>
      </c>
    </row>
    <row r="49" spans="5:21" x14ac:dyDescent="0.25">
      <c r="E49">
        <f t="shared" ref="E49:E62" si="22">B49-IF(COUNT(FIND("d",C49)),D49)</f>
        <v>0</v>
      </c>
      <c r="F49">
        <f t="shared" ref="F49:F62" si="23">IF(OR(AND(B$2="t",NOT(COUNT(FIND("f",C49)))),COUNT(FIND("t",C49))),E49*$B$1/100,0)</f>
        <v>0</v>
      </c>
      <c r="G49">
        <f t="shared" ref="G49:G62" si="24">E49+F49-IF(COUNT(FIND("c",C49)),D49,0)</f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Q49">
        <f t="shared" si="17"/>
        <v>0</v>
      </c>
      <c r="R49">
        <f t="shared" si="18"/>
        <v>0</v>
      </c>
      <c r="S49">
        <f t="shared" si="19"/>
        <v>0</v>
      </c>
      <c r="T49">
        <f t="shared" si="20"/>
        <v>0</v>
      </c>
      <c r="U49">
        <f t="shared" si="21"/>
        <v>0</v>
      </c>
    </row>
    <row r="50" spans="5:21" x14ac:dyDescent="0.25">
      <c r="E50">
        <f t="shared" si="22"/>
        <v>0</v>
      </c>
      <c r="F50">
        <f t="shared" si="23"/>
        <v>0</v>
      </c>
      <c r="G50">
        <f t="shared" si="24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Q50">
        <f t="shared" si="17"/>
        <v>0</v>
      </c>
      <c r="R50">
        <f t="shared" si="18"/>
        <v>0</v>
      </c>
      <c r="S50">
        <f t="shared" si="19"/>
        <v>0</v>
      </c>
      <c r="T50">
        <f t="shared" si="20"/>
        <v>0</v>
      </c>
      <c r="U50">
        <f t="shared" si="21"/>
        <v>0</v>
      </c>
    </row>
    <row r="51" spans="5:21" x14ac:dyDescent="0.25">
      <c r="E51">
        <f t="shared" si="22"/>
        <v>0</v>
      </c>
      <c r="F51">
        <f t="shared" si="23"/>
        <v>0</v>
      </c>
      <c r="G51">
        <f t="shared" si="24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Q51">
        <f t="shared" si="17"/>
        <v>0</v>
      </c>
      <c r="R51">
        <f t="shared" si="18"/>
        <v>0</v>
      </c>
      <c r="S51">
        <f t="shared" si="19"/>
        <v>0</v>
      </c>
      <c r="T51">
        <f t="shared" si="20"/>
        <v>0</v>
      </c>
      <c r="U51">
        <f t="shared" si="21"/>
        <v>0</v>
      </c>
    </row>
    <row r="52" spans="5:21" x14ac:dyDescent="0.25">
      <c r="E52">
        <f t="shared" si="22"/>
        <v>0</v>
      </c>
      <c r="F52">
        <f t="shared" si="23"/>
        <v>0</v>
      </c>
      <c r="G52">
        <f t="shared" si="24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Q52">
        <f t="shared" si="17"/>
        <v>0</v>
      </c>
      <c r="R52">
        <f t="shared" si="18"/>
        <v>0</v>
      </c>
      <c r="S52">
        <f t="shared" si="19"/>
        <v>0</v>
      </c>
      <c r="T52">
        <f t="shared" si="20"/>
        <v>0</v>
      </c>
      <c r="U52">
        <f t="shared" si="21"/>
        <v>0</v>
      </c>
    </row>
    <row r="53" spans="5:21" x14ac:dyDescent="0.25">
      <c r="E53">
        <f t="shared" si="22"/>
        <v>0</v>
      </c>
      <c r="F53">
        <f t="shared" si="23"/>
        <v>0</v>
      </c>
      <c r="G53">
        <f t="shared" si="24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Q53">
        <f t="shared" si="17"/>
        <v>0</v>
      </c>
      <c r="R53">
        <f t="shared" si="18"/>
        <v>0</v>
      </c>
      <c r="S53">
        <f t="shared" si="19"/>
        <v>0</v>
      </c>
      <c r="T53">
        <f t="shared" si="20"/>
        <v>0</v>
      </c>
      <c r="U53">
        <f t="shared" si="21"/>
        <v>0</v>
      </c>
    </row>
    <row r="54" spans="5:21" x14ac:dyDescent="0.25">
      <c r="E54">
        <f t="shared" si="22"/>
        <v>0</v>
      </c>
      <c r="F54">
        <f t="shared" si="23"/>
        <v>0</v>
      </c>
      <c r="G54">
        <f t="shared" si="24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Q54">
        <f t="shared" si="17"/>
        <v>0</v>
      </c>
      <c r="R54">
        <f t="shared" si="18"/>
        <v>0</v>
      </c>
      <c r="S54">
        <f t="shared" si="19"/>
        <v>0</v>
      </c>
      <c r="T54">
        <f t="shared" si="20"/>
        <v>0</v>
      </c>
      <c r="U54">
        <f t="shared" si="21"/>
        <v>0</v>
      </c>
    </row>
    <row r="55" spans="5:21" x14ac:dyDescent="0.25">
      <c r="E55">
        <f t="shared" si="22"/>
        <v>0</v>
      </c>
      <c r="F55">
        <f t="shared" si="23"/>
        <v>0</v>
      </c>
      <c r="G55">
        <f t="shared" si="24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Q55">
        <f t="shared" si="17"/>
        <v>0</v>
      </c>
      <c r="R55">
        <f t="shared" si="18"/>
        <v>0</v>
      </c>
      <c r="S55">
        <f t="shared" si="19"/>
        <v>0</v>
      </c>
      <c r="T55">
        <f t="shared" si="20"/>
        <v>0</v>
      </c>
      <c r="U55">
        <f t="shared" si="21"/>
        <v>0</v>
      </c>
    </row>
    <row r="56" spans="5:21" x14ac:dyDescent="0.25">
      <c r="E56">
        <f t="shared" si="22"/>
        <v>0</v>
      </c>
      <c r="F56">
        <f t="shared" si="23"/>
        <v>0</v>
      </c>
      <c r="G56">
        <f t="shared" si="24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Q56">
        <f t="shared" si="17"/>
        <v>0</v>
      </c>
      <c r="R56">
        <f t="shared" si="18"/>
        <v>0</v>
      </c>
      <c r="S56">
        <f t="shared" si="19"/>
        <v>0</v>
      </c>
      <c r="T56">
        <f t="shared" si="20"/>
        <v>0</v>
      </c>
      <c r="U56">
        <f t="shared" si="21"/>
        <v>0</v>
      </c>
    </row>
    <row r="57" spans="5:21" x14ac:dyDescent="0.25">
      <c r="E57">
        <f t="shared" si="22"/>
        <v>0</v>
      </c>
      <c r="F57">
        <f t="shared" si="23"/>
        <v>0</v>
      </c>
      <c r="G57">
        <f t="shared" si="24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Q57">
        <f t="shared" si="17"/>
        <v>0</v>
      </c>
      <c r="R57">
        <f t="shared" si="18"/>
        <v>0</v>
      </c>
      <c r="S57">
        <f t="shared" si="19"/>
        <v>0</v>
      </c>
      <c r="T57">
        <f t="shared" si="20"/>
        <v>0</v>
      </c>
      <c r="U57">
        <f t="shared" si="21"/>
        <v>0</v>
      </c>
    </row>
    <row r="58" spans="5:21" x14ac:dyDescent="0.25">
      <c r="E58">
        <f t="shared" si="22"/>
        <v>0</v>
      </c>
      <c r="F58">
        <f t="shared" si="23"/>
        <v>0</v>
      </c>
      <c r="G58">
        <f t="shared" si="24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Q58">
        <f t="shared" si="17"/>
        <v>0</v>
      </c>
      <c r="R58">
        <f t="shared" si="18"/>
        <v>0</v>
      </c>
      <c r="S58">
        <f t="shared" si="19"/>
        <v>0</v>
      </c>
      <c r="T58">
        <f t="shared" si="20"/>
        <v>0</v>
      </c>
      <c r="U58">
        <f t="shared" si="21"/>
        <v>0</v>
      </c>
    </row>
    <row r="59" spans="5:21" x14ac:dyDescent="0.25">
      <c r="E59">
        <f t="shared" si="22"/>
        <v>0</v>
      </c>
      <c r="F59">
        <f t="shared" si="23"/>
        <v>0</v>
      </c>
      <c r="G59">
        <f t="shared" si="24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Q59">
        <f t="shared" si="17"/>
        <v>0</v>
      </c>
      <c r="R59">
        <f t="shared" si="18"/>
        <v>0</v>
      </c>
      <c r="S59">
        <f t="shared" si="19"/>
        <v>0</v>
      </c>
      <c r="T59">
        <f t="shared" si="20"/>
        <v>0</v>
      </c>
      <c r="U59">
        <f t="shared" si="21"/>
        <v>0</v>
      </c>
    </row>
    <row r="60" spans="5:21" x14ac:dyDescent="0.25">
      <c r="E60">
        <f t="shared" si="22"/>
        <v>0</v>
      </c>
      <c r="F60">
        <f t="shared" si="23"/>
        <v>0</v>
      </c>
      <c r="G60">
        <f t="shared" si="24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Q60">
        <f t="shared" si="17"/>
        <v>0</v>
      </c>
      <c r="R60">
        <f t="shared" si="18"/>
        <v>0</v>
      </c>
      <c r="S60">
        <f t="shared" si="19"/>
        <v>0</v>
      </c>
      <c r="T60">
        <f t="shared" si="20"/>
        <v>0</v>
      </c>
      <c r="U60">
        <f t="shared" si="21"/>
        <v>0</v>
      </c>
    </row>
    <row r="61" spans="5:21" x14ac:dyDescent="0.25">
      <c r="E61">
        <f t="shared" si="22"/>
        <v>0</v>
      </c>
      <c r="F61">
        <f t="shared" si="23"/>
        <v>0</v>
      </c>
      <c r="G61">
        <f t="shared" si="24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Q61">
        <f t="shared" si="17"/>
        <v>0</v>
      </c>
      <c r="R61">
        <f t="shared" si="18"/>
        <v>0</v>
      </c>
      <c r="S61">
        <f t="shared" si="19"/>
        <v>0</v>
      </c>
      <c r="T61">
        <f t="shared" si="20"/>
        <v>0</v>
      </c>
      <c r="U61">
        <f t="shared" si="21"/>
        <v>0</v>
      </c>
    </row>
    <row r="62" spans="5:21" x14ac:dyDescent="0.25">
      <c r="E62">
        <f t="shared" si="22"/>
        <v>0</v>
      </c>
      <c r="F62">
        <f t="shared" si="23"/>
        <v>0</v>
      </c>
      <c r="G62">
        <f t="shared" si="24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Q62">
        <f t="shared" si="17"/>
        <v>0</v>
      </c>
      <c r="R62">
        <f t="shared" si="18"/>
        <v>0</v>
      </c>
      <c r="S62">
        <f t="shared" si="19"/>
        <v>0</v>
      </c>
      <c r="T62">
        <f t="shared" si="20"/>
        <v>0</v>
      </c>
      <c r="U62">
        <f t="shared" si="21"/>
        <v>0</v>
      </c>
    </row>
    <row r="63" spans="5:21" x14ac:dyDescent="0.25">
      <c r="E63">
        <f t="shared" ref="E63:E93" si="25">B63-IF(COUNT(FIND("d",C63)),D63)</f>
        <v>0</v>
      </c>
      <c r="F63">
        <f t="shared" ref="F63:F93" si="26">IF(OR(AND(B$2="t",NOT(COUNT(FIND("f",C63)))),COUNT(FIND("t",C63))),E63*$B$1/100,0)</f>
        <v>0</v>
      </c>
      <c r="G63">
        <f t="shared" ref="G63:G93" si="27">E63+F63-IF(COUNT(FIND("c",C63)),D63,0)</f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Q63">
        <f t="shared" si="17"/>
        <v>0</v>
      </c>
      <c r="R63">
        <f t="shared" si="18"/>
        <v>0</v>
      </c>
      <c r="S63">
        <f t="shared" si="19"/>
        <v>0</v>
      </c>
      <c r="T63">
        <f t="shared" si="20"/>
        <v>0</v>
      </c>
      <c r="U63">
        <f t="shared" si="21"/>
        <v>0</v>
      </c>
    </row>
    <row r="64" spans="5:21" x14ac:dyDescent="0.25">
      <c r="E64">
        <f t="shared" si="25"/>
        <v>0</v>
      </c>
      <c r="F64">
        <f t="shared" si="26"/>
        <v>0</v>
      </c>
      <c r="G64">
        <f t="shared" si="27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Q64">
        <f t="shared" si="17"/>
        <v>0</v>
      </c>
      <c r="R64">
        <f t="shared" si="18"/>
        <v>0</v>
      </c>
      <c r="S64">
        <f t="shared" si="19"/>
        <v>0</v>
      </c>
      <c r="T64">
        <f t="shared" si="20"/>
        <v>0</v>
      </c>
      <c r="U64">
        <f t="shared" si="21"/>
        <v>0</v>
      </c>
    </row>
    <row r="65" spans="5:21" x14ac:dyDescent="0.25">
      <c r="E65">
        <f t="shared" si="25"/>
        <v>0</v>
      </c>
      <c r="F65">
        <f t="shared" si="26"/>
        <v>0</v>
      </c>
      <c r="G65">
        <f t="shared" si="27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Q65">
        <f t="shared" si="17"/>
        <v>0</v>
      </c>
      <c r="R65">
        <f t="shared" si="18"/>
        <v>0</v>
      </c>
      <c r="S65">
        <f t="shared" si="19"/>
        <v>0</v>
      </c>
      <c r="T65">
        <f t="shared" si="20"/>
        <v>0</v>
      </c>
      <c r="U65">
        <f t="shared" si="21"/>
        <v>0</v>
      </c>
    </row>
    <row r="66" spans="5:21" x14ac:dyDescent="0.25">
      <c r="E66">
        <f t="shared" si="25"/>
        <v>0</v>
      </c>
      <c r="F66">
        <f t="shared" si="26"/>
        <v>0</v>
      </c>
      <c r="G66">
        <f t="shared" si="27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Q66">
        <f t="shared" si="17"/>
        <v>0</v>
      </c>
      <c r="R66">
        <f t="shared" si="18"/>
        <v>0</v>
      </c>
      <c r="S66">
        <f t="shared" si="19"/>
        <v>0</v>
      </c>
      <c r="T66">
        <f t="shared" si="20"/>
        <v>0</v>
      </c>
      <c r="U66">
        <f t="shared" si="21"/>
        <v>0</v>
      </c>
    </row>
    <row r="67" spans="5:21" x14ac:dyDescent="0.25">
      <c r="E67">
        <f t="shared" si="25"/>
        <v>0</v>
      </c>
      <c r="F67">
        <f t="shared" si="26"/>
        <v>0</v>
      </c>
      <c r="G67">
        <f t="shared" si="27"/>
        <v>0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0</v>
      </c>
      <c r="Q67">
        <f t="shared" si="17"/>
        <v>0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</row>
    <row r="68" spans="5:21" x14ac:dyDescent="0.25">
      <c r="E68">
        <f t="shared" si="25"/>
        <v>0</v>
      </c>
      <c r="F68">
        <f t="shared" si="26"/>
        <v>0</v>
      </c>
      <c r="G68">
        <f t="shared" si="27"/>
        <v>0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M68">
        <f t="shared" si="8"/>
        <v>0</v>
      </c>
      <c r="Q68">
        <f t="shared" si="17"/>
        <v>0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</row>
    <row r="69" spans="5:21" x14ac:dyDescent="0.25">
      <c r="E69">
        <f t="shared" si="25"/>
        <v>0</v>
      </c>
      <c r="F69">
        <f t="shared" si="26"/>
        <v>0</v>
      </c>
      <c r="G69">
        <f t="shared" si="27"/>
        <v>0</v>
      </c>
      <c r="H69">
        <f t="shared" si="3"/>
        <v>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</row>
    <row r="70" spans="5:21" x14ac:dyDescent="0.25">
      <c r="E70">
        <f t="shared" si="25"/>
        <v>0</v>
      </c>
      <c r="F70">
        <f t="shared" si="26"/>
        <v>0</v>
      </c>
      <c r="G70">
        <f t="shared" si="27"/>
        <v>0</v>
      </c>
      <c r="H70">
        <f t="shared" si="3"/>
        <v>0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</row>
    <row r="71" spans="5:21" x14ac:dyDescent="0.25">
      <c r="E71">
        <f t="shared" si="25"/>
        <v>0</v>
      </c>
      <c r="F71">
        <f t="shared" si="26"/>
        <v>0</v>
      </c>
      <c r="G71">
        <f t="shared" si="27"/>
        <v>0</v>
      </c>
      <c r="H71">
        <f t="shared" si="3"/>
        <v>0</v>
      </c>
      <c r="I71">
        <f t="shared" ref="I71:I93" si="28">Q71*$H71</f>
        <v>0</v>
      </c>
      <c r="J71">
        <f t="shared" ref="J71:J93" si="29">R71*$H71</f>
        <v>0</v>
      </c>
      <c r="K71">
        <f t="shared" ref="K71:K93" si="30">S71*$H71</f>
        <v>0</v>
      </c>
      <c r="L71">
        <f t="shared" ref="L71:L93" si="31">T71*$H71</f>
        <v>0</v>
      </c>
      <c r="M71">
        <f t="shared" ref="M71:M93" si="32">U71*$H71</f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</row>
    <row r="72" spans="5:21" x14ac:dyDescent="0.25">
      <c r="E72">
        <f t="shared" si="25"/>
        <v>0</v>
      </c>
      <c r="F72">
        <f t="shared" si="26"/>
        <v>0</v>
      </c>
      <c r="G72">
        <f t="shared" si="27"/>
        <v>0</v>
      </c>
      <c r="H72">
        <f t="shared" si="3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</row>
    <row r="73" spans="5:21" x14ac:dyDescent="0.25">
      <c r="E73">
        <f t="shared" si="25"/>
        <v>0</v>
      </c>
      <c r="F73">
        <f t="shared" si="26"/>
        <v>0</v>
      </c>
      <c r="G73">
        <f t="shared" si="27"/>
        <v>0</v>
      </c>
      <c r="H73">
        <f t="shared" si="3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</row>
    <row r="74" spans="5:21" x14ac:dyDescent="0.25"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3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</row>
    <row r="75" spans="5:21" x14ac:dyDescent="0.25">
      <c r="E75">
        <f t="shared" si="25"/>
        <v>0</v>
      </c>
      <c r="F75">
        <f t="shared" si="26"/>
        <v>0</v>
      </c>
      <c r="G75">
        <f t="shared" si="27"/>
        <v>0</v>
      </c>
      <c r="H75">
        <f t="shared" si="3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</row>
    <row r="76" spans="5:21" x14ac:dyDescent="0.25">
      <c r="E76">
        <f t="shared" si="25"/>
        <v>0</v>
      </c>
      <c r="F76">
        <f t="shared" si="26"/>
        <v>0</v>
      </c>
      <c r="G76">
        <f t="shared" si="27"/>
        <v>0</v>
      </c>
      <c r="H76">
        <f t="shared" ref="H76:H93" si="33">IF(G76, G76/SUM(Q76:U76), 0)</f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</row>
    <row r="77" spans="5:21" x14ac:dyDescent="0.25">
      <c r="E77">
        <f t="shared" si="25"/>
        <v>0</v>
      </c>
      <c r="F77">
        <f t="shared" si="26"/>
        <v>0</v>
      </c>
      <c r="G77">
        <f t="shared" si="27"/>
        <v>0</v>
      </c>
      <c r="H77">
        <f t="shared" si="33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</row>
    <row r="78" spans="5:21" x14ac:dyDescent="0.25">
      <c r="E78">
        <f t="shared" si="25"/>
        <v>0</v>
      </c>
      <c r="F78">
        <f t="shared" si="26"/>
        <v>0</v>
      </c>
      <c r="G78">
        <f t="shared" si="27"/>
        <v>0</v>
      </c>
      <c r="H78">
        <f t="shared" si="33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</row>
    <row r="79" spans="5:21" x14ac:dyDescent="0.25">
      <c r="E79">
        <f t="shared" si="25"/>
        <v>0</v>
      </c>
      <c r="F79">
        <f t="shared" si="26"/>
        <v>0</v>
      </c>
      <c r="G79">
        <f t="shared" si="27"/>
        <v>0</v>
      </c>
      <c r="H79">
        <f t="shared" si="33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</row>
    <row r="80" spans="5:21" x14ac:dyDescent="0.25">
      <c r="E80">
        <f t="shared" si="25"/>
        <v>0</v>
      </c>
      <c r="F80">
        <f t="shared" si="26"/>
        <v>0</v>
      </c>
      <c r="G80">
        <f t="shared" si="27"/>
        <v>0</v>
      </c>
      <c r="H80">
        <f t="shared" si="33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</row>
    <row r="81" spans="5:21" x14ac:dyDescent="0.25">
      <c r="E81">
        <f t="shared" si="25"/>
        <v>0</v>
      </c>
      <c r="F81">
        <f t="shared" si="26"/>
        <v>0</v>
      </c>
      <c r="G81">
        <f t="shared" si="27"/>
        <v>0</v>
      </c>
      <c r="H81">
        <f t="shared" si="33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</row>
    <row r="82" spans="5:21" x14ac:dyDescent="0.25">
      <c r="E82">
        <f t="shared" si="25"/>
        <v>0</v>
      </c>
      <c r="F82">
        <f t="shared" si="26"/>
        <v>0</v>
      </c>
      <c r="G82">
        <f t="shared" si="27"/>
        <v>0</v>
      </c>
      <c r="H82">
        <f t="shared" si="33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</row>
    <row r="83" spans="5:21" x14ac:dyDescent="0.25">
      <c r="E83">
        <f t="shared" si="25"/>
        <v>0</v>
      </c>
      <c r="F83">
        <f t="shared" si="26"/>
        <v>0</v>
      </c>
      <c r="G83">
        <f t="shared" si="27"/>
        <v>0</v>
      </c>
      <c r="H83">
        <f t="shared" si="33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</row>
    <row r="84" spans="5:21" x14ac:dyDescent="0.25">
      <c r="E84">
        <f t="shared" si="25"/>
        <v>0</v>
      </c>
      <c r="F84">
        <f t="shared" si="26"/>
        <v>0</v>
      </c>
      <c r="G84">
        <f t="shared" si="27"/>
        <v>0</v>
      </c>
      <c r="H84">
        <f t="shared" si="33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</row>
    <row r="85" spans="5:21" x14ac:dyDescent="0.25">
      <c r="E85">
        <f t="shared" si="25"/>
        <v>0</v>
      </c>
      <c r="F85">
        <f t="shared" si="26"/>
        <v>0</v>
      </c>
      <c r="G85">
        <f t="shared" si="27"/>
        <v>0</v>
      </c>
      <c r="H85">
        <f t="shared" si="33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</row>
    <row r="86" spans="5:21" x14ac:dyDescent="0.25">
      <c r="E86">
        <f t="shared" si="25"/>
        <v>0</v>
      </c>
      <c r="F86">
        <f t="shared" si="26"/>
        <v>0</v>
      </c>
      <c r="G86">
        <f t="shared" si="27"/>
        <v>0</v>
      </c>
      <c r="H86">
        <f t="shared" si="33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</row>
    <row r="87" spans="5:21" x14ac:dyDescent="0.25">
      <c r="E87">
        <f t="shared" si="25"/>
        <v>0</v>
      </c>
      <c r="F87">
        <f t="shared" si="26"/>
        <v>0</v>
      </c>
      <c r="G87">
        <f t="shared" si="27"/>
        <v>0</v>
      </c>
      <c r="H87">
        <f t="shared" si="33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Q87">
        <f t="shared" si="17"/>
        <v>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</row>
    <row r="88" spans="5:21" x14ac:dyDescent="0.25">
      <c r="E88">
        <f t="shared" si="25"/>
        <v>0</v>
      </c>
      <c r="F88">
        <f t="shared" si="26"/>
        <v>0</v>
      </c>
      <c r="G88">
        <f t="shared" si="27"/>
        <v>0</v>
      </c>
      <c r="H88">
        <f t="shared" si="33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Q88">
        <f t="shared" si="17"/>
        <v>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</row>
    <row r="89" spans="5:21" x14ac:dyDescent="0.25">
      <c r="E89">
        <f t="shared" si="25"/>
        <v>0</v>
      </c>
      <c r="F89">
        <f t="shared" si="26"/>
        <v>0</v>
      </c>
      <c r="G89">
        <f t="shared" si="27"/>
        <v>0</v>
      </c>
      <c r="H89">
        <f t="shared" si="33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Q89">
        <f t="shared" si="17"/>
        <v>0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</row>
    <row r="90" spans="5:21" x14ac:dyDescent="0.25">
      <c r="E90">
        <f t="shared" si="25"/>
        <v>0</v>
      </c>
      <c r="F90">
        <f t="shared" si="26"/>
        <v>0</v>
      </c>
      <c r="G90">
        <f t="shared" si="27"/>
        <v>0</v>
      </c>
      <c r="H90">
        <f t="shared" si="33"/>
        <v>0</v>
      </c>
      <c r="I90">
        <f t="shared" si="28"/>
        <v>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Q90">
        <f t="shared" si="17"/>
        <v>0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</row>
    <row r="91" spans="5:21" x14ac:dyDescent="0.25">
      <c r="E91">
        <f t="shared" si="25"/>
        <v>0</v>
      </c>
      <c r="F91">
        <f t="shared" si="26"/>
        <v>0</v>
      </c>
      <c r="G91">
        <f t="shared" si="27"/>
        <v>0</v>
      </c>
      <c r="H91">
        <f t="shared" si="33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Q91">
        <f t="shared" si="17"/>
        <v>0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</row>
    <row r="92" spans="5:21" x14ac:dyDescent="0.25">
      <c r="E92">
        <f t="shared" si="25"/>
        <v>0</v>
      </c>
      <c r="F92">
        <f t="shared" si="26"/>
        <v>0</v>
      </c>
      <c r="G92">
        <f t="shared" si="27"/>
        <v>0</v>
      </c>
      <c r="H92">
        <f t="shared" si="33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Q92">
        <f t="shared" si="17"/>
        <v>0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</row>
    <row r="93" spans="5:21" x14ac:dyDescent="0.25">
      <c r="E93">
        <f t="shared" si="25"/>
        <v>0</v>
      </c>
      <c r="F93">
        <f t="shared" si="26"/>
        <v>0</v>
      </c>
      <c r="G93">
        <f t="shared" si="27"/>
        <v>0</v>
      </c>
      <c r="H93">
        <f t="shared" si="33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</row>
  </sheetData>
  <mergeCells count="1">
    <mergeCell ref="X4:A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Tianli Tong</dc:creator>
  <cp:lastModifiedBy>童天立</cp:lastModifiedBy>
  <dcterms:created xsi:type="dcterms:W3CDTF">2015-06-05T18:19:34Z</dcterms:created>
  <dcterms:modified xsi:type="dcterms:W3CDTF">2022-04-07T04:44:27Z</dcterms:modified>
</cp:coreProperties>
</file>