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210" activeTab="2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definedNames/>
  <calcPr calcId="152511" calcOnSave="0" iterate="1"/>
</workbook>
</file>

<file path=xl/sharedStrings.xml><?xml version="1.0" encoding="utf-8"?>
<sst xmlns="http://schemas.openxmlformats.org/spreadsheetml/2006/main" count="693" uniqueCount="693">
  <si>
    <t>_id</t>
  </si>
  <si>
    <t>skill</t>
  </si>
  <si>
    <t>눈덩이</t>
  </si>
  <si>
    <t>고드름</t>
  </si>
  <si>
    <t>반달고드름</t>
  </si>
  <si>
    <t>빙벽</t>
  </si>
  <si>
    <t>우박</t>
  </si>
  <si>
    <t>얼음회오리</t>
  </si>
  <si>
    <t>아이스에이지</t>
  </si>
  <si>
    <t>블리자드</t>
  </si>
  <si>
    <t>delay</t>
  </si>
  <si>
    <t>count</t>
  </si>
  <si>
    <t>att_increase</t>
  </si>
  <si>
    <t>delay_reduce</t>
  </si>
  <si>
    <t>size_increase</t>
  </si>
  <si>
    <t>count_increase</t>
  </si>
  <si>
    <t>sprite</t>
  </si>
  <si>
    <t>att</t>
  </si>
  <si>
    <t>_id</t>
  </si>
  <si>
    <t>작은불씨</t>
  </si>
  <si>
    <t>불씨</t>
  </si>
  <si>
    <t>거대한불씨</t>
  </si>
  <si>
    <t>불정령</t>
  </si>
  <si>
    <t>강한불정령</t>
  </si>
  <si>
    <t>name</t>
  </si>
  <si>
    <t>monster</t>
  </si>
  <si>
    <t>hp</t>
  </si>
  <si>
    <t>size</t>
  </si>
  <si>
    <t>sprite/snowball</t>
  </si>
  <si>
    <t>sprite/icicle</t>
  </si>
  <si>
    <t>sprite/halficicle</t>
  </si>
  <si>
    <t>sprite/icewall</t>
  </si>
  <si>
    <t>sprite/hail</t>
  </si>
  <si>
    <t>sprite/iceage</t>
  </si>
  <si>
    <t>sprite/blizzard</t>
  </si>
  <si>
    <t>sprite/icetornado</t>
  </si>
  <si>
    <t>1YI39qlEIkehcQKXsHTyUg</t>
  </si>
  <si>
    <t>NWTscmjKlESMcPHMRe0hXg</t>
  </si>
  <si>
    <t>BAdmjT6HC0y8LOsa1qMZvg</t>
  </si>
  <si>
    <t>x0MEnXpXpkSAeJdx9u1dxA</t>
  </si>
  <si>
    <t>Nv7SgpakukyznybxDxXzKg</t>
  </si>
  <si>
    <t>rrTgjWmPmE6tye/yifLCyQ</t>
  </si>
  <si>
    <t>8z2pJ9jvp0qxuwrUhRrmyQ</t>
  </si>
  <si>
    <t>Txp9XKcq6kSTovn/H/3gjw</t>
  </si>
  <si>
    <t>jZ9q6LkxFkil8RL3lc0PPg</t>
  </si>
  <si>
    <t>FkSB7SxxhE+q+XE4G8ZT4w</t>
  </si>
  <si>
    <t>EPruJLqK1ESOVRcE3QyTlw</t>
  </si>
  <si>
    <t>2WySlC4shUOPDHA9oxYaKw</t>
  </si>
  <si>
    <t>iW548VF8UEGD+vAuXhtSAQ</t>
  </si>
  <si>
    <t>name</t>
  </si>
  <si>
    <t>hpgen</t>
  </si>
  <si>
    <t>def</t>
  </si>
  <si>
    <t>attspeed</t>
  </si>
  <si>
    <t>exp</t>
  </si>
  <si>
    <t>coin</t>
  </si>
  <si>
    <t>skillrange</t>
  </si>
  <si>
    <t>killamount</t>
  </si>
  <si>
    <t>status</t>
  </si>
  <si/>
  <si>
    <t>e7AXSZh+E0eaC78EFNa29g</t>
  </si>
  <si>
    <t>addition</t>
  </si>
  <si>
    <t>default</t>
  </si>
  <si/>
  <si>
    <t>eHf0vPp+wk2aU5E4yd7/Yg</t>
  </si>
  <si>
    <t>0</t>
  </si>
  <si>
    <t>1</t>
  </si>
  <si>
    <t>2</t>
  </si>
  <si>
    <t>3</t>
  </si>
  <si>
    <t>4</t>
  </si>
  <si>
    <t>5</t>
  </si>
  <si>
    <t>6</t>
  </si>
  <si>
    <t>7</t>
  </si>
  <si>
    <t>mop_fire</t>
  </si>
  <si>
    <t>mop_bok</t>
  </si>
  <si>
    <t>mop_stick</t>
  </si>
  <si>
    <t>mop_turtle</t>
  </si>
  <si>
    <t>mop_bluefire</t>
  </si>
  <si>
    <t>appear</t>
  </si>
  <si>
    <t>stage_appear</t>
  </si>
  <si>
    <t>round_appear</t>
  </si>
  <si>
    <t>hp_increase</t>
  </si>
  <si>
    <t>exp_increase</t>
  </si>
  <si/>
  <si>
    <t>l84s0jqeJ0+ShvpHGehKgA</t>
  </si>
  <si>
    <t>1xmfc5j9REe0ZHIX8rDf8w</t>
  </si>
  <si>
    <t>kTDzILh6IE+jkW2qF+KXAw</t>
  </si>
  <si>
    <t>9VCtUFsTA0WcVNS71DsQNA</t>
  </si>
  <si>
    <t>uALCIjfaEky3G92iAmHJ9w</t>
  </si>
  <si>
    <t>mop_bird</t>
  </si>
  <si/>
  <si>
    <t>8gAo9LyP60OMAwTdoY8wrw</t>
  </si>
  <si>
    <t>priceamount</t>
  </si>
  <si>
    <t>boss_bird</t>
  </si>
  <si>
    <t>boss_</t>
  </si>
  <si>
    <t>boss_golem</t>
  </si>
  <si>
    <t>boss_rock</t>
  </si>
  <si>
    <t>boss_cow</t>
  </si>
  <si>
    <t>boss_bear</t>
  </si>
  <si>
    <t>increase</t>
  </si>
  <si/>
  <si>
    <t>4WVxc3VSx0O0tna/lL5NCA</t>
  </si>
  <si>
    <t>7LLesioQ0kSNXqcpCaDbeg</t>
  </si>
  <si>
    <t>JtRPf/ABQkK6YzgnTjqc1Q</t>
  </si>
  <si>
    <t>mL8Q/tFX90CNwPiHYkk0GA</t>
  </si>
  <si>
    <t>tEcjfw23XkCu//y+zqlQJQ</t>
  </si>
  <si>
    <t>얼음뭉치</t>
  </si>
  <si>
    <t>눈뭉치</t>
  </si>
  <si>
    <t>sprite/ictone</t>
  </si>
  <si/>
  <si>
    <t>zIrXoinId0iFNhZHl1++bA</t>
  </si>
  <si/>
  <si>
    <t>xL0ZSRTaC0mmTc44mg8IMw</t>
  </si>
  <si>
    <t>KVjVGRJbj0GkW3ghHwH8Tg</t>
  </si>
  <si>
    <t>ayHEKjsd8UqG8GU1Xt6tTw</t>
  </si>
  <si>
    <t>Q5y8+mUBukKyaU5ZN30mZg</t>
  </si>
  <si>
    <t>GR2VPmVTTUGofKgvmFjHVQ</t>
  </si>
  <si>
    <t>O7aBnzSfm0ariTzPxBExFw</t>
  </si>
  <si>
    <t>GlpgBelcX0qncpw9BzBXKQ</t>
  </si>
  <si>
    <t>Q3UfqJRRF0SPgkVBkbx3hw</t>
  </si>
  <si>
    <t>XCpjVMj5JUqt9ziS5P3awQ</t>
  </si>
  <si>
    <t>mop_ant</t>
  </si>
  <si>
    <t>mop_jack</t>
  </si>
  <si>
    <t>speed</t>
  </si>
  <si/>
  <si>
    <t>jebfgtgwy0aCi3wyFmHn7A</t>
  </si>
  <si>
    <t>E37YclCUk0atKge3NbdvOQ</t>
  </si>
  <si>
    <t>8</t>
  </si>
  <si>
    <t>얼음주먹</t>
  </si>
  <si>
    <t>눈폭탄</t>
  </si>
  <si/>
  <si>
    <t>sAlSjuwkNkmox3HyjOQPlQ</t>
  </si>
  <si>
    <t>patt</t>
  </si>
  <si>
    <t>pspeed</t>
  </si>
  <si>
    <t>c</t>
  </si>
  <si>
    <t>얼음방어막</t>
  </si>
  <si>
    <t>얼음빠따</t>
  </si>
  <si>
    <t>소용돌이</t>
  </si>
  <si>
    <t>얼음파동</t>
  </si>
  <si>
    <t>무적</t>
  </si>
  <si>
    <t>산탄</t>
  </si>
  <si>
    <t>explain</t>
  </si>
  <si>
    <t>note</t>
  </si>
  <si>
    <t>pass</t>
  </si>
  <si>
    <t>keep</t>
  </si>
  <si>
    <t>keep_increase</t>
  </si>
  <si>
    <t>obstaacle</t>
  </si>
  <si>
    <t>obstacle</t>
  </si>
  <si>
    <t>continue</t>
  </si>
  <si>
    <t>none</t>
  </si>
  <si>
    <t>continuee</t>
  </si>
  <si/>
  <si>
    <t>u9VGjry1BESzo46bAmXOQg</t>
  </si>
  <si>
    <t>HJCxWuQGLEyzxZkpf/s7+Q</t>
  </si>
  <si>
    <t>dejPA7ZZvkKW83lA1QUQCQ</t>
  </si>
  <si>
    <t>K1BTnZfB2kWbObm+5JLgSQ</t>
  </si>
  <si>
    <t>iYqYA2TFhU6d36X/SwpGHA</t>
  </si>
  <si>
    <t>wXhpxA4yqEW1NBNV40y6rA</t>
  </si>
  <si>
    <t>Lnrq0Qp3nEu1QeUh1ApxEA</t>
  </si>
  <si>
    <t>FEnZnNX24kWluYtm4cqJfg</t>
  </si>
  <si>
    <t>UwutR9kZ3EixiomFUKMhTg</t>
  </si>
  <si>
    <t>tnqtLH8SiUq5SfVK11iPqA</t>
  </si>
  <si>
    <t>SA5d+nQZzEWyxoNuhU+Naw</t>
  </si>
  <si>
    <t>Tq+CR0pBE0CX5vqWS90PAw</t>
  </si>
  <si>
    <t>TAJG8FHa00aP7U66nf0Aqw</t>
  </si>
  <si>
    <t>4K+N6+YPVECfus1pPsfuXQ</t>
  </si>
  <si>
    <t>be8bZ1lxC0+P00Vb0G3asQ</t>
  </si>
  <si>
    <t>hQT4FoA9pke18i999uPtaw</t>
  </si>
  <si>
    <t>stage</t>
  </si>
  <si>
    <t>condition</t>
  </si>
  <si>
    <t>conditionA</t>
  </si>
  <si>
    <t>conditionB</t>
  </si>
  <si>
    <t>conditionT</t>
  </si>
  <si>
    <t>reward</t>
  </si>
  <si>
    <t>appear_time</t>
  </si>
  <si>
    <t>s</t>
  </si>
  <si/>
  <si>
    <t>S4cO+7g73kSC//RCNr49Eg</t>
  </si>
  <si>
    <t>5Eog+fJivU2oDVll81v+QQ</t>
  </si>
  <si>
    <t>zNS43tSa4kmhOggLqnp2/A</t>
  </si>
  <si>
    <t>M0io+FmkfESkyDRr3Lsivg</t>
  </si>
  <si>
    <t>mob_fire</t>
  </si>
  <si>
    <t>mob_bok</t>
  </si>
  <si>
    <t>mob_stick</t>
  </si>
  <si>
    <t>mob_turtle</t>
  </si>
  <si>
    <t>mob_ant</t>
  </si>
  <si>
    <t>mob_jack</t>
  </si>
  <si>
    <t>mob_bluefire</t>
  </si>
  <si>
    <t>mob_mam</t>
  </si>
  <si>
    <t>mob_carb</t>
  </si>
  <si>
    <t>mob_deer</t>
  </si>
  <si>
    <t>map</t>
  </si>
  <si/>
  <si>
    <t>UqOBjr+LakW9OE61quvEOQ</t>
  </si>
  <si>
    <t>7oP5n9ovXEK+bbIC8iuZMA</t>
  </si>
  <si>
    <t>QEm467P+ck6FXvY1BWI/QA</t>
  </si>
  <si>
    <t>oN7gigvYvkCP1gYaQUFzpg</t>
  </si>
  <si>
    <t>xiaNlJj0D02QBXqMTggxXA</t>
  </si>
  <si>
    <t>sizex</t>
  </si>
  <si>
    <t>sizey</t>
  </si>
  <si>
    <t>snowrock0</t>
  </si>
  <si>
    <t>snowrock1</t>
  </si>
  <si>
    <t>snowrock2</t>
  </si>
  <si>
    <t>snowrock3</t>
  </si>
  <si>
    <t>rock0</t>
  </si>
  <si>
    <t>rock1</t>
  </si>
  <si>
    <t>tree</t>
  </si>
  <si>
    <t>skull</t>
  </si>
  <si>
    <t>rib</t>
  </si>
  <si>
    <t>mob_crab</t>
  </si>
  <si>
    <t>15</t>
  </si>
  <si/>
  <si>
    <t>utfj/KusT0q9e9ADgg8p9g</t>
  </si>
  <si>
    <t>f3YdoHHnJEmHPLOHPk8tHA</t>
  </si>
  <si>
    <t>lLIxSPJ5jk6H8IhzXjd5Ag</t>
  </si>
  <si>
    <t>+r0e9D3k7kuvrrcjW7rTWA</t>
  </si>
  <si>
    <t>N6Ah1yXV/0mnzDRZhUhoew</t>
  </si>
  <si>
    <t>7q1A0hzTv0e0ZkrUDizxDQ</t>
  </si>
  <si>
    <t>JiEy726Vn0i6qgPI9aQTRQ</t>
  </si>
  <si>
    <t>OXygPyEDNESF1Uo4kpU9UA</t>
  </si>
  <si>
    <t>D/jPgeJpjkiT0hqDPsmOZw</t>
  </si>
  <si>
    <t>boss_owl</t>
  </si>
  <si>
    <t>skill0</t>
  </si>
  <si>
    <t>skill1</t>
  </si>
  <si/>
  <si>
    <t>W3z0ATuqbkKttkboCpXzTg</t>
  </si>
  <si>
    <t>9oZ4bAUw3EaaXJyde7jotg</t>
  </si>
  <si>
    <t>p7Lei6NHm0mU6A3yoCYsjQ</t>
  </si>
  <si>
    <t>w8cURakZekSSKtD9r+3WnA</t>
  </si>
  <si>
    <t>m4KGirv16U+HZ1CPc/XEAQ</t>
  </si>
  <si/>
  <si>
    <t>j6havu18FkO2GTlo+CyQyg</t>
  </si>
  <si>
    <t>N5N6gU+ysEqOQbdz1hczog</t>
  </si>
  <si>
    <t>552Me0Rk506ghDFAyrQSwA</t>
  </si>
  <si>
    <t>jsxP8eNXM0mKlWitTcpTGA</t>
  </si>
  <si>
    <t>osCjoq/EX0WhMYuWNZYtkg</t>
  </si>
  <si>
    <t>=</t>
  </si>
  <si>
    <t>max</t>
  </si>
  <si>
    <t>maxlvl</t>
  </si>
  <si>
    <t>max_level</t>
  </si>
  <si>
    <t>체력</t>
  </si>
  <si>
    <t>공격력</t>
  </si>
  <si>
    <t>방어력</t>
  </si>
  <si>
    <t>체력재생</t>
  </si>
  <si>
    <t>쿨타임감소</t>
  </si>
  <si>
    <t>스킬크기</t>
  </si>
  <si>
    <t>시전속도</t>
  </si>
  <si>
    <t>경험치</t>
  </si>
  <si>
    <t>경험치획득량</t>
  </si>
  <si>
    <t>회복량</t>
  </si>
  <si>
    <t>이동속도</t>
  </si>
  <si>
    <t>infomation</t>
  </si>
  <si>
    <t>최대체력을 증가시킨다.</t>
  </si>
  <si>
    <t>공격력을 증가시킨다.</t>
  </si>
  <si>
    <t>방어력을 얻는다.</t>
  </si>
  <si>
    <t>매초 소량의 체력을 회복시킨다.</t>
  </si>
  <si>
    <t>스킬의 속도</t>
  </si>
  <si>
    <t>스킬의 시전속도를 단축시킨다.</t>
  </si>
  <si>
    <t>경험치 획득량이 증가한다.</t>
  </si>
  <si>
    <t>스킬크기가 증가한다.</t>
  </si>
  <si>
    <t>모든 회복량이 증가한다.</t>
  </si>
  <si>
    <t>이동속도가 증가한다.</t>
  </si>
  <si>
    <t>최대체력을 증가한다.</t>
  </si>
  <si>
    <t>공격력을 증가한다.</t>
  </si>
  <si>
    <t>매초 소량의 체력을 회복한다.</t>
  </si>
  <si>
    <t>잘뭉친 눈덩이</t>
  </si>
  <si>
    <t>잘 뭉친 눈덩이</t>
  </si>
  <si>
    <t>얼음주먹으로 강력한 데미지를 준다.</t>
  </si>
  <si>
    <t>단단한 얼음으로 강력한 데미지를 준다.</t>
  </si>
  <si>
    <t>뾰족한 얼음이 적을 관통한다.</t>
  </si>
  <si>
    <t>반달얼음을 여러갈래로 발사한다.</t>
  </si>
  <si>
    <t>하늘에서 우박이!</t>
  </si>
  <si>
    <t>빙벽을 생성해 길을 막는다.</t>
  </si>
  <si>
    <t>일정 체력이 있는 빙벽을 생성한다.</t>
  </si>
  <si>
    <t>눈사람주변에 회오리를 만들어 근접한 적에게 지속피해를 준다.</t>
  </si>
  <si>
    <t>순간적으로 맵을 얼리며 주변의 몬스터에게 강력한 피해를 준다.</t>
  </si>
  <si>
    <t>블리자드를 몰아쳐</t>
  </si>
  <si>
    <t>블리자드를 불러와 적의 속도를 늦추고 데미지를 준다.</t>
  </si>
  <si>
    <t>순간적으로 맵을 얼리며 주변의 적에게 강력한 피해를 준다.</t>
  </si>
  <si>
    <t>대상에게 닿는 순간 범위피해를 준다.</t>
  </si>
  <si>
    <t>적에게 닿는 순간 범위피해를 준다.</t>
  </si>
  <si>
    <t>방어막을</t>
  </si>
  <si>
    <t>일정 체력의 방어막을 생성한다.</t>
  </si>
  <si>
    <t>근접한 적을 빠따로 떨쳐낸다.</t>
  </si>
  <si>
    <t>?</t>
  </si>
  <si>
    <t>주기적으로 파동을 발산해 적을 밀쳐내고 데미지를 준다.</t>
  </si>
  <si>
    <t>일정 시간동안 무적이 된다.</t>
  </si>
  <si>
    <t>얼음 산탄을 발사한다.</t>
  </si>
  <si>
    <t>체력 50% 증가</t>
  </si>
  <si>
    <t>공격력 10% 증가</t>
  </si>
  <si>
    <t>val</t>
  </si>
  <si/>
  <si>
    <t>7G/uy/d+XUq+hb1idKgcKw</t>
  </si>
  <si>
    <t>nhBbNsmDpUOy343k+irhhw</t>
  </si>
  <si>
    <t>2qdwH+Eqq0qi76gM+HEpSg</t>
  </si>
  <si>
    <t>dGD2J/13Ak60ubtLOTmU7A</t>
  </si>
  <si>
    <t>hluuyb8xDkq3igjPq3UZrQ</t>
  </si>
  <si>
    <t>lZ58eF6zQEqU7UxPZqxY5g</t>
  </si>
  <si>
    <t>+fNq81zBhk2AJPDimVASnQ</t>
  </si>
  <si>
    <t>GGgTfHjnFUu5Yx8sijXu/Q</t>
  </si>
  <si>
    <t>Wfu556tlIkGpgHS1/b8wRQ</t>
  </si>
  <si>
    <t>information</t>
  </si>
  <si>
    <t>price</t>
  </si>
  <si>
    <t>cool</t>
  </si>
  <si>
    <t>appear_term</t>
  </si>
  <si/>
  <si>
    <t>e3ywpdo+tkG3rGFzadDOZQ</t>
  </si>
  <si/>
  <si>
    <t>ou4jSwVOP0WiG5CBsppWRA</t>
  </si>
  <si>
    <t>독병</t>
  </si>
  <si>
    <t>천둥망치</t>
  </si>
  <si>
    <t>독병을 던저 광역 지속 피해를 입힌다.</t>
  </si>
  <si>
    <t>강력한 데미지를 주는 망치를 적들에게 다단히트!</t>
  </si>
  <si/>
  <si>
    <t>BIr97MzFFEqSkH79ajRcIQ</t>
  </si>
  <si>
    <t>80jHuiqyGkmbPMFYa7j/WA</t>
  </si>
  <si>
    <t>SmqeNM7xnEiwpUgalIDKuQ</t>
  </si>
  <si>
    <t>7Zq+FZr4EU2JUSJGYb5l3w</t>
  </si>
  <si>
    <t>nyGjwUuGSU28kZnltbYfyg</t>
  </si>
  <si>
    <t>8EUv2r2Q3Umy56rbAoz3YA</t>
  </si>
  <si>
    <t>VeBdIaS8+kW7pD5h7TjldA</t>
  </si>
  <si>
    <t>range</t>
  </si>
  <si>
    <t>fireball</t>
  </si>
  <si>
    <t>lightning</t>
  </si>
  <si>
    <t>owl_shot</t>
  </si>
  <si>
    <t>bear_shot</t>
  </si>
  <si/>
  <si>
    <t>z65T2Hcot0+fcRJxc1V4ZA</t>
  </si>
  <si>
    <t>6q3skcv+nUCSzHwhTFtnVw</t>
  </si>
  <si>
    <t>jrRaKBXFPkmy/QSsvp6HtQ</t>
  </si>
  <si>
    <t>hc1sZU2dREyQjNX69/i7XQ</t>
  </si>
  <si>
    <t>번개</t>
  </si>
  <si>
    <t>지뢰</t>
  </si>
  <si>
    <t>중력장</t>
  </si>
  <si>
    <t>친구</t>
  </si>
  <si>
    <t>적을 얼려버리는 쫄따구 펫과 함께 싸운다.</t>
  </si>
  <si>
    <t>아돈빠가돈!</t>
  </si>
  <si>
    <t>쌌드라욘마인~</t>
  </si>
  <si>
    <t>쌋드라요마인~</t>
  </si>
  <si>
    <t>하늘에서 주기적으로 번개가 친다.</t>
  </si>
  <si>
    <t>mob_snail</t>
  </si>
  <si>
    <t>mob_beetle</t>
  </si>
  <si>
    <t>mob_monkey</t>
  </si>
  <si>
    <t>mob_flamingo</t>
  </si>
  <si>
    <t>mob_dragonfly</t>
  </si>
  <si>
    <t>mob_candle</t>
  </si>
  <si>
    <t>mob_rino</t>
  </si>
  <si/>
  <si>
    <t>ovShOG9vz0qBynU3N7A27A</t>
  </si>
  <si>
    <t>xL7qVxJe9kysLVTIKmzuuA</t>
  </si>
  <si>
    <t>TUdRpRMhK0G1XmYAGm6uEw</t>
  </si>
  <si>
    <t>cMp9+kAl8UGgcTM+7tuyXA</t>
  </si>
  <si>
    <t>JP9AY1x9sUa2WAweqi0Hyg</t>
  </si>
  <si>
    <t>z72/TXkgfEOAI1RcEnbf9w</t>
  </si>
  <si>
    <t>6ZQSDtiDc0+ujLraF9ULlw</t>
  </si>
  <si>
    <t>zBnDreY2EUyIgqqT0I1oCg</t>
  </si>
  <si>
    <t>Zwv52fG5a0uz2w+Mw1X1EA</t>
  </si>
  <si>
    <t>80qA8yn0HkK7i+4isj1VAA</t>
  </si>
  <si>
    <t>MO77fenG+EGDXqDfjx0GwQ</t>
  </si>
  <si>
    <t>bwGMcqR0B0uFKpIP/arGGw</t>
  </si>
  <si>
    <t>XXMW6jdsDkqbQDiagvTvAA</t>
  </si>
  <si>
    <t>boss_scarecrow</t>
  </si>
  <si>
    <t>scarecrow_shot</t>
  </si>
  <si/>
  <si>
    <t>Og45GfRUM0CqJQUz3H+9AA</t>
  </si>
  <si>
    <t>vVPBgEN7WUi/lGlzyJ5/Qg</t>
  </si>
  <si>
    <t>skin</t>
  </si>
  <si>
    <t>슬롯</t>
  </si>
  <si>
    <t>슬롯증가</t>
  </si>
  <si>
    <t>유물 장착 슬롯 증가</t>
  </si>
  <si/>
  <si>
    <t>DUqi+8ckB0qblBzm6KlcNg</t>
  </si>
  <si>
    <t>OP592CHEkEqaCW4o+WCZNw</t>
  </si>
  <si>
    <t>boss_flower</t>
  </si>
  <si>
    <t>1Ym7RLkBgUCA9I+gVXisAQ</t>
  </si>
  <si>
    <t>boss_bigbettle</t>
  </si>
  <si>
    <t>kdsl2jzhtU6rPAELOI8Tbw</t>
  </si>
  <si>
    <t>flower_thorn</t>
  </si>
  <si>
    <t>PtYsPmNIh06wyUfSH4KX0w</t>
  </si>
  <si>
    <t>flower_mine</t>
  </si>
  <si>
    <t>1EG4vgTgYUO8MktQYh1lag</t>
  </si>
  <si>
    <t>banana</t>
  </si>
  <si>
    <t>skinname</t>
  </si>
  <si>
    <t>눈사람</t>
  </si>
  <si>
    <t>불사람</t>
  </si>
  <si>
    <t>풀사람</t>
  </si>
  <si>
    <t>돌사람</t>
  </si>
  <si>
    <t>귤사람</t>
  </si>
  <si>
    <t>전구사람</t>
  </si>
  <si>
    <t>currency</t>
  </si>
  <si>
    <t>야수사람</t>
  </si>
  <si>
    <t>로봇사람</t>
  </si>
  <si>
    <t>뱀파이어사람</t>
  </si>
  <si>
    <t>아이스크림사람</t>
  </si>
  <si>
    <t>천사사람</t>
  </si>
  <si>
    <t>황금갑옷사람</t>
  </si>
  <si>
    <t>네모사람</t>
  </si>
  <si>
    <t>지뢰사람</t>
  </si>
  <si>
    <t>거미사람</t>
  </si>
  <si>
    <t>용사사람</t>
  </si>
  <si>
    <t>quest</t>
  </si>
  <si>
    <t>gold</t>
  </si>
  <si>
    <t>gem</t>
  </si>
  <si>
    <t>standard</t>
  </si>
  <si>
    <t>type0</t>
  </si>
  <si>
    <t>val0</t>
  </si>
  <si>
    <t>type1</t>
  </si>
  <si>
    <t>val1</t>
  </si>
  <si>
    <t>a</t>
  </si>
  <si/>
  <si>
    <t>gLnjGlJPQUGceqv9MtI+jg</t>
  </si>
  <si>
    <t>bDmF5v4opUOLjBB580DUog</t>
  </si>
  <si>
    <t>j4aRpfkhWUCwpugwL7yhOw</t>
  </si>
  <si>
    <t>v6FaRzn/yUS4jftoTtNfsw</t>
  </si>
  <si>
    <t>nMhXnyt3XUWslXDy/Eccmw</t>
  </si>
  <si>
    <t>5CW4lEGYZEqJ8sFOtlJVVw</t>
  </si>
  <si>
    <t>a+XFhtKj2Em7xW1tms05Zw</t>
  </si>
  <si>
    <t>oJlQTylhPUGaWX/Zndg2HQ</t>
  </si>
  <si>
    <t>ZDD/hjzPHU+kTQf39Dvtnw</t>
  </si>
  <si>
    <t>tY/x47zy/U+9d/dQf4L+Xg</t>
  </si>
  <si>
    <t>kUpxVrSyPke7VlIQ+ty+ng</t>
  </si>
  <si>
    <t>e+gqMj+a0kePNLaic882PA</t>
  </si>
  <si>
    <t>PVpFmf14gE+JTvE5tq+oTw</t>
  </si>
  <si>
    <t>bBCBYzcq5kaQf7V57bsU5Q</t>
  </si>
  <si>
    <t>NV8CtlguXEufFOcfSPnFWw</t>
  </si>
  <si>
    <t>LmBUHti4IU6ufw+5njPwTQ</t>
  </si>
  <si>
    <t>typeB</t>
  </si>
  <si>
    <t>typeF</t>
  </si>
  <si>
    <t>Fval</t>
  </si>
  <si>
    <t>typeI</t>
  </si>
  <si>
    <t>Ival</t>
  </si>
  <si>
    <t>snowball</t>
  </si>
  <si>
    <t>n</t>
  </si>
  <si>
    <t>-</t>
  </si>
  <si>
    <t>season</t>
  </si>
  <si>
    <t>Fval1</t>
  </si>
  <si>
    <t>Fval0</t>
  </si>
  <si>
    <t>summer</t>
  </si>
  <si>
    <t>spring</t>
  </si>
  <si>
    <t>d_hp</t>
  </si>
  <si>
    <t>d_hpgen</t>
  </si>
  <si>
    <t>d_def</t>
  </si>
  <si>
    <t>d_att</t>
  </si>
  <si>
    <t>d_cool</t>
  </si>
  <si>
    <t>d_exp</t>
  </si>
  <si>
    <t>d_coin</t>
  </si>
  <si>
    <t>a_hp</t>
  </si>
  <si>
    <t>ex_hp</t>
  </si>
  <si>
    <t>ex_hpgen</t>
  </si>
  <si>
    <t>ex_def</t>
  </si>
  <si>
    <t>ex_att</t>
  </si>
  <si>
    <t>ex_cool</t>
  </si>
  <si>
    <t>ex_exp</t>
  </si>
  <si>
    <t>ex_coin</t>
  </si>
  <si>
    <t>light</t>
  </si>
  <si>
    <t>invSwamp</t>
  </si>
  <si>
    <t>wild</t>
  </si>
  <si>
    <t>blood</t>
  </si>
  <si>
    <t>rebirth</t>
  </si>
  <si>
    <t>winter</t>
  </si>
  <si>
    <t>citrus</t>
  </si>
  <si>
    <t>rock</t>
  </si>
  <si>
    <t>mine</t>
  </si>
  <si>
    <t>iceHeal</t>
  </si>
  <si>
    <t>frozen</t>
  </si>
  <si>
    <t>invincible</t>
  </si>
  <si>
    <t>d_speed</t>
  </si>
  <si>
    <t>critical</t>
  </si>
  <si>
    <t>criticDmg</t>
  </si>
  <si>
    <t>square</t>
  </si>
  <si>
    <t>hero</t>
  </si>
  <si>
    <t>ch_explain</t>
  </si>
  <si>
    <t>unch_explain</t>
  </si>
  <si>
    <t>겨울에 만들어진 눈사람</t>
  </si>
  <si>
    <t>여름한정</t>
  </si>
  <si>
    <t>눈대신</t>
  </si>
  <si>
    <t>눈 대신 돌을 던진다.</t>
  </si>
  <si>
    <t>눈 대신 귤을 던진다.</t>
  </si>
  <si>
    <t>네모난 눈을 던진다.</t>
  </si>
  <si>
    <t>머리의 전구로 어둠을 밝힌다.</t>
  </si>
  <si>
    <t>잃은 체력 1%당 공격력 n% 증가</t>
  </si>
  <si>
    <t>지뢰 개수 4개증가</t>
  </si>
  <si>
    <t>지뢰 개수 +4\\n지뢰 공격력 n% 증가</t>
  </si>
  <si>
    <t>늪지 무효\\n방어력 n%증가</t>
  </si>
  <si>
    <t>눈덩이가 빙결 적용\\n블리자드,아이스에이지 발동시 체력 n% 회복</t>
  </si>
  <si>
    <t>여름한정 공격력 n% 증가</t>
  </si>
  <si>
    <t>봄한정 체력재생량 n%증가</t>
  </si>
  <si>
    <t>봄한정 체력재생량 n% 증가</t>
  </si>
  <si>
    <t>눈 대신 돌을 던진다.\\n체력 n% 증가</t>
  </si>
  <si>
    <t>눈 대신 귤을 던진다.\\n겨울한정 코인획득량 n% 증</t>
  </si>
  <si>
    <t>무적 발동</t>
  </si>
  <si>
    <t>용사의 검을 찾으면 공격력과 방어력이 2배가 된다.</t>
  </si>
  <si>
    <t>용사의 검을 찾으면 일시적으로 공격력과 방어력이 2배가 된다.\\n체력 n%증가\\n공격력 n%증가\\n방어력 n%증가</t>
  </si>
  <si>
    <t>눈덩이로 준 피해의 n%만큼 체력을 회복한다. 공격력 10% 증가</t>
  </si>
  <si>
    <t>추가로 달린 다리로 눈덩이를 더 많이 던진다.\\n눈덩이 공격력 n%증가</t>
  </si>
  <si>
    <t>네모난 눈을 던진다.\\n30%의 확률로 n%의 추가데미지를 준다.</t>
  </si>
  <si>
    <t>눈사람이 죽을때 최대체력의 n%로 부활한다.\\n()</t>
  </si>
  <si>
    <t>눈사람이 죽을때 최대체력의 n%로 부활한다.\\n(유적과 버프는 사라진다.)\\n이동속도 n% 증가</t>
  </si>
  <si>
    <t>30초에 한번씩 n초간 무적상태가 된다.\\n방어력 n% 증가</t>
  </si>
  <si>
    <t>봄한정 체력재생량 a% 증가</t>
  </si>
  <si>
    <t>눈 대신 돌을 던진다.\\n체력 a% 증가</t>
  </si>
  <si>
    <t>눈 대신 귤을 던진다.\\n겨울한정 코인획득량 a% 증</t>
  </si>
  <si>
    <t>잃은 체력 1%당 공격력 a% 증가</t>
  </si>
  <si>
    <t>지뢰 개수 +4\\n지뢰 공격력 a% 증가</t>
  </si>
  <si>
    <t>늪지 무효\\n방어력 a%증가</t>
  </si>
  <si>
    <t>눈덩이가 빙결 적용\\n블리자드,아이스에이지 발동시 체력 a% 회복</t>
  </si>
  <si>
    <t>30초에 한번씩 n초간 무적상태가 된다.\\n방어력 a% 증가</t>
  </si>
  <si>
    <t>눈사람이 죽을때 최대체력의 a%로 부활한다.\\n(유적과 버프는 사라진다.)\\n이동속도 a% 증가</t>
  </si>
  <si>
    <t>네모난 눈을 던진다.\\n30%의 확률로 a%의 추가데미지를 준다.</t>
  </si>
  <si>
    <t>추가로 달린 다리로 눈덩이를 더 많이 던진다.\\n눈덩이 공격력 a%증가</t>
  </si>
  <si>
    <t>눈덩이로 준 피해의 a%만큼 체력을 회복한다. 공격력 10% 증가</t>
  </si>
  <si>
    <t>용사의 검을 찾으면 일시적으로 공격력과 방어력이 2배가 된다.\\n체력 a%증가\\n공격력 a%증가\\n방어력 a%증가</t>
  </si>
  <si>
    <t>여름한정 공격력 a% 증가</t>
  </si>
  <si>
    <t>30초에 한번씩 a초간 무적상태가 된다.\\n방어력 b% 증가</t>
  </si>
  <si>
    <t>눈사람이 죽을때 최대체력의 a%로 부활한다.\\n(유적과 버프는 사라진다.)\\n이동속도 b% 증가</t>
  </si>
  <si>
    <t>용사의 검을 찾으면 일시적으로 공격력과 방어력이 2배가 된다.\\n체력 a%증가\\n공격력 b%증가\\n방어력 c%증가</t>
  </si>
  <si/>
  <si>
    <t>ERzaZOy2RkmFqdq+1HEN0w</t>
  </si>
  <si>
    <t>invSlow</t>
  </si>
  <si>
    <t>9</t>
  </si>
  <si>
    <t>10</t>
  </si>
  <si>
    <t>11</t>
  </si>
  <si>
    <t>12</t>
  </si>
  <si>
    <t>13</t>
  </si>
  <si>
    <t>14</t>
  </si>
  <si>
    <t>scare_fire</t>
  </si>
  <si>
    <t>boss_butterfly</t>
  </si>
  <si/>
  <si>
    <t>WfxNB+MGn06c0Mxh9qi6TQ</t>
  </si>
  <si>
    <t>bfly_bgPoison</t>
  </si>
  <si>
    <t>bfly_smPoison</t>
  </si>
  <si>
    <t>=boss!G6</t>
  </si>
  <si/>
  <si>
    <t>H2iGbbqnQ0OIrx3EtElI8g</t>
  </si>
  <si>
    <t>D2lgjDXLyUStHASDlJTf+Q</t>
  </si>
  <si>
    <t>questName</t>
  </si>
  <si>
    <t>time</t>
  </si>
  <si>
    <t>go</t>
  </si>
  <si>
    <t>봄까지 버티기</t>
  </si>
  <si>
    <t>여름까지 버티기</t>
  </si>
  <si>
    <t>가을까지 버티기</t>
  </si>
  <si>
    <t>1년 버티기</t>
  </si>
  <si>
    <t>버티기</t>
  </si>
  <si>
    <t>boss</t>
  </si>
  <si>
    <t>artifact</t>
  </si>
  <si>
    <t>ad</t>
  </si>
  <si>
    <t>reinforce</t>
  </si>
  <si>
    <t>하루</t>
  </si>
  <si>
    <t>1마리</t>
  </si>
  <si>
    <t>1개</t>
  </si>
  <si>
    <t>10번</t>
  </si>
  <si>
    <t>questType</t>
  </si>
  <si>
    <t>강화1회</t>
  </si>
  <si>
    <t>특정스킨으로 1회</t>
  </si>
  <si>
    <t>광고 1회</t>
  </si>
  <si/>
  <si>
    <t>oMhQHIWj/EC8ngg9JcK0OA</t>
  </si>
  <si>
    <t>tn3M8GN9A0S40ubcMn7hgA</t>
  </si>
  <si>
    <t>FYLWhSg54UWwAGA4uBn3KA</t>
  </si>
  <si>
    <t>2vw6eVoubE2FX4RhcWa2Gw</t>
  </si>
  <si>
    <t>I2hLdUHeKEOMFjkn8uKZ1Q</t>
  </si>
  <si>
    <t>YnmthZe2OUS0F2IvwXzx/w</t>
  </si>
  <si>
    <t>0aZgm2DJLU6UAd3Lphp+qw</t>
  </si>
  <si>
    <t>Jc5TTOZymkyTL+nsgg7Cww</t>
  </si>
  <si/>
  <si>
    <t>hZ5zXDn9pEau0jHAGnXPSw</t>
  </si>
  <si>
    <t>WPQJ3pXzQ0+JXwy8wQ4dIg</t>
  </si>
  <si>
    <t>Gh9WTIDO102/V9jEpX7Hug</t>
  </si>
  <si>
    <t>47GYdDEOAUSm0AH87BJJjg</t>
  </si>
  <si>
    <t>ObWi0F4A6U2Tf76nPoOcfg</t>
  </si>
  <si>
    <t>hq6MdF1mHECN16RcyqBTtw</t>
  </si>
  <si>
    <t>kSYQdp7c7UGfSpse9ezboQ</t>
  </si>
  <si>
    <t>ApPa6gHqNEGEi/VRoSCArg</t>
  </si>
  <si>
    <t>2iQCymteB02RoDlUQLkYjw</t>
  </si>
  <si>
    <t>Bh+K4BC8KESXkMcgOi2iSA</t>
  </si>
  <si>
    <t>0f0mQNjS7ESDJEecRxc4ig</t>
  </si>
  <si>
    <t>gQ8tV6Qyo0i87zD5bsPQMw</t>
  </si>
  <si>
    <t>vf2Vz4Dykk2UAywywrIc7g</t>
  </si>
  <si>
    <t>1ByLRWNnYUe3Sy+PYVgV2g</t>
  </si>
  <si>
    <t>vTygID9He0yuztzCQ6n+rQ</t>
  </si>
  <si>
    <t>DL/xgk/tTU+/YwFGlDT1Jg</t>
  </si>
  <si>
    <t>login</t>
  </si>
  <si>
    <t>day_rein</t>
  </si>
  <si>
    <t>day_skin</t>
  </si>
  <si>
    <t>day_ad</t>
  </si>
  <si>
    <t>rein</t>
  </si>
  <si>
    <t>enable</t>
  </si>
  <si>
    <t>snowman</t>
  </si>
  <si>
    <t>fireman</t>
  </si>
  <si>
    <t>grassman</t>
  </si>
  <si>
    <t>rockman</t>
  </si>
  <si>
    <t>citrusman</t>
  </si>
  <si>
    <t>bulbman</t>
  </si>
  <si>
    <t>sildman</t>
  </si>
  <si>
    <t>minman</t>
  </si>
  <si>
    <t>mineman</t>
  </si>
  <si>
    <t>robotman</t>
  </si>
  <si>
    <t>icecreamman</t>
  </si>
  <si>
    <t>goldenarmorman</t>
  </si>
  <si>
    <t>angelman</t>
  </si>
  <si>
    <t>squareman</t>
  </si>
  <si>
    <t>spiderman</t>
  </si>
  <si>
    <t>vampireman</t>
  </si>
  <si>
    <t>heroman</t>
  </si>
  <si>
    <t>wildman</t>
  </si>
  <si>
    <t>removead</t>
  </si>
  <si>
    <t>bonus</t>
  </si>
  <si>
    <t>start</t>
  </si>
  <si>
    <t>startpack</t>
  </si>
  <si>
    <t>skinpack</t>
  </si>
  <si>
    <t>s_gem</t>
  </si>
  <si>
    <t>m_gem</t>
  </si>
  <si>
    <t>l_gem</t>
  </si>
  <si>
    <t>s_ap</t>
  </si>
  <si>
    <t>m_ap</t>
  </si>
  <si>
    <t>l_ap</t>
  </si>
  <si>
    <t>s_coin</t>
  </si>
  <si>
    <t>m_coin</t>
  </si>
  <si>
    <t>l_coin</t>
  </si>
  <si>
    <t>type</t>
  </si>
  <si>
    <t>special</t>
  </si>
  <si>
    <t>common</t>
  </si>
  <si>
    <t>pricetype</t>
  </si>
  <si>
    <t>money</t>
  </si>
  <si>
    <t>ap</t>
  </si>
  <si>
    <t>"TRUE"</t>
  </si>
  <si>
    <t>addgem</t>
  </si>
  <si>
    <t>addap</t>
  </si>
  <si>
    <t>addcoin</t>
  </si>
  <si>
    <t>rate</t>
  </si>
  <si>
    <t>disposable</t>
  </si>
  <si>
    <t>Image</t>
  </si>
  <si>
    <t>image</t>
  </si>
  <si>
    <t>week.SkinKeyList.snowman</t>
  </si>
  <si>
    <t>week.SkinKeyList.wildman</t>
  </si>
  <si/>
  <si>
    <t>AhU2MfudO0CGPbfKA54soA</t>
  </si>
  <si>
    <t>tH4X0ump3kSX06VVmzjtXQ</t>
  </si>
  <si>
    <t>jmkaGTYqRk+2dh4mPkWulQ</t>
  </si>
  <si>
    <t>WwogyFh130C5mFAy8k6MHQ</t>
  </si>
  <si>
    <t>IaJPrmZ45kuWH9lQrH8p6Q</t>
  </si>
  <si>
    <t>yED9p/FikECrm65TUyi/EA</t>
  </si>
  <si>
    <t>t5tSnH8OgUSB2kns/WaF+g</t>
  </si>
  <si>
    <t>EfyDxZLgWE+1haiTVUlDdw</t>
  </si>
  <si>
    <t>nM0KYyjX7kuBMBq+PAXWug</t>
  </si>
  <si>
    <t>50BoMynjRU+ipwyssM0S9Q</t>
  </si>
  <si>
    <t>ba5dgtxUQEaALH9CV4fuyA</t>
  </si>
  <si>
    <t>gIGbxsQTUU+Vm9130mXL8g</t>
  </si>
  <si>
    <t>B1IMHKQ0hUeFsw2XyxQiZw</t>
  </si>
  <si>
    <t>\sprite\store</t>
  </si>
  <si>
    <t>\sprite\store\adRemove</t>
  </si>
  <si>
    <t>/sprite/store/adRemove.png</t>
  </si>
  <si>
    <t>sprite/store/adRemove.png</t>
  </si>
  <si>
    <t>sprite/store/adRemove</t>
  </si>
  <si>
    <t>sprite/store/</t>
  </si>
  <si>
    <t>sprite/store/10perCoin</t>
  </si>
  <si>
    <t>sprite/store/startPack</t>
  </si>
  <si>
    <t>sprite/store/skinPack</t>
  </si>
  <si>
    <t>sprite/store/gem_</t>
  </si>
  <si>
    <t>sprite/store/ap_</t>
  </si>
  <si>
    <t>sprite/store/coin_</t>
  </si>
  <si>
    <t>sprite/store/gem_s</t>
  </si>
  <si>
    <t>sprite/store/ap_s</t>
  </si>
  <si>
    <t>sprite/store/coin_s</t>
  </si>
  <si>
    <t>sprite/store/coin_m</t>
  </si>
  <si>
    <t>sprite/store/ap_m</t>
  </si>
  <si>
    <t>sprite/store/gem_m</t>
  </si>
  <si>
    <t>sprite/store/gem_l</t>
  </si>
  <si>
    <t>sprite/store/ap_l</t>
  </si>
  <si>
    <t>sprite/store/coin_l</t>
  </si>
  <si>
    <t>cost</t>
  </si>
  <si>
    <t>costTerm</t>
  </si>
  <si>
    <t>additrate</t>
  </si>
  <si/>
  <si>
    <t>uc2VpP69vUe9OToar7DB6A</t>
  </si>
  <si>
    <t>BJXO0HWdZECTA1Z9YVIlJA</t>
  </si>
  <si>
    <t>J03Iq+Jll0Srpx/p60dHlg</t>
  </si>
  <si>
    <t>origin</t>
  </si>
  <si>
    <t>wildskinpack</t>
  </si>
  <si>
    <t>bonus_10_0</t>
  </si>
  <si/>
  <si>
    <t>j+6ETQsMAEuxWX0bQIZExw</t>
  </si>
  <si>
    <t>z</t>
  </si>
  <si>
    <t>최대체력이  증가한다.</t>
  </si>
  <si>
    <t>miniset</t>
  </si>
  <si>
    <t>icecreamset</t>
  </si>
  <si>
    <t>sprite/store/miniSet</t>
  </si>
  <si>
    <t>sprite/store/icecreamSet</t>
  </si>
  <si/>
  <si>
    <t>Czi9AqbNvk+ucInkWG6KKw</t>
  </si>
  <si>
    <t>pe/y+udAX0mbRgwwsN331Q</t>
  </si>
  <si>
    <t>IaJPrmZ45kuWH9lQrH8p5Q</t>
  </si>
  <si>
    <t>ad_gem</t>
  </si>
  <si>
    <t>sprite/store/gem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</si>
</sst>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.0"/>
      <name val="맑은 고딕"/>
      <color theme="1"/>
    </font>
    <font>
      <sz val="8.0"/>
      <name val="맑은 고딕"/>
      <color rgb="FF000000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theme="7" tint="0.799980"/>
    </font>
    <font>
      <sz val="10.0"/>
      <name val="맑은 고딕"/>
      <color theme="1"/>
    </font>
    <font>
      <sz val="11.0"/>
      <name val="맑은 고딕"/>
      <color rgb="FF000000"/>
    </font>
    <font>
      <sz val="1.0"/>
      <name val="맑은 고딕"/>
      <color rgb="FF000000"/>
    </font>
    <font>
      <sz val="11.0"/>
      <name val="맑은 고딕"/>
      <color rgb="FFFF808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  <fill>
      <patternFill patternType="solid">
        <fgColor theme="0" tint="-0.349990"/>
        <bgColor rgb="FF000000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</borders>
  <cellStyleXfs count="49">
    <xf numFmtId="0" fontId="0" fillId="0" borderId="0" applyAlignment="0">
      <alignment vertical="center"/>
    </xf>
    <xf numFmtId="0" fontId="2" fillId="0" borderId="0" applyAlignment="0">
      <alignment vertical="center"/>
    </xf>
    <xf numFmtId="0" fontId="3" fillId="0" borderId="0" applyAlignment="0">
      <alignment vertical="center"/>
    </xf>
    <xf numFmtId="43" fontId="0" fillId="0" borderId="0" applyAlignment="0">
      <alignment vertical="center"/>
    </xf>
    <xf numFmtId="7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64" fontId="0" fillId="0" borderId="0" applyAlignment="0">
      <alignment vertical="center"/>
    </xf>
    <xf numFmtId="0" fontId="0" fillId="2" borderId="4" applyAlignment="0">
      <alignment vertical="center"/>
    </xf>
    <xf numFmtId="0" fontId="6" fillId="0" borderId="0" applyAlignment="0">
      <alignment vertical="center"/>
    </xf>
    <xf numFmtId="0" fontId="7" fillId="0" borderId="0" applyAlignment="0">
      <alignment vertical="center"/>
    </xf>
    <xf numFmtId="0" fontId="8" fillId="0" borderId="5" applyAlignment="0">
      <alignment vertical="center"/>
    </xf>
    <xf numFmtId="0" fontId="9" fillId="0" borderId="6" applyAlignment="0">
      <alignment vertical="center"/>
    </xf>
    <xf numFmtId="0" fontId="10" fillId="0" borderId="7" applyAlignment="0">
      <alignment vertical="center"/>
    </xf>
    <xf numFmtId="0" fontId="10" fillId="0" borderId="0" applyAlignment="0">
      <alignment vertical="center"/>
    </xf>
    <xf numFmtId="0" fontId="11" fillId="3" borderId="8" applyAlignment="0">
      <alignment vertical="center"/>
    </xf>
    <xf numFmtId="0" fontId="12" fillId="4" borderId="9" applyAlignment="0">
      <alignment vertical="center"/>
    </xf>
    <xf numFmtId="0" fontId="13" fillId="4" borderId="8" applyAlignment="0">
      <alignment vertical="center"/>
    </xf>
    <xf numFmtId="0" fontId="14" fillId="5" borderId="10" applyAlignment="0">
      <alignment vertical="center"/>
    </xf>
    <xf numFmtId="0" fontId="15" fillId="0" borderId="11" applyAlignment="0">
      <alignment vertical="center"/>
    </xf>
    <xf numFmtId="0" fontId="16" fillId="0" borderId="12" applyAlignment="0">
      <alignment vertical="center"/>
    </xf>
    <xf numFmtId="0" fontId="17" fillId="6" borderId="0" applyAlignment="0">
      <alignment vertical="center"/>
    </xf>
    <xf numFmtId="0" fontId="18" fillId="7" borderId="0" applyAlignment="0">
      <alignment vertical="center"/>
    </xf>
    <xf numFmtId="0" fontId="19" fillId="8" borderId="0" applyAlignment="0">
      <alignment vertical="center"/>
    </xf>
    <xf numFmtId="0" fontId="20" fillId="9" borderId="0" applyAlignment="0">
      <alignment vertical="center"/>
    </xf>
    <xf numFmtId="0" fontId="0" fillId="10" borderId="0" applyAlignment="0">
      <alignment vertical="center"/>
    </xf>
    <xf numFmtId="0" fontId="0" fillId="11" borderId="0" applyAlignment="0">
      <alignment vertical="center"/>
    </xf>
    <xf numFmtId="0" fontId="20" fillId="12" borderId="0" applyAlignment="0">
      <alignment vertical="center"/>
    </xf>
    <xf numFmtId="0" fontId="20" fillId="13" borderId="0" applyAlignment="0">
      <alignment vertical="center"/>
    </xf>
    <xf numFmtId="0" fontId="0" fillId="14" borderId="0" applyAlignment="0">
      <alignment vertical="center"/>
    </xf>
    <xf numFmtId="0" fontId="0" fillId="15" borderId="0" applyAlignment="0">
      <alignment vertical="center"/>
    </xf>
    <xf numFmtId="0" fontId="20" fillId="16" borderId="0" applyAlignment="0">
      <alignment vertical="center"/>
    </xf>
    <xf numFmtId="0" fontId="20" fillId="17" borderId="0" applyAlignment="0">
      <alignment vertical="center"/>
    </xf>
    <xf numFmtId="0" fontId="0" fillId="18" borderId="0" applyAlignment="0">
      <alignment vertical="center"/>
    </xf>
    <xf numFmtId="0" fontId="0" fillId="19" borderId="0" applyAlignment="0">
      <alignment vertical="center"/>
    </xf>
    <xf numFmtId="0" fontId="20" fillId="20" borderId="0" applyAlignment="0">
      <alignment vertical="center"/>
    </xf>
    <xf numFmtId="0" fontId="20" fillId="21" borderId="0" applyAlignment="0">
      <alignment vertical="center"/>
    </xf>
    <xf numFmtId="0" fontId="0" fillId="22" borderId="0" applyAlignment="0">
      <alignment vertical="center"/>
    </xf>
    <xf numFmtId="0" fontId="0" fillId="23" borderId="0" applyAlignment="0">
      <alignment vertical="center"/>
    </xf>
    <xf numFmtId="0" fontId="20" fillId="24" borderId="0" applyAlignment="0">
      <alignment vertical="center"/>
    </xf>
    <xf numFmtId="0" fontId="20" fillId="25" borderId="0" applyAlignment="0">
      <alignment vertical="center"/>
    </xf>
    <xf numFmtId="0" fontId="0" fillId="26" borderId="0" applyAlignment="0">
      <alignment vertical="center"/>
    </xf>
    <xf numFmtId="0" fontId="0" fillId="27" borderId="0" applyAlignment="0">
      <alignment vertical="center"/>
    </xf>
    <xf numFmtId="0" fontId="20" fillId="28" borderId="0" applyAlignment="0">
      <alignment vertical="center"/>
    </xf>
    <xf numFmtId="0" fontId="20" fillId="29" borderId="0" applyAlignment="0">
      <alignment vertical="center"/>
    </xf>
    <xf numFmtId="0" fontId="0" fillId="30" borderId="0" applyAlignment="0">
      <alignment vertical="center"/>
    </xf>
    <xf numFmtId="0" fontId="0" fillId="31" borderId="0" applyAlignment="0">
      <alignment vertical="center"/>
    </xf>
    <xf numFmtId="0" fontId="20" fillId="32" borderId="0" applyAlignment="0">
      <alignment vertical="center"/>
    </xf>
    <xf numFmtId="0" fontId="21" fillId="0" borderId="0" applyAlignment="0">
      <alignment vertical="center"/>
    </xf>
  </cellStyleXfs>
  <cellXfs count="25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22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22" fillId="22" borderId="2" xfId="0" applyFill="1" applyBorder="1" applyAlignment="1">
      <alignment horizontal="center" vertical="center"/>
    </xf>
    <xf numFmtId="0" fontId="22" fillId="33" borderId="2" xfId="0" applyFill="1" applyBorder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Fill="1" applyBorder="1" applyAlignment="1">
      <alignment horizontal="center" vertical="center"/>
    </xf>
    <xf numFmtId="65" fontId="0" fillId="22" borderId="2" xfId="0" applyNumberFormat="1" applyFill="1" applyBorder="1" applyAlignment="1">
      <alignment horizontal="center" vertical="center"/>
    </xf>
    <xf numFmtId="66" fontId="0" fillId="2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>
      <alignment vertical="center"/>
    </xf>
    <xf numFmtId="0" fontId="0" fillId="3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0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5" borderId="2" xfId="0" applyFill="1" applyBorder="1" applyAlignment="1">
      <alignment horizontal="center" vertical="center"/>
    </xf>
    <xf numFmtId="0" fontId="23" fillId="0" borderId="0" xfId="0" applyNumberFormat="1" applyFill="1" applyBorder="1" applyAlignment="1">
      <alignment vertical="center"/>
    </xf>
    <xf numFmtId="0" fontId="24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10" borderId="6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33" borderId="6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0" fillId="39" borderId="25" xfId="0" applyFill="1" applyBorder="1" applyAlignment="1">
      <alignment horizontal="center" vertical="center"/>
    </xf>
    <xf numFmtId="0" fontId="0" fillId="39" borderId="26" xfId="0" applyFill="1" applyBorder="1" applyAlignment="1">
      <alignment horizontal="center" vertical="center"/>
    </xf>
    <xf numFmtId="0" fontId="0" fillId="39" borderId="62" xfId="0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39" borderId="2" xfId="0" applyFill="1" applyBorder="1" applyAlignment="1">
      <alignment horizontal="center" vertical="center"/>
    </xf>
    <xf numFmtId="0" fontId="0" fillId="39" borderId="18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4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9" borderId="27" xfId="0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3" borderId="68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0" fillId="33" borderId="72" xfId="0" applyFill="1" applyBorder="1" applyAlignment="1">
      <alignment horizontal="center" vertical="center"/>
    </xf>
    <xf numFmtId="0" fontId="0" fillId="33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6" borderId="75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0" fillId="16" borderId="76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70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06"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006FBE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FFCCCC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CDFFE4"/>
        </patternFill>
      </fill>
    </dxf>
    <dxf>
      <font>
        <sz val="11.0"/>
        <name val="맑은 고딕"/>
        <color rgb="FF000000"/>
      </font>
      <fill>
        <patternFill>
          <bgColor rgb="FFFFE080"/>
        </patternFill>
      </fill>
    </dxf>
    <dxf>
      <font>
        <sz val="11.0"/>
        <name val="맑은 고딕"/>
        <color rgb="FF000000"/>
      </font>
      <fill>
        <patternFill>
          <bgColor rgb="FF73E5A7"/>
        </patternFill>
      </fill>
    </dxf>
    <dxf>
      <font>
        <sz val="1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</dxf>
    <dxf>
      <font>
        <sz val="1.0"/>
        <name val="맑은 고딕"/>
        <color rgb="FF000000"/>
      </font>
      <fill>
        <patternFill>
          <bgColor rgb="FF8C8C8C"/>
        </patternFill>
      </fill>
    </dxf>
    <dxf>
      <font>
        <sz val="1.0"/>
        <name val="맑은 고딕"/>
        <color rgb="FF000000"/>
      </font>
    </dxf>
    <dxf>
      <font>
        <sz val="1.0"/>
        <name val="맑은 고딕"/>
        <color rgb="FF000000"/>
      </font>
    </dxf>
    <dxf>
      <font>
        <sz val="1.0"/>
        <name val="맑은 고딕"/>
        <color rgb="FF000000"/>
      </font>
    </dxf>
    <dxf>
      <font>
        <sz val="1.0"/>
        <name val="맑은 고딕"/>
        <color rgb="FF9C0006"/>
      </font>
      <fill>
        <patternFill>
          <bgColor rgb="FFFFC7CE"/>
        </patternFill>
      </fill>
    </dxf>
    <dxf>
      <font>
        <sz val="1.0"/>
        <name val="맑은 고딕"/>
        <color rgb="FF000000"/>
      </font>
    </dxf>
    <dxf>
      <font>
        <sz val="1.0"/>
        <name val="맑은 고딕"/>
        <color rgb="FF000000"/>
      </font>
    </dxf>
    <dxf>
      <font>
        <sz val="1.0"/>
        <name val="맑은 고딕"/>
        <color rgb="FF000000"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I19" sqref="I19"/>
    </sheetView>
  </sheetViews>
  <sheetFormatPr defaultRowHeight="16.500000"/>
  <cols>
    <col min="1" max="1" width="27.62999916" customWidth="1" outlineLevel="0"/>
    <col min="2" max="2" width="6.25500011" customWidth="1" outlineLevel="0"/>
    <col min="3" max="3" width="13.00500011" customWidth="1" outlineLevel="0"/>
    <col min="4" max="4" width="10.63000011" customWidth="1" outlineLevel="0"/>
    <col min="5" max="5" width="56.50500107" customWidth="1" outlineLevel="0"/>
    <col min="6" max="6" width="70.50499725" customWidth="1" outlineLevel="0"/>
    <col min="7" max="7" width="7.88000011" customWidth="1" outlineLevel="0"/>
    <col min="8" max="8" width="6.38000011" customWidth="1" outlineLevel="0"/>
    <col min="9" max="9" width="11.50500011" customWidth="1" outlineLevel="0"/>
    <col min="10" max="10" width="6.00500011" customWidth="1" outlineLevel="0"/>
    <col min="11" max="11" width="12.75500011" customWidth="1" outlineLevel="0"/>
    <col min="12" max="12" width="5.63000011" customWidth="1" outlineLevel="0"/>
    <col min="13" max="13" width="13.75500011" customWidth="1" outlineLevel="0"/>
    <col min="14" max="14" width="12.50500011" customWidth="1" outlineLevel="0"/>
    <col min="15" max="15" width="6.38000011" customWidth="1" outlineLevel="0"/>
    <col min="16" max="18" width="14.38000011" customWidth="1" outlineLevel="0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tr">
        <f>"최대체력이 "&amp;INT(G2-100)&amp;"% 증가합니다."</f>
        <v>최대체력이 50% 증가합니다.</v>
      </c>
      <c r="F2" s="22" t="str">
        <f>"체력 "&amp;INT(G2-100)&amp;"% 증가"</f>
        <v>체력 50% 증가</v>
      </c>
      <c r="G2" s="22">
        <v>150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tr">
        <f>"공격력이 "&amp;INT(G3-100)&amp;"% 증가합니다."</f>
        <v>공격력이 10% 증가합니다.</v>
      </c>
      <c r="F3" s="22" t="str">
        <f>"공격력 "&amp;INT(G3-100)&amp;"% 증가"</f>
        <v>공격력 10% 증가</v>
      </c>
      <c r="G3" s="22">
        <v>110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tr">
        <f>"추가 방어력을 "&amp;G4&amp;" 얻습니다."</f>
        <v>추가 방어력을 10 얻습니다.</v>
      </c>
      <c r="F4" s="22" t="str">
        <f>"방어력 "&amp;G4&amp;"증가"</f>
        <v>방어력 10증가</v>
      </c>
      <c r="G4" s="22">
        <v>10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tr">
        <f>"매초 최대체력의 "&amp;G5&amp;"% 추가회복합니다."</f>
        <v>매초 최대체력의 0.2% 추가회복합니다.</v>
      </c>
      <c r="F5" s="22" t="str">
        <f>"1초당 체력 "&amp;G5&amp;"% 추가회복"</f>
        <v>1초당 체력 0.2% 추가회복</v>
      </c>
      <c r="G5" s="22">
        <v>0.2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tr">
        <f>"스킬 쿨타임 "&amp;INT(-G6)&amp;"% 감소합니다."</f>
        <v>스킬 쿨타임 4% 감소합니다.</v>
      </c>
      <c r="F6" s="22" t="str">
        <f>"스킬시전시간 "&amp;INT(-G6)&amp;"% 감소"</f>
        <v>스킬시전시간 4% 감소</v>
      </c>
      <c r="G6" s="22">
        <v>-4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tr">
        <f>"경험치 획득량이 "&amp;INT(G7-100)&amp;"% 증가합니다."</f>
        <v>경험치 획득량이 30% 증가합니다.</v>
      </c>
      <c r="F7" s="22" t="str">
        <f>"경험치 습득량 "&amp;INT(G7-100)&amp;"% 증가"</f>
        <v>경험치 습득량 30% 증가</v>
      </c>
      <c r="G7" s="22">
        <v>130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tr">
        <f>"스킬크기가 "&amp;INT(G8-100)&amp;"% 증가합니다."</f>
        <v>스킬크기가 20% 증가합니다.</v>
      </c>
      <c r="F8" s="22" t="str">
        <f>"스킬크기 "&amp;INT(G8-100)&amp;"% 증가"</f>
        <v>스킬크기 20% 증가</v>
      </c>
      <c r="G8" s="22">
        <v>120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tr">
        <f>"모든 회복량이 "&amp;INT(G9-100)&amp;"% 증가합니다."</f>
        <v>모든 회복량이 30% 증가합니다.</v>
      </c>
      <c r="F9" s="22" t="str">
        <f>"모든 회복량 "&amp;INT(G9-100)&amp;"% 증가"</f>
        <v>모든 회복량 30% 증가</v>
      </c>
      <c r="G9" s="22">
        <v>130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tr">
        <f>"이동속도가 "&amp;INT(100-G10)&amp;"% 더 빨라집니다."</f>
        <v>이동속도가 5% 더 빨라집니다.</v>
      </c>
      <c r="F10" s="22" t="str">
        <f>"이동속도 "&amp;INT(100-G10)&amp;"% 증가"</f>
        <v>이동속도 5% 증가</v>
      </c>
      <c r="G10" s="22">
        <v>95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5%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5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8% 증가</v>
      </c>
      <c r="G12" s="11">
        <v>0</v>
      </c>
      <c r="H12" s="11">
        <v>3</v>
      </c>
      <c r="I12" s="11">
        <v>50</v>
      </c>
      <c r="J12" s="11">
        <v>2</v>
      </c>
      <c r="K12" s="11">
        <v>8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10% 증가</v>
      </c>
      <c r="G13" s="11">
        <v>0</v>
      </c>
      <c r="H13" s="11">
        <v>0.5</v>
      </c>
      <c r="I13" s="11">
        <v>15</v>
      </c>
      <c r="J13" s="11">
        <v>1.5</v>
      </c>
      <c r="K13" s="11">
        <v>10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10%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10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7%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7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3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7% 감소</v>
      </c>
      <c r="G18" s="11">
        <v>0</v>
      </c>
      <c r="H18" s="11">
        <v>20</v>
      </c>
      <c r="I18" s="11">
        <v>30</v>
      </c>
      <c r="J18" s="11">
        <v>60</v>
      </c>
      <c r="K18" s="11">
        <v>7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25% 증가\\n쿨타임 8% 감소\\n지속시간 10% 증가</v>
      </c>
      <c r="G19" s="11">
        <v>0</v>
      </c>
      <c r="H19" s="11">
        <v>0.25</v>
      </c>
      <c r="I19" s="11">
        <v>25</v>
      </c>
      <c r="J19" s="11">
        <v>15</v>
      </c>
      <c r="K19" s="11">
        <v>8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5%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5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5% 감소</v>
      </c>
      <c r="G21" s="11">
        <v>0</v>
      </c>
      <c r="H21" s="11">
        <v>2</v>
      </c>
      <c r="I21" s="11">
        <v>100</v>
      </c>
      <c r="J21" s="11">
        <v>15</v>
      </c>
      <c r="K21" s="11">
        <v>5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1.05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topLeftCell="B1" workbookViewId="0">
      <selection activeCell="C9" sqref="C9"/>
    </sheetView>
  </sheetViews>
  <sheetFormatPr defaultRowHeight="16.500000"/>
  <cols>
    <col min="1" max="1" width="27.37999916" customWidth="1" outlineLevel="0"/>
    <col min="2" max="2" width="16.75499916" customWidth="1" outlineLevel="0"/>
    <col min="3" max="3" width="15.13000011" customWidth="1" outlineLevel="0"/>
    <col min="4" max="4" width="7.38000011" customWidth="1" outlineLevel="0"/>
    <col min="7" max="7" width="9.00500011" customWidth="1" outlineLevel="0"/>
    <col min="11" max="11" width="9.00500011" customWidth="1" outlineLevel="0"/>
    <col min="14" max="14" style="5" width="9.00500011" customWidth="1" outlineLevel="0"/>
    <col min="21" max="21" width="9.00500011" customWidth="1" outlineLevel="0"/>
  </cols>
  <sheetData>
    <row r="1" spans="1:29" ht="23.250000" customHeight="1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214">
        <v>100</v>
      </c>
      <c r="P2" s="222">
        <v>100</v>
      </c>
      <c r="Q2" s="222">
        <v>0</v>
      </c>
      <c r="R2" s="222">
        <v>0</v>
      </c>
      <c r="S2" s="222">
        <v>0</v>
      </c>
      <c r="T2" s="222">
        <v>100</v>
      </c>
      <c r="U2" s="222">
        <v>100</v>
      </c>
      <c r="V2" s="227">
        <v>100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215">
        <v>100</v>
      </c>
      <c r="P3" s="59">
        <v>120</v>
      </c>
      <c r="Q3" s="223">
        <v>0</v>
      </c>
      <c r="R3" s="223">
        <v>0</v>
      </c>
      <c r="S3" s="223">
        <v>0</v>
      </c>
      <c r="T3" s="223">
        <v>100</v>
      </c>
      <c r="U3" s="223">
        <v>100</v>
      </c>
      <c r="V3" s="228">
        <v>100</v>
      </c>
      <c r="W3" s="58">
        <v>0</v>
      </c>
      <c r="X3" s="59">
        <v>1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0000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216">
        <v>100</v>
      </c>
      <c r="P4" s="221">
        <v>100</v>
      </c>
      <c r="Q4" s="221">
        <v>0</v>
      </c>
      <c r="R4" s="62">
        <v>1</v>
      </c>
      <c r="S4" s="221">
        <v>0</v>
      </c>
      <c r="T4" s="221">
        <v>100</v>
      </c>
      <c r="U4" s="221">
        <v>100</v>
      </c>
      <c r="V4" s="226">
        <v>100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130</v>
      </c>
      <c r="P5" s="219">
        <v>100</v>
      </c>
      <c r="Q5" s="219">
        <v>0</v>
      </c>
      <c r="R5" s="219">
        <v>0</v>
      </c>
      <c r="S5" s="219">
        <v>0</v>
      </c>
      <c r="T5" s="219">
        <v>100</v>
      </c>
      <c r="U5" s="219">
        <v>100</v>
      </c>
      <c r="V5" s="229">
        <v>100</v>
      </c>
      <c r="W5" s="67">
        <v>1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217">
        <v>100</v>
      </c>
      <c r="P6" s="220">
        <v>100</v>
      </c>
      <c r="Q6" s="224">
        <v>0</v>
      </c>
      <c r="R6" s="220">
        <v>0</v>
      </c>
      <c r="S6" s="224">
        <v>0</v>
      </c>
      <c r="T6" s="224">
        <v>100</v>
      </c>
      <c r="U6" s="74">
        <v>101</v>
      </c>
      <c r="V6" s="225">
        <v>100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1</v>
      </c>
    </row>
    <row r="7" spans="1:29" ht="17.250000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216">
        <v>100</v>
      </c>
      <c r="P7" s="221">
        <v>100</v>
      </c>
      <c r="Q7" s="221">
        <v>0</v>
      </c>
      <c r="R7" s="221">
        <v>0</v>
      </c>
      <c r="S7" s="221">
        <v>0</v>
      </c>
      <c r="T7" s="221">
        <v>100</v>
      </c>
      <c r="U7" s="221">
        <v>100</v>
      </c>
      <c r="V7" s="226">
        <v>100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0.05</v>
      </c>
      <c r="L8" s="56" t="s">
        <v>431</v>
      </c>
      <c r="M8" s="56">
        <v>0</v>
      </c>
      <c r="N8" s="76" t="s">
        <v>431</v>
      </c>
      <c r="O8" s="218">
        <v>100</v>
      </c>
      <c r="P8" s="219">
        <v>100</v>
      </c>
      <c r="Q8" s="219">
        <v>0</v>
      </c>
      <c r="R8" s="219">
        <v>0</v>
      </c>
      <c r="S8" s="219">
        <v>0</v>
      </c>
      <c r="T8" s="219">
        <v>100</v>
      </c>
      <c r="U8" s="219">
        <v>100</v>
      </c>
      <c r="V8" s="229">
        <v>100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217">
        <v>100</v>
      </c>
      <c r="P9" s="220">
        <v>100</v>
      </c>
      <c r="Q9" s="224">
        <v>0</v>
      </c>
      <c r="R9" s="220">
        <v>0</v>
      </c>
      <c r="S9" s="224">
        <v>0</v>
      </c>
      <c r="T9" s="224">
        <v>100</v>
      </c>
      <c r="U9" s="224">
        <v>100</v>
      </c>
      <c r="V9" s="225">
        <v>100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217">
        <v>100</v>
      </c>
      <c r="P10" s="220">
        <v>100</v>
      </c>
      <c r="Q10" s="26">
        <v>5</v>
      </c>
      <c r="R10" s="220">
        <v>0</v>
      </c>
      <c r="S10" s="224">
        <v>0</v>
      </c>
      <c r="T10" s="224">
        <v>100</v>
      </c>
      <c r="U10" s="224">
        <v>100</v>
      </c>
      <c r="V10" s="225">
        <v>100</v>
      </c>
      <c r="W10" s="41">
        <v>0</v>
      </c>
      <c r="X10" s="26">
        <v>0</v>
      </c>
      <c r="Y10" s="26">
        <v>0.05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1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217">
        <v>100</v>
      </c>
      <c r="P11" s="220">
        <v>100</v>
      </c>
      <c r="Q11" s="224">
        <v>0</v>
      </c>
      <c r="R11" s="220">
        <v>0</v>
      </c>
      <c r="S11" s="224">
        <v>0</v>
      </c>
      <c r="T11" s="224">
        <v>100</v>
      </c>
      <c r="U11" s="224">
        <v>100</v>
      </c>
      <c r="V11" s="225">
        <v>100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217">
        <v>100</v>
      </c>
      <c r="P12" s="220">
        <v>100</v>
      </c>
      <c r="Q12" s="26">
        <v>10</v>
      </c>
      <c r="R12" s="220">
        <v>0</v>
      </c>
      <c r="S12" s="224">
        <v>0</v>
      </c>
      <c r="T12" s="224">
        <v>100</v>
      </c>
      <c r="U12" s="224">
        <v>100</v>
      </c>
      <c r="V12" s="225">
        <v>100</v>
      </c>
      <c r="W12" s="41">
        <v>0</v>
      </c>
      <c r="X12" s="26">
        <v>0</v>
      </c>
      <c r="Y12" s="26">
        <v>0.1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217">
        <v>100</v>
      </c>
      <c r="P13" s="220">
        <v>100</v>
      </c>
      <c r="Q13" s="224">
        <v>0</v>
      </c>
      <c r="R13" s="220">
        <v>0</v>
      </c>
      <c r="S13" s="224">
        <v>0</v>
      </c>
      <c r="T13" s="224">
        <v>100</v>
      </c>
      <c r="U13" s="224">
        <v>100</v>
      </c>
      <c r="V13" s="42">
        <v>105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217">
        <v>100</v>
      </c>
      <c r="P14" s="220">
        <v>100</v>
      </c>
      <c r="Q14" s="224">
        <v>0</v>
      </c>
      <c r="R14" s="220">
        <v>0</v>
      </c>
      <c r="S14" s="224">
        <v>0</v>
      </c>
      <c r="T14" s="224">
        <v>100</v>
      </c>
      <c r="U14" s="224">
        <v>100</v>
      </c>
      <c r="V14" s="225">
        <v>100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217">
        <v>100</v>
      </c>
      <c r="P15" s="220">
        <v>100</v>
      </c>
      <c r="Q15" s="224">
        <v>0</v>
      </c>
      <c r="R15" s="220">
        <v>0</v>
      </c>
      <c r="S15" s="224">
        <v>0</v>
      </c>
      <c r="T15" s="224">
        <v>100</v>
      </c>
      <c r="U15" s="224">
        <v>100</v>
      </c>
      <c r="V15" s="225">
        <v>100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217">
        <v>100</v>
      </c>
      <c r="P16" s="26">
        <v>110</v>
      </c>
      <c r="Q16" s="224">
        <v>0</v>
      </c>
      <c r="R16" s="220">
        <v>0</v>
      </c>
      <c r="S16" s="224">
        <v>0</v>
      </c>
      <c r="T16" s="224">
        <v>100</v>
      </c>
      <c r="U16" s="224">
        <v>100</v>
      </c>
      <c r="V16" s="225">
        <v>100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0000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110</v>
      </c>
      <c r="P17" s="44">
        <v>110</v>
      </c>
      <c r="Q17" s="44">
        <v>10</v>
      </c>
      <c r="R17" s="221">
        <v>0</v>
      </c>
      <c r="S17" s="221">
        <v>0</v>
      </c>
      <c r="T17" s="221">
        <v>100</v>
      </c>
      <c r="U17" s="221">
        <v>100</v>
      </c>
      <c r="V17" s="226">
        <v>100</v>
      </c>
      <c r="W17" s="43">
        <v>1</v>
      </c>
      <c r="X17" s="44">
        <v>1</v>
      </c>
      <c r="Y17" s="44">
        <v>0.1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A8" sqref="A8"/>
    </sheetView>
  </sheetViews>
  <sheetFormatPr defaultRowHeight="16.500000"/>
  <cols>
    <col min="1" max="1" width="28.75499916" customWidth="1" outlineLevel="0"/>
    <col min="2" max="5" width="12.50500011" customWidth="1" outlineLevel="0"/>
    <col min="8" max="8" width="9.00500011" customWidth="1" outlineLevel="0"/>
    <col min="15" max="15" width="13.13000011" customWidth="1" outlineLevel="0"/>
    <col min="16" max="16" width="24.87999916" customWidth="1" outlineLevel="0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41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42" t="s">
        <v>652</v>
      </c>
    </row>
    <row r="3" spans="1:16">
      <c r="A3" s="185" t="s">
        <v>636</v>
      </c>
      <c r="B3" s="184" t="s">
        <v>678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42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42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43" t="s">
        <v>656</v>
      </c>
    </row>
    <row r="6" spans="1:16">
      <c r="A6" s="184" t="s">
        <v>688</v>
      </c>
      <c r="B6" s="184" t="s">
        <v>683</v>
      </c>
      <c r="C6" s="184" t="b">
        <v>1</v>
      </c>
      <c r="D6" s="184" t="s">
        <v>622</v>
      </c>
      <c r="E6" s="199">
        <v>5900</v>
      </c>
      <c r="F6" s="111" t="b">
        <v>0</v>
      </c>
      <c r="G6" s="181" t="b">
        <v>1</v>
      </c>
      <c r="H6" s="186">
        <v>5</v>
      </c>
      <c r="I6" s="185">
        <v>0</v>
      </c>
      <c r="J6" s="184">
        <v>20</v>
      </c>
      <c r="K6" s="184">
        <v>0</v>
      </c>
      <c r="L6" s="184">
        <v>0</v>
      </c>
      <c r="M6" s="184">
        <v>0</v>
      </c>
      <c r="N6" s="184">
        <v>0</v>
      </c>
      <c r="O6" s="186" t="s">
        <v>586</v>
      </c>
      <c r="P6" s="242" t="s">
        <v>685</v>
      </c>
    </row>
    <row r="7" spans="1:16" ht="17.250000">
      <c r="A7" s="230" t="s">
        <v>689</v>
      </c>
      <c r="B7" s="231" t="s">
        <v>684</v>
      </c>
      <c r="C7" s="231" t="b">
        <v>1</v>
      </c>
      <c r="D7" s="231" t="s">
        <v>622</v>
      </c>
      <c r="E7" s="232">
        <v>19900</v>
      </c>
      <c r="F7" s="233" t="b">
        <v>0</v>
      </c>
      <c r="G7" s="234" t="b">
        <v>0</v>
      </c>
      <c r="H7" s="235">
        <v>0</v>
      </c>
      <c r="I7" s="230">
        <v>200</v>
      </c>
      <c r="J7" s="231">
        <v>30</v>
      </c>
      <c r="K7" s="231">
        <v>10000</v>
      </c>
      <c r="L7" s="231">
        <v>400</v>
      </c>
      <c r="M7" s="231">
        <v>60</v>
      </c>
      <c r="N7" s="231">
        <v>20000</v>
      </c>
      <c r="O7" s="250" t="s">
        <v>596</v>
      </c>
      <c r="P7" s="251" t="s">
        <v>686</v>
      </c>
    </row>
    <row r="8" spans="1:16" ht="17.250000">
      <c r="A8" s="32"/>
      <c r="B8" s="33" t="s">
        <v>691</v>
      </c>
      <c r="C8" s="33" t="b">
        <v>0</v>
      </c>
      <c r="D8" s="33" t="s">
        <v>544</v>
      </c>
      <c r="E8" s="114">
        <v>0</v>
      </c>
      <c r="F8" s="96" t="b">
        <v>0</v>
      </c>
      <c r="G8" s="99" t="b">
        <v>0</v>
      </c>
      <c r="H8" s="34">
        <v>0</v>
      </c>
      <c r="I8" s="115">
        <v>5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 t="s">
        <v>586</v>
      </c>
      <c r="P8" s="254" t="s">
        <v>692</v>
      </c>
    </row>
    <row r="9" spans="1:16">
      <c r="A9" s="185" t="s">
        <v>639</v>
      </c>
      <c r="B9" s="184" t="s">
        <v>609</v>
      </c>
      <c r="C9" s="184" t="b">
        <v>0</v>
      </c>
      <c r="D9" s="184" t="s">
        <v>622</v>
      </c>
      <c r="E9" s="199">
        <v>1200</v>
      </c>
      <c r="F9" s="111" t="b">
        <v>0</v>
      </c>
      <c r="G9" s="181" t="b">
        <v>0</v>
      </c>
      <c r="H9" s="186">
        <v>0</v>
      </c>
      <c r="I9" s="203">
        <v>40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249" t="s">
        <v>586</v>
      </c>
      <c r="P9" s="255" t="s">
        <v>660</v>
      </c>
    </row>
    <row r="10" spans="1:16">
      <c r="A10" s="185" t="s">
        <v>640</v>
      </c>
      <c r="B10" s="184" t="s">
        <v>610</v>
      </c>
      <c r="C10" s="184" t="b">
        <v>0</v>
      </c>
      <c r="D10" s="184" t="s">
        <v>622</v>
      </c>
      <c r="E10" s="199">
        <v>5900</v>
      </c>
      <c r="F10" s="111" t="b">
        <v>0</v>
      </c>
      <c r="G10" s="181" t="b">
        <v>0</v>
      </c>
      <c r="H10" s="186">
        <v>0</v>
      </c>
      <c r="I10" s="185">
        <v>250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665</v>
      </c>
    </row>
    <row r="11" spans="1:16">
      <c r="A11" s="185" t="s">
        <v>641</v>
      </c>
      <c r="B11" s="184" t="s">
        <v>611</v>
      </c>
      <c r="C11" s="184" t="b">
        <v>0</v>
      </c>
      <c r="D11" s="184" t="s">
        <v>622</v>
      </c>
      <c r="E11" s="199">
        <v>11900</v>
      </c>
      <c r="F11" s="111" t="b">
        <v>0</v>
      </c>
      <c r="G11" s="181" t="b">
        <v>0</v>
      </c>
      <c r="H11" s="186">
        <v>0</v>
      </c>
      <c r="I11" s="185">
        <v>600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666</v>
      </c>
    </row>
    <row r="12" spans="1:16">
      <c r="A12" s="185" t="s">
        <v>642</v>
      </c>
      <c r="B12" s="184" t="s">
        <v>612</v>
      </c>
      <c r="C12" s="184" t="b">
        <v>0</v>
      </c>
      <c r="D12" s="184" t="s">
        <v>622</v>
      </c>
      <c r="E12" s="199">
        <v>3900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15</v>
      </c>
      <c r="K12" s="184">
        <v>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661</v>
      </c>
    </row>
    <row r="13" spans="1:16">
      <c r="A13" s="185" t="s">
        <v>643</v>
      </c>
      <c r="B13" s="184" t="s">
        <v>613</v>
      </c>
      <c r="C13" s="184" t="b">
        <v>0</v>
      </c>
      <c r="D13" s="184" t="s">
        <v>622</v>
      </c>
      <c r="E13" s="199">
        <v>11900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60</v>
      </c>
      <c r="K13" s="184">
        <v>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664</v>
      </c>
    </row>
    <row r="14" spans="1:16">
      <c r="A14" s="185" t="s">
        <v>644</v>
      </c>
      <c r="B14" s="184" t="s">
        <v>614</v>
      </c>
      <c r="C14" s="184" t="b">
        <v>0</v>
      </c>
      <c r="D14" s="184" t="s">
        <v>622</v>
      </c>
      <c r="E14" s="199">
        <v>19900</v>
      </c>
      <c r="F14" s="111" t="b">
        <v>0</v>
      </c>
      <c r="G14" s="181" t="b">
        <v>0</v>
      </c>
      <c r="H14" s="186">
        <v>0</v>
      </c>
      <c r="I14" s="185">
        <v>0</v>
      </c>
      <c r="J14" s="184">
        <v>135</v>
      </c>
      <c r="K14" s="184">
        <v>0</v>
      </c>
      <c r="L14" s="184">
        <v>0</v>
      </c>
      <c r="M14" s="184">
        <v>0</v>
      </c>
      <c r="N14" s="184">
        <v>0</v>
      </c>
      <c r="O14" s="186" t="s">
        <v>586</v>
      </c>
      <c r="P14" s="207" t="s">
        <v>667</v>
      </c>
    </row>
    <row r="15" spans="1:16">
      <c r="A15" s="185" t="s">
        <v>645</v>
      </c>
      <c r="B15" s="184" t="s">
        <v>615</v>
      </c>
      <c r="C15" s="184" t="b">
        <v>0</v>
      </c>
      <c r="D15" s="184" t="s">
        <v>401</v>
      </c>
      <c r="E15" s="199">
        <v>50</v>
      </c>
      <c r="F15" s="111" t="b">
        <v>0</v>
      </c>
      <c r="G15" s="181" t="b">
        <v>0</v>
      </c>
      <c r="H15" s="186">
        <v>0</v>
      </c>
      <c r="I15" s="185">
        <v>0</v>
      </c>
      <c r="J15" s="184">
        <v>0</v>
      </c>
      <c r="K15" s="184">
        <v>5000</v>
      </c>
      <c r="L15" s="184">
        <v>0</v>
      </c>
      <c r="M15" s="184">
        <v>0</v>
      </c>
      <c r="N15" s="184">
        <v>0</v>
      </c>
      <c r="O15" s="186" t="s">
        <v>586</v>
      </c>
      <c r="P15" s="207" t="s">
        <v>662</v>
      </c>
    </row>
    <row r="16" spans="1:16">
      <c r="A16" s="185" t="s">
        <v>646</v>
      </c>
      <c r="B16" s="184" t="s">
        <v>616</v>
      </c>
      <c r="C16" s="184" t="b">
        <v>0</v>
      </c>
      <c r="D16" s="184" t="s">
        <v>401</v>
      </c>
      <c r="E16" s="199">
        <v>175</v>
      </c>
      <c r="F16" s="111" t="b">
        <v>0</v>
      </c>
      <c r="G16" s="181" t="b">
        <v>0</v>
      </c>
      <c r="H16" s="186">
        <v>0</v>
      </c>
      <c r="I16" s="185">
        <v>0</v>
      </c>
      <c r="J16" s="184">
        <v>0</v>
      </c>
      <c r="K16" s="184">
        <v>20000</v>
      </c>
      <c r="L16" s="184">
        <v>0</v>
      </c>
      <c r="M16" s="184">
        <v>0</v>
      </c>
      <c r="N16" s="184">
        <v>0</v>
      </c>
      <c r="O16" s="186" t="s">
        <v>586</v>
      </c>
      <c r="P16" s="207" t="s">
        <v>663</v>
      </c>
    </row>
    <row r="17" spans="1:16" ht="17.250000">
      <c r="A17" s="187" t="s">
        <v>647</v>
      </c>
      <c r="B17" s="188" t="s">
        <v>617</v>
      </c>
      <c r="C17" s="188" t="b">
        <v>0</v>
      </c>
      <c r="D17" s="188" t="s">
        <v>401</v>
      </c>
      <c r="E17" s="201">
        <v>400</v>
      </c>
      <c r="F17" s="101" t="b">
        <v>0</v>
      </c>
      <c r="G17" s="104" t="b">
        <v>0</v>
      </c>
      <c r="H17" s="189">
        <v>0</v>
      </c>
      <c r="I17" s="187">
        <v>0</v>
      </c>
      <c r="J17" s="188">
        <v>0</v>
      </c>
      <c r="K17" s="188">
        <v>50000</v>
      </c>
      <c r="L17" s="188">
        <v>0</v>
      </c>
      <c r="M17" s="188">
        <v>0</v>
      </c>
      <c r="N17" s="188">
        <v>0</v>
      </c>
      <c r="O17" s="189" t="s">
        <v>586</v>
      </c>
      <c r="P17" s="210" t="s">
        <v>668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00000"/>
  <cols>
    <col min="1" max="1" width="27.87999916" customWidth="1" outlineLevel="0"/>
    <col min="2" max="2" width="14.88000011" customWidth="1" outlineLevel="0"/>
    <col min="4" max="8" width="9.00500011" customWidth="1" outlineLevel="0"/>
    <col min="9" max="9" width="13.88000011" customWidth="1" outlineLevel="0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00000"/>
  <cols>
    <col min="1" max="1" width="26.37999916" customWidth="1" outlineLevel="0"/>
    <col min="2" max="2" width="14.88000011" customWidth="1" outlineLevel="0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8" sqref="F8"/>
    </sheetView>
  </sheetViews>
  <sheetFormatPr defaultRowHeight="16.500000"/>
  <cols>
    <col min="1" max="1" style="5" width="26.37999916" customWidth="1" outlineLevel="0"/>
    <col min="2" max="2" style="5" width="9.00500011" customWidth="1" outlineLevel="0"/>
    <col min="3" max="10" style="5" width="10.00500011" customWidth="1" outlineLevel="0"/>
  </cols>
  <sheetData>
    <row r="1" spans="1:10">
      <c r="A1" s="184" t="s">
        <v>0</v>
      </c>
      <c r="B1" s="184" t="s">
        <v>49</v>
      </c>
      <c r="C1" s="184" t="s">
        <v>26</v>
      </c>
      <c r="D1" s="184" t="s">
        <v>17</v>
      </c>
      <c r="E1" s="184" t="s">
        <v>51</v>
      </c>
      <c r="F1" s="184" t="s">
        <v>50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10</v>
      </c>
      <c r="E2" s="184">
        <v>0</v>
      </c>
      <c r="F2" s="184">
        <v>0</v>
      </c>
      <c r="G2" s="184">
        <v>0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1</v>
      </c>
      <c r="E3" s="184">
        <v>1</v>
      </c>
      <c r="F3" s="184">
        <v>1</v>
      </c>
      <c r="G3" s="184">
        <v>4</v>
      </c>
      <c r="H3" s="184">
        <v>50</v>
      </c>
      <c r="I3" s="184">
        <v>50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</v>
      </c>
      <c r="E4" s="184">
        <v>1000</v>
      </c>
      <c r="F4" s="184">
        <v>10</v>
      </c>
      <c r="G4" s="184">
        <v>10000</v>
      </c>
      <c r="H4" s="184">
        <v>10000</v>
      </c>
      <c r="I4" s="184">
        <v>10000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5</v>
      </c>
      <c r="E6" s="184">
        <v>4</v>
      </c>
      <c r="F6" s="184">
        <v>4</v>
      </c>
      <c r="G6" s="184">
        <v>3</v>
      </c>
      <c r="H6" s="184">
        <v>4</v>
      </c>
      <c r="I6" s="184">
        <v>4</v>
      </c>
      <c r="J6" s="184">
        <v>5</v>
      </c>
    </row>
    <row r="7" spans="1:10">
      <c r="A7" s="184" t="s">
        <v>680</v>
      </c>
      <c r="B7" s="184" t="s">
        <v>236</v>
      </c>
      <c r="C7" s="184">
        <v>-1</v>
      </c>
      <c r="D7" s="184">
        <v>-1</v>
      </c>
      <c r="E7" s="184">
        <f>(75/100)/(E3/E4)</f>
        <v>750</v>
      </c>
      <c r="F7" s="184">
        <v>-1</v>
      </c>
      <c r="G7" s="184">
        <f>(20/100)/(G3/G4)</f>
        <v>500</v>
      </c>
      <c r="H7" s="184">
        <v>-1</v>
      </c>
      <c r="I7" s="184">
        <v>-1</v>
      </c>
      <c r="J7" s="184">
        <v>-1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00000"/>
  <cols>
    <col min="1" max="1" width="26.62999916" customWidth="1" outlineLevel="0"/>
    <col min="2" max="2" width="15.13000011" customWidth="1" outlineLevel="0"/>
    <col min="5" max="8" width="9.00500011" customWidth="1" outlineLevel="0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00000"/>
  <cols>
    <col min="1" max="1" width="28.75499916" customWidth="1" outlineLevel="0"/>
    <col min="3" max="3" width="10.63000011" customWidth="1" outlineLevel="0"/>
    <col min="4" max="5" width="11.75500011" customWidth="1" outlineLevel="0"/>
    <col min="7" max="7" width="15.75500011" customWidth="1" outlineLevel="0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나 웅</dc:creator>
  <cp:lastModifiedBy>나 웅</cp:lastModifiedBy>
  <dcterms:modified xsi:type="dcterms:W3CDTF">2020-06-27T11:04:45Z</dcterms:modified>
</cp: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