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49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18.xml"/>
  <Override ContentType="application/vnd.openxmlformats-officedocument.spreadsheetml.table+xml" PartName="/xl/tables/table48.xml"/>
  <Override ContentType="application/vnd.openxmlformats-officedocument.spreadsheetml.table+xml" PartName="/xl/tables/table22.xml"/>
  <Override ContentType="application/vnd.openxmlformats-officedocument.spreadsheetml.table+xml" PartName="/xl/tables/table52.xml"/>
  <Override ContentType="application/vnd.openxmlformats-officedocument.spreadsheetml.table+xml" PartName="/xl/tables/table35.xml"/>
  <Override ContentType="application/vnd.openxmlformats-officedocument.spreadsheetml.table+xml" PartName="/xl/tables/table6.xml"/>
  <Override ContentType="application/vnd.openxmlformats-officedocument.spreadsheetml.table+xml" PartName="/xl/tables/table20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51.xml"/>
  <Override ContentType="application/vnd.openxmlformats-officedocument.spreadsheetml.table+xml" PartName="/xl/tables/table37.xml"/>
  <Override ContentType="application/vnd.openxmlformats-officedocument.spreadsheetml.table+xml" PartName="/xl/tables/table29.xml"/>
  <Override ContentType="application/vnd.openxmlformats-officedocument.spreadsheetml.table+xml" PartName="/xl/tables/table45.xml"/>
  <Override ContentType="application/vnd.openxmlformats-officedocument.spreadsheetml.table+xml" PartName="/xl/tables/table46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9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42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pypy first run" sheetId="2" r:id="rId5"/>
    <sheet state="visible" name="pypy second run" sheetId="3" r:id="rId6"/>
    <sheet state="visible" name="cpp" sheetId="4" r:id="rId7"/>
    <sheet state="visible" name="cpp block" sheetId="5" r:id="rId8"/>
    <sheet state="visible" name="cpp line" sheetId="6" r:id="rId9"/>
    <sheet state="visible" name="cpp mult" sheetId="7" r:id="rId10"/>
  </sheets>
  <definedNames>
    <definedName hidden="1" localSheetId="3" name="_xlnm._FilterDatabase">cpp!$A$1:$G$241</definedName>
    <definedName hidden="1" localSheetId="4" name="_xlnm._FilterDatabase">'cpp block'!$A$1:$G$97</definedName>
    <definedName hidden="1" localSheetId="5" name="_xlnm._FilterDatabase">'cpp line'!$A$1:$G$89</definedName>
    <definedName hidden="1" localSheetId="6" name="_xlnm._FilterDatabase">'cpp mult'!$A$1:$G$57</definedName>
  </definedNames>
  <calcPr/>
</workbook>
</file>

<file path=xl/sharedStrings.xml><?xml version="1.0" encoding="utf-8"?>
<sst xmlns="http://schemas.openxmlformats.org/spreadsheetml/2006/main" count="1213" uniqueCount="342">
  <si>
    <t>Total Script Runtime</t>
  </si>
  <si>
    <t>13h57m</t>
  </si>
  <si>
    <t>Raw Times (s)</t>
  </si>
  <si>
    <t>Raw Times (m)</t>
  </si>
  <si>
    <t>Raw Times (h)</t>
  </si>
  <si>
    <t>Size</t>
  </si>
  <si>
    <t>pypy-traditional</t>
  </si>
  <si>
    <t>python-traditional</t>
  </si>
  <si>
    <t>pypy-line</t>
  </si>
  <si>
    <t>python-line</t>
  </si>
  <si>
    <t>Compiler Avg. (s)</t>
  </si>
  <si>
    <t>Compiler Speed Up (%)</t>
  </si>
  <si>
    <t>Algorithm Speed Up (%)</t>
  </si>
  <si>
    <t>pypy</t>
  </si>
  <si>
    <t>python</t>
  </si>
  <si>
    <t>Speed Up</t>
  </si>
  <si>
    <t>Avg. Compiler Speed Up</t>
  </si>
  <si>
    <t>Avg. Algorithm Speed Up</t>
  </si>
  <si>
    <t>2nd run</t>
  </si>
  <si>
    <t>1st run</t>
  </si>
  <si>
    <t>Algorithm Slow Down</t>
  </si>
  <si>
    <t>pypy-column</t>
  </si>
  <si>
    <t>Average</t>
  </si>
  <si>
    <t>COMPARSIONS</t>
  </si>
  <si>
    <t>Averages cpp line</t>
  </si>
  <si>
    <t>Averages cpp mult</t>
  </si>
  <si>
    <t>Cpp line</t>
  </si>
  <si>
    <t>Cpp mult</t>
  </si>
  <si>
    <t>comparsion</t>
  </si>
  <si>
    <t>matrix size</t>
  </si>
  <si>
    <t>time (s)</t>
  </si>
  <si>
    <t>L1 Cache Misses</t>
  </si>
  <si>
    <t>L2 Cache Misses</t>
  </si>
  <si>
    <t>Cycles</t>
  </si>
  <si>
    <t>Instructions</t>
  </si>
  <si>
    <t>Cycles/Instruction</t>
  </si>
  <si>
    <t>Speed up</t>
  </si>
  <si>
    <t>Avg</t>
  </si>
  <si>
    <t>C++ vs PyPy</t>
  </si>
  <si>
    <t>line</t>
  </si>
  <si>
    <t>mult</t>
  </si>
  <si>
    <t>2h+</t>
  </si>
  <si>
    <t>Run 1</t>
  </si>
  <si>
    <t>Raw times (s) - Line - 600x600</t>
  </si>
  <si>
    <t>Raw times (s) - Line - 1000x1000</t>
  </si>
  <si>
    <t>Raw times (s) - Line - 1400x1400</t>
  </si>
  <si>
    <t>Raw times (s) - Line - 1800x1800</t>
  </si>
  <si>
    <t>Raw times (s) - Line - 2200x2200</t>
  </si>
  <si>
    <t>Raw times (s) - Line - 2600x2600</t>
  </si>
  <si>
    <t>Raw times (s) - Line - 3000x3000</t>
  </si>
  <si>
    <t>Raw times (s) - Mult - 600x600</t>
  </si>
  <si>
    <t>Raw times (s) - Mult - 1000x1000</t>
  </si>
  <si>
    <t>Raw times (s) - Mult - 1400x1400</t>
  </si>
  <si>
    <t>Raw times (s) - Mult - 1800x1800</t>
  </si>
  <si>
    <t>Raw times (s) - Mult - 2200x2200</t>
  </si>
  <si>
    <t>Raw times (s) - Mult - 2600x2600</t>
  </si>
  <si>
    <t>Raw times (s) - Mult - 3000x3000</t>
  </si>
  <si>
    <t>(x times slower)</t>
  </si>
  <si>
    <t>Run 2</t>
  </si>
  <si>
    <t>algorithm</t>
  </si>
  <si>
    <t>size</t>
  </si>
  <si>
    <t>time</t>
  </si>
  <si>
    <t>TOTAL # RUNS</t>
  </si>
  <si>
    <t>0.528196</t>
  </si>
  <si>
    <t>TOTAL RUNTIME</t>
  </si>
  <si>
    <t>~20h</t>
  </si>
  <si>
    <t>2.717709</t>
  </si>
  <si>
    <t>8.358678</t>
  </si>
  <si>
    <t>18.895493</t>
  </si>
  <si>
    <t>block size</t>
  </si>
  <si>
    <t>Cycles/Instructrion</t>
  </si>
  <si>
    <t>36.888451</t>
  </si>
  <si>
    <t>60.702500</t>
  </si>
  <si>
    <t>91.835017</t>
  </si>
  <si>
    <t>0.256078</t>
  </si>
  <si>
    <t>1.206668</t>
  </si>
  <si>
    <t>3.550294</t>
  </si>
  <si>
    <t>7.643558</t>
  </si>
  <si>
    <t>13.761623</t>
  </si>
  <si>
    <t>22.861202</t>
  </si>
  <si>
    <t>35.304450</t>
  </si>
  <si>
    <t>90.457872</t>
  </si>
  <si>
    <t>302.085151</t>
  </si>
  <si>
    <t>715.445317</t>
  </si>
  <si>
    <t>1402.905908</t>
  </si>
  <si>
    <t>block</t>
  </si>
  <si>
    <t>4096-128</t>
  </si>
  <si>
    <t>87.551052</t>
  </si>
  <si>
    <t>6144-128</t>
  </si>
  <si>
    <t>294.623271</t>
  </si>
  <si>
    <t>8192-128</t>
  </si>
  <si>
    <t>713.394579</t>
  </si>
  <si>
    <t>10240-128</t>
  </si>
  <si>
    <t>1376.378514</t>
  </si>
  <si>
    <t>4096-256</t>
  </si>
  <si>
    <t>84.415552</t>
  </si>
  <si>
    <t>6144-256</t>
  </si>
  <si>
    <t>278.357757</t>
  </si>
  <si>
    <t>8192-256</t>
  </si>
  <si>
    <t>853.998459</t>
  </si>
  <si>
    <t>10240-256</t>
  </si>
  <si>
    <t>1289.585919</t>
  </si>
  <si>
    <t>4096-512</t>
  </si>
  <si>
    <t>90.139084</t>
  </si>
  <si>
    <t>6144-512</t>
  </si>
  <si>
    <t>284.145504</t>
  </si>
  <si>
    <t>8192-512</t>
  </si>
  <si>
    <t>747.917707</t>
  </si>
  <si>
    <t>10240-512</t>
  </si>
  <si>
    <t>1323.200737</t>
  </si>
  <si>
    <t>0.478053</t>
  </si>
  <si>
    <t>2.440671</t>
  </si>
  <si>
    <t>7.542262</t>
  </si>
  <si>
    <t>18.635277</t>
  </si>
  <si>
    <t>36.825379</t>
  </si>
  <si>
    <t>61.665537</t>
  </si>
  <si>
    <t>89.796401</t>
  </si>
  <si>
    <t>0.256497</t>
  </si>
  <si>
    <t>1.217124</t>
  </si>
  <si>
    <t>3.567126</t>
  </si>
  <si>
    <t>7.692079</t>
  </si>
  <si>
    <t>13.879118</t>
  </si>
  <si>
    <t>23.001902</t>
  </si>
  <si>
    <t>35.403284</t>
  </si>
  <si>
    <t>90.024413</t>
  </si>
  <si>
    <t>304.029310</t>
  </si>
  <si>
    <t>722.521678</t>
  </si>
  <si>
    <t>1412.650148</t>
  </si>
  <si>
    <t>88.559794</t>
  </si>
  <si>
    <t>298.042462</t>
  </si>
  <si>
    <t>721.173612</t>
  </si>
  <si>
    <t>1380.177918</t>
  </si>
  <si>
    <t>84.378459</t>
  </si>
  <si>
    <t>278.267675</t>
  </si>
  <si>
    <t>856.228521</t>
  </si>
  <si>
    <t>1284.590713</t>
  </si>
  <si>
    <t>89.460163</t>
  </si>
  <si>
    <t>282.962242</t>
  </si>
  <si>
    <t>736.397610</t>
  </si>
  <si>
    <t>1316.931990</t>
  </si>
  <si>
    <t>0.489149</t>
  </si>
  <si>
    <t>2.798216</t>
  </si>
  <si>
    <t>8.758314</t>
  </si>
  <si>
    <t>18.862654</t>
  </si>
  <si>
    <t>37.234165</t>
  </si>
  <si>
    <t>62.504251</t>
  </si>
  <si>
    <t>92.541613</t>
  </si>
  <si>
    <t>0.256384</t>
  </si>
  <si>
    <t>1.247152</t>
  </si>
  <si>
    <t>3.660301</t>
  </si>
  <si>
    <t>7.870776</t>
  </si>
  <si>
    <t>14.257625</t>
  </si>
  <si>
    <t>23.482556</t>
  </si>
  <si>
    <t>35.443477</t>
  </si>
  <si>
    <t>90.254364</t>
  </si>
  <si>
    <t>304.536661</t>
  </si>
  <si>
    <t>722.194151</t>
  </si>
  <si>
    <t>1415.428548</t>
  </si>
  <si>
    <t>88.750864</t>
  </si>
  <si>
    <t>297.652697</t>
  </si>
  <si>
    <t>721.302360</t>
  </si>
  <si>
    <t>1378.365967</t>
  </si>
  <si>
    <t>84.374554</t>
  </si>
  <si>
    <t>278.299807</t>
  </si>
  <si>
    <t>853.672322</t>
  </si>
  <si>
    <t>1283.668426</t>
  </si>
  <si>
    <t>89.689207</t>
  </si>
  <si>
    <t>283.174984</t>
  </si>
  <si>
    <t>750.611392</t>
  </si>
  <si>
    <t>1326.017176</t>
  </si>
  <si>
    <t>0.477991</t>
  </si>
  <si>
    <t>2.447319</t>
  </si>
  <si>
    <t>7.451260</t>
  </si>
  <si>
    <t>18.596185</t>
  </si>
  <si>
    <t>37.139929</t>
  </si>
  <si>
    <t>61.534160</t>
  </si>
  <si>
    <t>92.780282</t>
  </si>
  <si>
    <t>0.256954</t>
  </si>
  <si>
    <t>1.210914</t>
  </si>
  <si>
    <t>3.542055</t>
  </si>
  <si>
    <t>7.629453</t>
  </si>
  <si>
    <t>13.800601</t>
  </si>
  <si>
    <t>22.894254</t>
  </si>
  <si>
    <t>35.198847</t>
  </si>
  <si>
    <t>89.475411</t>
  </si>
  <si>
    <t>302.548892</t>
  </si>
  <si>
    <t>716.984838</t>
  </si>
  <si>
    <t>1404.063008</t>
  </si>
  <si>
    <t>87.774026</t>
  </si>
  <si>
    <t>294.952002</t>
  </si>
  <si>
    <t>714.803945</t>
  </si>
  <si>
    <t>1366.236590</t>
  </si>
  <si>
    <t>83.991612</t>
  </si>
  <si>
    <t>277.120737</t>
  </si>
  <si>
    <t>841.103790</t>
  </si>
  <si>
    <t>1283.406206</t>
  </si>
  <si>
    <t>89.737459</t>
  </si>
  <si>
    <t>283.207915</t>
  </si>
  <si>
    <t>739.425008</t>
  </si>
  <si>
    <t>1318.020040</t>
  </si>
  <si>
    <t>0.475878</t>
  </si>
  <si>
    <t>2.398390</t>
  </si>
  <si>
    <t>7.445597</t>
  </si>
  <si>
    <t>18.529397</t>
  </si>
  <si>
    <t>36.891688</t>
  </si>
  <si>
    <t>61.375118</t>
  </si>
  <si>
    <t>89.242615</t>
  </si>
  <si>
    <t>0.256276</t>
  </si>
  <si>
    <t>1.208046</t>
  </si>
  <si>
    <t>3.537812</t>
  </si>
  <si>
    <t>7.610801</t>
  </si>
  <si>
    <t>13.762527</t>
  </si>
  <si>
    <t>22.838905</t>
  </si>
  <si>
    <t>35.114991</t>
  </si>
  <si>
    <t>89.300930</t>
  </si>
  <si>
    <t>301.700743</t>
  </si>
  <si>
    <t>715.102901</t>
  </si>
  <si>
    <t>1401.169304</t>
  </si>
  <si>
    <t>87.498830</t>
  </si>
  <si>
    <t>294.523599</t>
  </si>
  <si>
    <t>712.713190</t>
  </si>
  <si>
    <t>1365.841858</t>
  </si>
  <si>
    <t>84.002154</t>
  </si>
  <si>
    <t>277.037088</t>
  </si>
  <si>
    <t>841.935953</t>
  </si>
  <si>
    <t>1283.860744</t>
  </si>
  <si>
    <t>89.584348</t>
  </si>
  <si>
    <t>283.105092</t>
  </si>
  <si>
    <t>740.191066</t>
  </si>
  <si>
    <t>1321.983668</t>
  </si>
  <si>
    <t>0.476525</t>
  </si>
  <si>
    <t>2.412348</t>
  </si>
  <si>
    <t>7.387362</t>
  </si>
  <si>
    <t>19.436306</t>
  </si>
  <si>
    <t>37.261558</t>
  </si>
  <si>
    <t>61.587071</t>
  </si>
  <si>
    <t>92.443050</t>
  </si>
  <si>
    <t>0.256410</t>
  </si>
  <si>
    <t>1.209812</t>
  </si>
  <si>
    <t>3.543374</t>
  </si>
  <si>
    <t>7.627929</t>
  </si>
  <si>
    <t>13.798506</t>
  </si>
  <si>
    <t>22.896441</t>
  </si>
  <si>
    <t>35.200143</t>
  </si>
  <si>
    <t>89.530609</t>
  </si>
  <si>
    <t>302.277746</t>
  </si>
  <si>
    <t>717.901020</t>
  </si>
  <si>
    <t>1408.455388</t>
  </si>
  <si>
    <t>87.797465</t>
  </si>
  <si>
    <t>294.767024</t>
  </si>
  <si>
    <t>712.524162</t>
  </si>
  <si>
    <t>1363.735683</t>
  </si>
  <si>
    <t>84.273286</t>
  </si>
  <si>
    <t>278.393636</t>
  </si>
  <si>
    <t>848.991775</t>
  </si>
  <si>
    <t>1289.460888</t>
  </si>
  <si>
    <t>89.985674</t>
  </si>
  <si>
    <t>282.875312</t>
  </si>
  <si>
    <t>748.115338</t>
  </si>
  <si>
    <t>1325.805818</t>
  </si>
  <si>
    <t>0.477809</t>
  </si>
  <si>
    <t>2.431638</t>
  </si>
  <si>
    <t>7.446243</t>
  </si>
  <si>
    <t>18.564323</t>
  </si>
  <si>
    <t>37.321961</t>
  </si>
  <si>
    <t>61.585221</t>
  </si>
  <si>
    <t>91.799743</t>
  </si>
  <si>
    <t>0.256939</t>
  </si>
  <si>
    <t>1.214040</t>
  </si>
  <si>
    <t>3.558699</t>
  </si>
  <si>
    <t>7.683586</t>
  </si>
  <si>
    <t>13.868758</t>
  </si>
  <si>
    <t>23.023153</t>
  </si>
  <si>
    <t>35.391163</t>
  </si>
  <si>
    <t>90.140927</t>
  </si>
  <si>
    <t>304.060739</t>
  </si>
  <si>
    <t>721.073974</t>
  </si>
  <si>
    <t>1413.169067</t>
  </si>
  <si>
    <t>88.367641</t>
  </si>
  <si>
    <t>297.499215</t>
  </si>
  <si>
    <t>720.565638</t>
  </si>
  <si>
    <t>1379.833737</t>
  </si>
  <si>
    <t>84.346575</t>
  </si>
  <si>
    <t>278.726211</t>
  </si>
  <si>
    <t>847.797319</t>
  </si>
  <si>
    <t>1289.691660</t>
  </si>
  <si>
    <t>90.189490</t>
  </si>
  <si>
    <t>284.695830</t>
  </si>
  <si>
    <t>740.617438</t>
  </si>
  <si>
    <t>1319.015460</t>
  </si>
  <si>
    <t>0.476861</t>
  </si>
  <si>
    <t>2.419143</t>
  </si>
  <si>
    <t>7.563947</t>
  </si>
  <si>
    <t>18.646280</t>
  </si>
  <si>
    <t>37.031862</t>
  </si>
  <si>
    <t>61.915405</t>
  </si>
  <si>
    <t>93.329138</t>
  </si>
  <si>
    <t>0.257037</t>
  </si>
  <si>
    <t>1.214583</t>
  </si>
  <si>
    <t>3.554563</t>
  </si>
  <si>
    <t>7.670380</t>
  </si>
  <si>
    <t>13.878475</t>
  </si>
  <si>
    <t>23.019228</t>
  </si>
  <si>
    <t>35.396823</t>
  </si>
  <si>
    <t>89.996416</t>
  </si>
  <si>
    <t>304.710086</t>
  </si>
  <si>
    <t>723.496686</t>
  </si>
  <si>
    <t>1420.466809</t>
  </si>
  <si>
    <t>88.419955</t>
  </si>
  <si>
    <t>297.697845</t>
  </si>
  <si>
    <t>720.865965</t>
  </si>
  <si>
    <t>1370.148623</t>
  </si>
  <si>
    <t>83.937565</t>
  </si>
  <si>
    <t>277.103968</t>
  </si>
  <si>
    <t>842.063338</t>
  </si>
  <si>
    <t>1283.106633</t>
  </si>
  <si>
    <t>89.586492</t>
  </si>
  <si>
    <t>283.571297</t>
  </si>
  <si>
    <t>739.211856</t>
  </si>
  <si>
    <t>1320.583796</t>
  </si>
  <si>
    <t>0.476320</t>
  </si>
  <si>
    <t>2.413587</t>
  </si>
  <si>
    <t>7.580437</t>
  </si>
  <si>
    <t>18.753236</t>
  </si>
  <si>
    <t>37.222873</t>
  </si>
  <si>
    <t>61.321909</t>
  </si>
  <si>
    <t>90.896693</t>
  </si>
  <si>
    <t>0.256457</t>
  </si>
  <si>
    <t>1.211727</t>
  </si>
  <si>
    <t>3.541443</t>
  </si>
  <si>
    <t>7.630801</t>
  </si>
  <si>
    <t>13.794094</t>
  </si>
  <si>
    <t>22.889928</t>
  </si>
  <si>
    <t>35.186289</t>
  </si>
  <si>
    <t>89.478924</t>
  </si>
  <si>
    <t>302.803711</t>
  </si>
  <si>
    <t>717.592138</t>
  </si>
  <si>
    <t>Averages per block size</t>
  </si>
  <si>
    <t>IMPORTANT</t>
  </si>
  <si>
    <t>INSTRUCTIONS DO 128-10240 E DO 512-10240 REGISTARAM INSTRUCOES NEGATIVAS (OVERFLOW?) POR ISSO A MEDIA E SO FEITA COM 7 VALORES</t>
  </si>
  <si>
    <t>time (m)</t>
  </si>
  <si>
    <t>Averages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</si>
</sst>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52">
    <tableStyle count="3" pivot="0" name="general-style">
      <tableStyleElement dxfId="1" type="headerRow"/>
      <tableStyleElement dxfId="2" type="firstRowStripe"/>
      <tableStyleElement dxfId="3" type="secondRowStripe"/>
    </tableStyle>
    <tableStyle count="3" pivot="0" name="general-style 2">
      <tableStyleElement dxfId="1" type="headerRow"/>
      <tableStyleElement dxfId="2" type="firstRowStripe"/>
      <tableStyleElement dxfId="3" type="secondRowStripe"/>
    </tableStyle>
    <tableStyle count="3" pivot="0" name="general-style 3">
      <tableStyleElement dxfId="1" type="headerRow"/>
      <tableStyleElement dxfId="2" type="firstRowStripe"/>
      <tableStyleElement dxfId="3" type="secondRowStripe"/>
    </tableStyle>
    <tableStyle count="3" pivot="0" name="general-style 4">
      <tableStyleElement dxfId="1" type="headerRow"/>
      <tableStyleElement dxfId="2" type="firstRowStripe"/>
      <tableStyleElement dxfId="3" type="secondRowStripe"/>
    </tableStyle>
    <tableStyle count="3" pivot="0" name="general-style 5">
      <tableStyleElement dxfId="1" type="headerRow"/>
      <tableStyleElement dxfId="2" type="firstRowStripe"/>
      <tableStyleElement dxfId="3" type="secondRowStripe"/>
    </tableStyle>
    <tableStyle count="3" pivot="0" name="general-style 6">
      <tableStyleElement dxfId="1" type="headerRow"/>
      <tableStyleElement dxfId="2" type="firstRowStripe"/>
      <tableStyleElement dxfId="3" type="secondRowStripe"/>
    </tableStyle>
    <tableStyle count="3" pivot="0" name="general-style 7">
      <tableStyleElement dxfId="1" type="headerRow"/>
      <tableStyleElement dxfId="2" type="firstRowStripe"/>
      <tableStyleElement dxfId="3" type="secondRowStripe"/>
    </tableStyle>
    <tableStyle count="3" pivot="0" name="general-style 8">
      <tableStyleElement dxfId="1" type="headerRow"/>
      <tableStyleElement dxfId="2" type="firstRowStripe"/>
      <tableStyleElement dxfId="3" type="secondRowStripe"/>
    </tableStyle>
    <tableStyle count="3" pivot="0" name="general-style 9">
      <tableStyleElement dxfId="1" type="headerRow"/>
      <tableStyleElement dxfId="2" type="firstRowStripe"/>
      <tableStyleElement dxfId="3" type="secondRowStripe"/>
    </tableStyle>
    <tableStyle count="3" pivot="0" name="general-style 10">
      <tableStyleElement dxfId="1" type="headerRow"/>
      <tableStyleElement dxfId="2" type="firstRowStripe"/>
      <tableStyleElement dxfId="3" type="secondRowStripe"/>
    </tableStyle>
    <tableStyle count="3" pivot="0" name="general-style 11">
      <tableStyleElement dxfId="1" type="headerRow"/>
      <tableStyleElement dxfId="2" type="firstRowStripe"/>
      <tableStyleElement dxfId="3" type="secondRowStripe"/>
    </tableStyle>
    <tableStyle count="3" pivot="0" name="general-style 12">
      <tableStyleElement dxfId="1" type="headerRow"/>
      <tableStyleElement dxfId="2" type="firstRowStripe"/>
      <tableStyleElement dxfId="3" type="secondRowStripe"/>
    </tableStyle>
    <tableStyle count="3" pivot="0" name="general-style 13">
      <tableStyleElement dxfId="1" type="headerRow"/>
      <tableStyleElement dxfId="2" type="firstRowStripe"/>
      <tableStyleElement dxfId="3" type="secondRowStripe"/>
    </tableStyle>
    <tableStyle count="3" pivot="0" name="general-style 14">
      <tableStyleElement dxfId="1" type="headerRow"/>
      <tableStyleElement dxfId="2" type="firstRowStripe"/>
      <tableStyleElement dxfId="3" type="secondRowStripe"/>
    </tableStyle>
    <tableStyle count="3" pivot="0" name="general-style 15">
      <tableStyleElement dxfId="1" type="headerRow"/>
      <tableStyleElement dxfId="2" type="firstRowStripe"/>
      <tableStyleElement dxfId="3" type="secondRowStripe"/>
    </tableStyle>
    <tableStyle count="3" pivot="0" name="general-style 16">
      <tableStyleElement dxfId="1" type="headerRow"/>
      <tableStyleElement dxfId="2" type="firstRowStripe"/>
      <tableStyleElement dxfId="3" type="secondRowStripe"/>
    </tableStyle>
    <tableStyle count="3" pivot="0" name="general-style 17">
      <tableStyleElement dxfId="1" type="headerRow"/>
      <tableStyleElement dxfId="2" type="firstRowStripe"/>
      <tableStyleElement dxfId="3" type="secondRowStripe"/>
    </tableStyle>
    <tableStyle count="3" pivot="0" name="general-style 18">
      <tableStyleElement dxfId="1" type="headerRow"/>
      <tableStyleElement dxfId="2" type="firstRowStripe"/>
      <tableStyleElement dxfId="3" type="secondRowStripe"/>
    </tableStyle>
    <tableStyle count="3" pivot="0" name="pypy first run-style">
      <tableStyleElement dxfId="1" type="headerRow"/>
      <tableStyleElement dxfId="2" type="firstRowStripe"/>
      <tableStyleElement dxfId="3" type="secondRowStripe"/>
    </tableStyle>
    <tableStyle count="3" pivot="0" name="pypy first run-style 2">
      <tableStyleElement dxfId="1" type="headerRow"/>
      <tableStyleElement dxfId="2" type="firstRowStripe"/>
      <tableStyleElement dxfId="3" type="secondRowStripe"/>
    </tableStyle>
    <tableStyle count="3" pivot="0" name="pypy first run-style 3">
      <tableStyleElement dxfId="1" type="headerRow"/>
      <tableStyleElement dxfId="2" type="firstRowStripe"/>
      <tableStyleElement dxfId="3" type="secondRowStripe"/>
    </tableStyle>
    <tableStyle count="3" pivot="0" name="pypy first run-style 4">
      <tableStyleElement dxfId="1" type="headerRow"/>
      <tableStyleElement dxfId="2" type="firstRowStripe"/>
      <tableStyleElement dxfId="3" type="secondRowStripe"/>
    </tableStyle>
    <tableStyle count="3" pivot="0" name="pypy first run-style 5">
      <tableStyleElement dxfId="1" type="headerRow"/>
      <tableStyleElement dxfId="2" type="firstRowStripe"/>
      <tableStyleElement dxfId="3" type="secondRowStripe"/>
    </tableStyle>
    <tableStyle count="3" pivot="0" name="pypy second run-style">
      <tableStyleElement dxfId="1" type="headerRow"/>
      <tableStyleElement dxfId="2" type="firstRowStripe"/>
      <tableStyleElement dxfId="3" type="secondRowStripe"/>
    </tableStyle>
    <tableStyle count="3" pivot="0" name="pypy second run-style 2">
      <tableStyleElement dxfId="1" type="headerRow"/>
      <tableStyleElement dxfId="2" type="firstRowStripe"/>
      <tableStyleElement dxfId="3" type="secondRowStripe"/>
    </tableStyle>
    <tableStyle count="3" pivot="0" name="pypy second run-style 3">
      <tableStyleElement dxfId="1" type="headerRow"/>
      <tableStyleElement dxfId="2" type="firstRowStripe"/>
      <tableStyleElement dxfId="3" type="secondRowStripe"/>
    </tableStyle>
    <tableStyle count="3" pivot="0" name="pypy second run-style 4">
      <tableStyleElement dxfId="1" type="headerRow"/>
      <tableStyleElement dxfId="2" type="firstRowStripe"/>
      <tableStyleElement dxfId="3" type="secondRowStripe"/>
    </tableStyle>
    <tableStyle count="3" pivot="0" name="pypy second run-style 5">
      <tableStyleElement dxfId="1" type="headerRow"/>
      <tableStyleElement dxfId="2" type="firstRowStripe"/>
      <tableStyleElement dxfId="3" type="secondRowStripe"/>
    </tableStyle>
    <tableStyle count="3" pivot="0" name="cpp-style">
      <tableStyleElement dxfId="1" type="headerRow"/>
      <tableStyleElement dxfId="2" type="firstRowStripe"/>
      <tableStyleElement dxfId="3" type="secondRowStripe"/>
    </tableStyle>
    <tableStyle count="3" pivot="0" name="cpp-style 2">
      <tableStyleElement dxfId="1" type="headerRow"/>
      <tableStyleElement dxfId="2" type="firstRowStripe"/>
      <tableStyleElement dxfId="3" type="secondRowStripe"/>
    </tableStyle>
    <tableStyle count="3" pivot="0" name="cpp-style 3">
      <tableStyleElement dxfId="1" type="headerRow"/>
      <tableStyleElement dxfId="2" type="firstRowStripe"/>
      <tableStyleElement dxfId="3" type="secondRowStripe"/>
    </tableStyle>
    <tableStyle count="3" pivot="0" name="cpp-style 4">
      <tableStyleElement dxfId="1" type="headerRow"/>
      <tableStyleElement dxfId="2" type="firstRowStripe"/>
      <tableStyleElement dxfId="3" type="secondRowStripe"/>
    </tableStyle>
    <tableStyle count="3" pivot="0" name="cpp-style 5">
      <tableStyleElement dxfId="1" type="headerRow"/>
      <tableStyleElement dxfId="2" type="firstRowStripe"/>
      <tableStyleElement dxfId="3" type="secondRowStripe"/>
    </tableStyle>
    <tableStyle count="3" pivot="0" name="cpp-style 6">
      <tableStyleElement dxfId="1" type="headerRow"/>
      <tableStyleElement dxfId="2" type="firstRowStripe"/>
      <tableStyleElement dxfId="3" type="secondRowStripe"/>
    </tableStyle>
    <tableStyle count="3" pivot="0" name="cpp-style 7">
      <tableStyleElement dxfId="1" type="headerRow"/>
      <tableStyleElement dxfId="2" type="firstRowStripe"/>
      <tableStyleElement dxfId="3" type="secondRowStripe"/>
    </tableStyle>
    <tableStyle count="3" pivot="0" name="cpp block-style">
      <tableStyleElement dxfId="1" type="headerRow"/>
      <tableStyleElement dxfId="2" type="firstRowStripe"/>
      <tableStyleElement dxfId="3" type="secondRowStripe"/>
    </tableStyle>
    <tableStyle count="3" pivot="0" name="cpp block-style 2">
      <tableStyleElement dxfId="1" type="headerRow"/>
      <tableStyleElement dxfId="2" type="firstRowStripe"/>
      <tableStyleElement dxfId="3" type="secondRowStripe"/>
    </tableStyle>
    <tableStyle count="3" pivot="0" name="cpp block-style 3">
      <tableStyleElement dxfId="1" type="headerRow"/>
      <tableStyleElement dxfId="2" type="firstRowStripe"/>
      <tableStyleElement dxfId="3" type="secondRowStripe"/>
    </tableStyle>
    <tableStyle count="3" pivot="0" name="cpp block-style 4">
      <tableStyleElement dxfId="1" type="headerRow"/>
      <tableStyleElement dxfId="2" type="firstRowStripe"/>
      <tableStyleElement dxfId="3" type="secondRowStripe"/>
    </tableStyle>
    <tableStyle count="3" pivot="0" name="cpp block-style 5">
      <tableStyleElement dxfId="1" type="headerRow"/>
      <tableStyleElement dxfId="2" type="firstRowStripe"/>
      <tableStyleElement dxfId="3" type="secondRowStripe"/>
    </tableStyle>
    <tableStyle count="3" pivot="0" name="cpp block-style 6">
      <tableStyleElement dxfId="1" type="headerRow"/>
      <tableStyleElement dxfId="2" type="firstRowStripe"/>
      <tableStyleElement dxfId="3" type="secondRowStripe"/>
    </tableStyle>
    <tableStyle count="3" pivot="0" name="cpp block-style 7">
      <tableStyleElement dxfId="1" type="headerRow"/>
      <tableStyleElement dxfId="2" type="firstRowStripe"/>
      <tableStyleElement dxfId="3" type="secondRowStripe"/>
    </tableStyle>
    <tableStyle count="3" pivot="0" name="cpp block-style 8">
      <tableStyleElement dxfId="1" type="headerRow"/>
      <tableStyleElement dxfId="2" type="firstRowStripe"/>
      <tableStyleElement dxfId="3" type="secondRowStripe"/>
    </tableStyle>
    <tableStyle count="3" pivot="0" name="cpp block-style 9">
      <tableStyleElement dxfId="1" type="headerRow"/>
      <tableStyleElement dxfId="2" type="firstRowStripe"/>
      <tableStyleElement dxfId="3" type="secondRowStripe"/>
    </tableStyle>
    <tableStyle count="3" pivot="0" name="cpp block-style 10">
      <tableStyleElement dxfId="1" type="headerRow"/>
      <tableStyleElement dxfId="2" type="firstRowStripe"/>
      <tableStyleElement dxfId="3" type="secondRowStripe"/>
    </tableStyle>
    <tableStyle count="3" pivot="0" name="cpp block-style 11">
      <tableStyleElement dxfId="1" type="headerRow"/>
      <tableStyleElement dxfId="2" type="firstRowStripe"/>
      <tableStyleElement dxfId="3" type="secondRowStripe"/>
    </tableStyle>
    <tableStyle count="3" pivot="0" name="cpp line-style">
      <tableStyleElement dxfId="1" type="headerRow"/>
      <tableStyleElement dxfId="2" type="firstRowStripe"/>
      <tableStyleElement dxfId="3" type="secondRowStripe"/>
    </tableStyle>
    <tableStyle count="3" pivot="0" name="cpp line-style 2">
      <tableStyleElement dxfId="1" type="headerRow"/>
      <tableStyleElement dxfId="2" type="firstRowStripe"/>
      <tableStyleElement dxfId="3" type="secondRowStripe"/>
    </tableStyle>
    <tableStyle count="3" pivot="0" name="cpp line-style 3">
      <tableStyleElement dxfId="1" type="headerRow"/>
      <tableStyleElement dxfId="2" type="firstRowStripe"/>
      <tableStyleElement dxfId="3" type="secondRowStripe"/>
    </tableStyle>
    <tableStyle count="3" pivot="0" name="cpp mult-style">
      <tableStyleElement dxfId="1" type="headerRow"/>
      <tableStyleElement dxfId="2" type="firstRowStripe"/>
      <tableStyleElement dxfId="3" type="secondRowStripe"/>
    </tableStyle>
    <tableStyle count="3" pivot="0" name="cpp mult-style 2">
      <tableStyleElement dxfId="1" type="headerRow"/>
      <tableStyleElement dxfId="2" type="firstRowStripe"/>
      <tableStyleElement dxfId="3" type="secondRowStripe"/>
    </tableStyle>
    <tableStyle count="3" pivot="0" name="cpp mult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 vs Line Run Times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general!$B$76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general!$A$77:$A$83</c:f>
            </c:strRef>
          </c:cat>
          <c:val>
            <c:numRef>
              <c:f>general!$B$77:$B$83</c:f>
              <c:numCache/>
            </c:numRef>
          </c:val>
          <c:smooth val="0"/>
        </c:ser>
        <c:ser>
          <c:idx val="1"/>
          <c:order val="1"/>
          <c:tx>
            <c:strRef>
              <c:f>general!$C$76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general!$A$77:$A$83</c:f>
            </c:strRef>
          </c:cat>
          <c:val>
            <c:numRef>
              <c:f>general!$C$77:$C$83</c:f>
              <c:numCache/>
            </c:numRef>
          </c:val>
          <c:smooth val="0"/>
        </c:ser>
        <c:axId val="1315421936"/>
        <c:axId val="989814479"/>
      </c:lineChart>
      <c:catAx>
        <c:axId val="131542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814479"/>
      </c:catAx>
      <c:valAx>
        <c:axId val="9898144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5421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- Line vs Traditional - L1 and L2 Cache Misses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L1 Line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general!$E$113:$E$119</c:f>
              <c:numCache/>
            </c:numRef>
          </c:val>
          <c:smooth val="0"/>
        </c:ser>
        <c:ser>
          <c:idx val="1"/>
          <c:order val="1"/>
          <c:tx>
            <c:v>L1 Column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general!$L$113:$L$119</c:f>
              <c:numCache/>
            </c:numRef>
          </c:val>
          <c:smooth val="0"/>
        </c:ser>
        <c:ser>
          <c:idx val="2"/>
          <c:order val="2"/>
          <c:tx>
            <c:v>L2 Line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general!$F$113:$F$119</c:f>
              <c:numCache/>
            </c:numRef>
          </c:val>
          <c:smooth val="0"/>
        </c:ser>
        <c:ser>
          <c:idx val="3"/>
          <c:order val="3"/>
          <c:tx>
            <c:v>L2 Column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general!$M$113:$M$119</c:f>
              <c:numCache/>
            </c:numRef>
          </c:val>
          <c:smooth val="0"/>
        </c:ser>
        <c:axId val="1344955738"/>
        <c:axId val="506110118"/>
      </c:lineChart>
      <c:catAx>
        <c:axId val="1344955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110118"/>
      </c:catAx>
      <c:valAx>
        <c:axId val="506110118"/>
        <c:scaling>
          <c:orientation val="minMax"/>
          <c:max val="3.5E1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L1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49557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Traditional vs Line Run Times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'pypy first run'!$B$33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'pypy first run'!$A$34:$A$40</c:f>
            </c:strRef>
          </c:cat>
          <c:val>
            <c:numRef>
              <c:f>'pypy first run'!$B$34:$B$40</c:f>
              <c:numCache/>
            </c:numRef>
          </c:val>
          <c:smooth val="0"/>
        </c:ser>
        <c:ser>
          <c:idx val="1"/>
          <c:order val="1"/>
          <c:tx>
            <c:strRef>
              <c:f>'pypy first run'!$C$33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'pypy first run'!$A$34:$A$40</c:f>
            </c:strRef>
          </c:cat>
          <c:val>
            <c:numRef>
              <c:f>'pypy first run'!$C$34:$C$40</c:f>
              <c:numCache/>
            </c:numRef>
          </c:val>
          <c:smooth val="0"/>
        </c:ser>
        <c:axId val="2103637034"/>
        <c:axId val="797213435"/>
      </c:lineChart>
      <c:catAx>
        <c:axId val="21036370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213435"/>
      </c:catAx>
      <c:valAx>
        <c:axId val="797213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6370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Traditional vs Line Run Times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'pypy second run'!$B$33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'pypy second run'!$A$34:$A$40</c:f>
            </c:strRef>
          </c:cat>
          <c:val>
            <c:numRef>
              <c:f>'pypy second run'!$B$34:$B$40</c:f>
              <c:numCache/>
            </c:numRef>
          </c:val>
          <c:smooth val="0"/>
        </c:ser>
        <c:ser>
          <c:idx val="1"/>
          <c:order val="1"/>
          <c:tx>
            <c:strRef>
              <c:f>'pypy second run'!$C$33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'pypy second run'!$A$34:$A$40</c:f>
            </c:strRef>
          </c:cat>
          <c:val>
            <c:numRef>
              <c:f>'pypy second run'!$C$34:$C$40</c:f>
              <c:numCache/>
            </c:numRef>
          </c:val>
          <c:smooth val="0"/>
        </c:ser>
        <c:axId val="797240834"/>
        <c:axId val="1368273368"/>
      </c:lineChart>
      <c:catAx>
        <c:axId val="797240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273368"/>
      </c:catAx>
      <c:valAx>
        <c:axId val="1368273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240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 vs Block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cpp!$L$6:$L$9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cpp!$L$11:$L$14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cpp!$L$16:$L$19</c:f>
              <c:numCache/>
            </c:numRef>
          </c:val>
          <c:smooth val="0"/>
        </c:ser>
        <c:ser>
          <c:idx val="3"/>
          <c:order val="3"/>
          <c:tx>
            <c:v>Line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cpp!$L$23:$L$26</c:f>
              <c:numCache/>
            </c:numRef>
          </c:val>
          <c:smooth val="0"/>
        </c:ser>
        <c:axId val="625232311"/>
        <c:axId val="546377864"/>
      </c:lineChart>
      <c:catAx>
        <c:axId val="625232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377864"/>
      </c:catAx>
      <c:valAx>
        <c:axId val="546377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232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 vs Block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cpp!$M$6:$M$9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cpp!$M$11:$M$14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cpp!$M$16:$M$19</c:f>
              <c:numCache/>
            </c:numRef>
          </c:val>
          <c:smooth val="0"/>
        </c:ser>
        <c:ser>
          <c:idx val="3"/>
          <c:order val="3"/>
          <c:tx>
            <c:v>Line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cpp!$M$23:$M$26</c:f>
              <c:numCache/>
            </c:numRef>
          </c:val>
          <c:smooth val="0"/>
        </c:ser>
        <c:axId val="970394014"/>
        <c:axId val="953727081"/>
      </c:lineChart>
      <c:catAx>
        <c:axId val="970394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727081"/>
      </c:catAx>
      <c:valAx>
        <c:axId val="9537270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L1 Cache Mises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0394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 vs Block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cpp!$N$6:$N$9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cpp!$N$11:$N$14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cpp!$N$16:$N$19</c:f>
              <c:numCache/>
            </c:numRef>
          </c:val>
          <c:smooth val="0"/>
        </c:ser>
        <c:ser>
          <c:idx val="3"/>
          <c:order val="3"/>
          <c:tx>
            <c:v>Line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cpp!$N$23:$N$26</c:f>
              <c:numCache/>
            </c:numRef>
          </c:val>
          <c:smooth val="0"/>
        </c:ser>
        <c:axId val="446815426"/>
        <c:axId val="1888836049"/>
      </c:lineChart>
      <c:catAx>
        <c:axId val="446815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836049"/>
      </c:catAx>
      <c:valAx>
        <c:axId val="1888836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L2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68154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 vs Block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cpp!$S$6:$S$9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cpp!$S$11:$S$14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cpp!$S$16:$S$19</c:f>
              <c:numCache/>
            </c:numRef>
          </c:val>
          <c:smooth val="0"/>
        </c:ser>
        <c:ser>
          <c:idx val="3"/>
          <c:order val="3"/>
          <c:tx>
            <c:v>Line</c:v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cpp!$K$6:$K$9</c:f>
            </c:strRef>
          </c:cat>
          <c:val>
            <c:numRef>
              <c:f>cpp!$S$23:$S$26</c:f>
              <c:numCache/>
            </c:numRef>
          </c:val>
          <c:smooth val="0"/>
        </c:ser>
        <c:axId val="662713220"/>
        <c:axId val="735598338"/>
      </c:lineChart>
      <c:catAx>
        <c:axId val="662713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598338"/>
      </c:catAx>
      <c:valAx>
        <c:axId val="735598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Cycles/Instructions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713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Matrix Size - 128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block'!$K$4:$K$7</c:f>
            </c:strRef>
          </c:cat>
          <c:val>
            <c:numRef>
              <c:f>'cpp block'!$L$4:$L$6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'cpp block'!$K$4:$K$7</c:f>
            </c:strRef>
          </c:cat>
          <c:val>
            <c:numRef>
              <c:f>'cpp block'!$L$9:$L$11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'cpp block'!$K$4:$K$7</c:f>
            </c:strRef>
          </c:cat>
          <c:val>
            <c:numRef>
              <c:f>'cpp block'!$L$14:$L$16</c:f>
              <c:numCache/>
            </c:numRef>
          </c:val>
          <c:smooth val="0"/>
        </c:ser>
        <c:axId val="2047671605"/>
        <c:axId val="912184227"/>
      </c:lineChart>
      <c:catAx>
        <c:axId val="2047671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2184227"/>
      </c:catAx>
      <c:valAx>
        <c:axId val="9121842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76716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Matrix size vs L1 Cache Misses - 128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block'!$M$3:$M$6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block'!$M$8:$M$11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block'!$M$13:$M$16</c:f>
              <c:numCache/>
            </c:numRef>
          </c:val>
          <c:smooth val="0"/>
        </c:ser>
        <c:axId val="1710772745"/>
        <c:axId val="1632904710"/>
      </c:lineChart>
      <c:catAx>
        <c:axId val="1710772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904710"/>
      </c:catAx>
      <c:valAx>
        <c:axId val="1632904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772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Matrix size vs L2 Cache Misses - 128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block'!$N$3:$N$6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block'!$N$8:$N$11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block'!$N$13:$N$16</c:f>
              <c:numCache/>
            </c:numRef>
          </c:val>
          <c:smooth val="0"/>
        </c:ser>
        <c:axId val="2078929555"/>
        <c:axId val="473390641"/>
      </c:lineChart>
      <c:catAx>
        <c:axId val="2078929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390641"/>
      </c:catAx>
      <c:valAx>
        <c:axId val="473390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9295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 Run Times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general!$B$76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general!$A$77:$A$83</c:f>
            </c:strRef>
          </c:cat>
          <c:val>
            <c:numRef>
              <c:f>general!$B$77:$B$83</c:f>
              <c:numCache/>
            </c:numRef>
          </c:val>
          <c:smooth val="0"/>
        </c:ser>
        <c:axId val="1071870638"/>
        <c:axId val="1715899086"/>
      </c:lineChart>
      <c:catAx>
        <c:axId val="1071870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899086"/>
      </c:catAx>
      <c:valAx>
        <c:axId val="17158990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8706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Matrix size vs Cycles - 128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block'!$O$3:$O$6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block'!$O$8:$O$11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block'!$O$13:$O$16</c:f>
              <c:numCache/>
            </c:numRef>
          </c:val>
          <c:smooth val="0"/>
        </c:ser>
        <c:axId val="1351678616"/>
        <c:axId val="568346230"/>
      </c:lineChart>
      <c:catAx>
        <c:axId val="135167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8346230"/>
      </c:catAx>
      <c:valAx>
        <c:axId val="56834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16786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Matrix size vs Instructions - 128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block'!$P$3:$P$6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block'!$P$8:$P$11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'cpp block'!$K$3:$K$6</c:f>
            </c:strRef>
          </c:cat>
          <c:val>
            <c:numRef>
              <c:f>'cpp block'!$P$13:$P$16</c:f>
              <c:numCache/>
            </c:numRef>
          </c:val>
          <c:smooth val="0"/>
        </c:ser>
        <c:axId val="2018827122"/>
        <c:axId val="1852444804"/>
      </c:lineChart>
      <c:catAx>
        <c:axId val="20188271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2444804"/>
      </c:catAx>
      <c:valAx>
        <c:axId val="1852444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8271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Matrix vs CPI - 128</a:t>
            </a:r>
          </a:p>
        </c:rich>
      </c:tx>
      <c:overlay val="0"/>
    </c:title>
    <c:plotArea>
      <c:layout/>
      <c:lineChart>
        <c:ser>
          <c:idx val="0"/>
          <c:order val="0"/>
          <c:tx>
            <c:v>128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block'!$P$20:$P$22</c:f>
            </c:strRef>
          </c:cat>
          <c:val>
            <c:numRef>
              <c:f>'cpp block'!$Q$20:$Q$22</c:f>
              <c:numCache/>
            </c:numRef>
          </c:val>
          <c:smooth val="0"/>
        </c:ser>
        <c:ser>
          <c:idx val="1"/>
          <c:order val="1"/>
          <c:tx>
            <c:v>256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'cpp block'!$P$20:$P$22</c:f>
            </c:strRef>
          </c:cat>
          <c:val>
            <c:numRef>
              <c:f>'cpp block'!$Q$25:$Q$27</c:f>
              <c:numCache/>
            </c:numRef>
          </c:val>
          <c:smooth val="0"/>
        </c:ser>
        <c:ser>
          <c:idx val="2"/>
          <c:order val="2"/>
          <c:tx>
            <c:v>512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'cpp block'!$P$20:$P$22</c:f>
            </c:strRef>
          </c:cat>
          <c:val>
            <c:numRef>
              <c:f>'cpp block'!$Q$30:$Q$32</c:f>
              <c:numCache/>
            </c:numRef>
          </c:val>
          <c:smooth val="0"/>
        </c:ser>
        <c:axId val="1405689120"/>
        <c:axId val="900513505"/>
      </c:lineChart>
      <c:catAx>
        <c:axId val="1405689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513505"/>
      </c:catAx>
      <c:valAx>
        <c:axId val="900513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6891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vs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line'!$J$1:$J$2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line'!$I$3:$I$13</c:f>
            </c:strRef>
          </c:cat>
          <c:val>
            <c:numRef>
              <c:f>'cpp line'!$J$3:$J$13</c:f>
              <c:numCache/>
            </c:numRef>
          </c:val>
          <c:smooth val="0"/>
        </c:ser>
        <c:axId val="669929696"/>
        <c:axId val="1015732720"/>
      </c:lineChart>
      <c:catAx>
        <c:axId val="6699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732720"/>
      </c:catAx>
      <c:valAx>
        <c:axId val="101573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9296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Cache Misses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line'!$K$2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line'!$I$3:$I$13</c:f>
            </c:strRef>
          </c:cat>
          <c:val>
            <c:numRef>
              <c:f>'cpp line'!$K$3:$K$13</c:f>
              <c:numCache/>
            </c:numRef>
          </c:val>
          <c:smooth val="0"/>
        </c:ser>
        <c:axId val="76484809"/>
        <c:axId val="1935473491"/>
      </c:lineChart>
      <c:catAx>
        <c:axId val="76484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473491"/>
      </c:catAx>
      <c:valAx>
        <c:axId val="1935473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L1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848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L2 Cache Misses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line'!$L$2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line'!$I$3:$I$13</c:f>
            </c:strRef>
          </c:cat>
          <c:val>
            <c:numRef>
              <c:f>'cpp line'!$L$3:$L$13</c:f>
              <c:numCache/>
            </c:numRef>
          </c:val>
          <c:smooth val="0"/>
        </c:ser>
        <c:axId val="1755666952"/>
        <c:axId val="1584403162"/>
      </c:lineChart>
      <c:catAx>
        <c:axId val="175566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403162"/>
      </c:catAx>
      <c:valAx>
        <c:axId val="15844031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L2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6669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Cycles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line'!$M$2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line'!$I$3:$I$13</c:f>
            </c:strRef>
          </c:cat>
          <c:val>
            <c:numRef>
              <c:f>'cpp line'!$M$3:$M$13</c:f>
              <c:numCache/>
            </c:numRef>
          </c:val>
          <c:smooth val="0"/>
        </c:ser>
        <c:axId val="757582069"/>
        <c:axId val="410884389"/>
      </c:lineChart>
      <c:catAx>
        <c:axId val="757582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884389"/>
      </c:catAx>
      <c:valAx>
        <c:axId val="410884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7582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Instructions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line'!$N$2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line'!$I$3:$I$13</c:f>
            </c:strRef>
          </c:cat>
          <c:val>
            <c:numRef>
              <c:f>'cpp line'!$N$3:$N$13</c:f>
              <c:numCache/>
            </c:numRef>
          </c:val>
          <c:smooth val="0"/>
        </c:ser>
        <c:axId val="166925910"/>
        <c:axId val="866559338"/>
      </c:lineChart>
      <c:catAx>
        <c:axId val="166925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6559338"/>
      </c:catAx>
      <c:valAx>
        <c:axId val="8665593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Instructions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925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Cycles/Instruction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line'!$M$15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line'!$L$16:$L$26</c:f>
            </c:strRef>
          </c:cat>
          <c:val>
            <c:numRef>
              <c:f>'cpp line'!$M$16:$M$26</c:f>
              <c:numCache/>
            </c:numRef>
          </c:val>
          <c:smooth val="0"/>
        </c:ser>
        <c:axId val="1217710567"/>
        <c:axId val="1780322715"/>
      </c:lineChart>
      <c:catAx>
        <c:axId val="12177105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0322715"/>
      </c:catAx>
      <c:valAx>
        <c:axId val="1780322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Cycles/Instruction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77105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time (s)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mult'!$J$1:$J$2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mult'!$I$3:$I$9</c:f>
            </c:strRef>
          </c:cat>
          <c:val>
            <c:numRef>
              <c:f>'cpp mult'!$J$3:$J$9</c:f>
              <c:numCache/>
            </c:numRef>
          </c:val>
          <c:smooth val="0"/>
        </c:ser>
        <c:axId val="1975818461"/>
        <c:axId val="684807705"/>
      </c:lineChart>
      <c:catAx>
        <c:axId val="19758184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807705"/>
      </c:catAx>
      <c:valAx>
        <c:axId val="6848077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58184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 Run Times (s)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general!$C$76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general!$A$77:$A$83</c:f>
            </c:strRef>
          </c:cat>
          <c:val>
            <c:numRef>
              <c:f>general!$C$77:$C$83</c:f>
              <c:numCache/>
            </c:numRef>
          </c:val>
          <c:smooth val="0"/>
        </c:ser>
        <c:axId val="135002493"/>
        <c:axId val="872488745"/>
      </c:lineChart>
      <c:catAx>
        <c:axId val="1350024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488745"/>
      </c:catAx>
      <c:valAx>
        <c:axId val="872488745"/>
        <c:scaling>
          <c:orientation val="minMax"/>
          <c:max val="2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024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L1 Cache Misses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mult'!$K$1:$K$2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mult'!$I$3:$I$9</c:f>
            </c:strRef>
          </c:cat>
          <c:val>
            <c:numRef>
              <c:f>'cpp mult'!$K$3:$K$9</c:f>
              <c:numCache/>
            </c:numRef>
          </c:val>
          <c:smooth val="0"/>
        </c:ser>
        <c:axId val="57391260"/>
        <c:axId val="2077661902"/>
      </c:lineChart>
      <c:catAx>
        <c:axId val="573912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7661902"/>
      </c:catAx>
      <c:valAx>
        <c:axId val="20776619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L1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391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L2 Cache Misses em comparação com matrix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'cpp mult'!$L$1:$L$2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'cpp mult'!$I$3:$I$9</c:f>
            </c:strRef>
          </c:cat>
          <c:val>
            <c:numRef>
              <c:f>'cpp mult'!$L$3:$L$9</c:f>
              <c:numCache/>
            </c:numRef>
          </c:val>
        </c:ser>
        <c:axId val="369113299"/>
        <c:axId val="1941814676"/>
      </c:barChart>
      <c:catAx>
        <c:axId val="369113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814676"/>
      </c:catAx>
      <c:valAx>
        <c:axId val="19418146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L2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1132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Cycles em comparação com matrix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'cpp mult'!$M$1:$M$2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'cpp mult'!$I$3:$I$9</c:f>
            </c:strRef>
          </c:cat>
          <c:val>
            <c:numRef>
              <c:f>'cpp mult'!$M$3:$M$9</c:f>
              <c:numCache/>
            </c:numRef>
          </c:val>
        </c:ser>
        <c:axId val="2007830531"/>
        <c:axId val="1016934041"/>
      </c:barChart>
      <c:catAx>
        <c:axId val="2007830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934041"/>
      </c:catAx>
      <c:valAx>
        <c:axId val="1016934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830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Instructions em comparação com matrix size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'cpp mult'!$N$1:$N$2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'cpp mult'!$I$3:$I$9</c:f>
            </c:strRef>
          </c:cat>
          <c:val>
            <c:numRef>
              <c:f>'cpp mult'!$N$3:$N$9</c:f>
              <c:numCache/>
            </c:numRef>
          </c:val>
        </c:ser>
        <c:axId val="634097138"/>
        <c:axId val="996546744"/>
      </c:barChart>
      <c:catAx>
        <c:axId val="634097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546744"/>
      </c:catAx>
      <c:valAx>
        <c:axId val="996546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Instructions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4097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Cycles/Instruction em comparação com matrix size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'cpp mult'!$M$11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'cpp mult'!$L$12:$L$18</c:f>
            </c:strRef>
          </c:cat>
          <c:val>
            <c:numRef>
              <c:f>'cpp mult'!$M$12:$M$18</c:f>
              <c:numCache/>
            </c:numRef>
          </c:val>
          <c:smooth val="0"/>
        </c:ser>
        <c:axId val="1867985123"/>
        <c:axId val="626324537"/>
      </c:lineChart>
      <c:catAx>
        <c:axId val="1867985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324537"/>
      </c:catAx>
      <c:valAx>
        <c:axId val="626324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Cycles/Instruction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79851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- Line vs Traditional -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general!$D$113:$D$119</c:f>
              <c:numCache/>
            </c:numRef>
          </c:val>
          <c:smooth val="0"/>
        </c:ser>
        <c:ser>
          <c:idx val="1"/>
          <c:order val="1"/>
          <c:tx>
            <c:v>Column</c:v>
          </c:tx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general!$K$113:$K$119</c:f>
              <c:numCache/>
            </c:numRef>
          </c:val>
          <c:smooth val="0"/>
        </c:ser>
        <c:axId val="249302888"/>
        <c:axId val="9224764"/>
      </c:lineChart>
      <c:catAx>
        <c:axId val="249302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24764"/>
      </c:catAx>
      <c:valAx>
        <c:axId val="9224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302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- Line vs Traditional - L1 Cache Misses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general!$E$113:$E$119</c:f>
              <c:numCache/>
            </c:numRef>
          </c:val>
          <c:smooth val="0"/>
        </c:ser>
        <c:ser>
          <c:idx val="1"/>
          <c:order val="1"/>
          <c:tx>
            <c:v>Traditional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general!$L$113:$L$119</c:f>
              <c:numCache/>
            </c:numRef>
          </c:val>
          <c:smooth val="0"/>
        </c:ser>
        <c:axId val="1183088734"/>
        <c:axId val="224414282"/>
      </c:lineChart>
      <c:catAx>
        <c:axId val="1183088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414282"/>
      </c:catAx>
      <c:valAx>
        <c:axId val="2244142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L1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0887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- Line vs Traditional - L2 Cache Misses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general!$F$113:$F$119</c:f>
              <c:numCache/>
            </c:numRef>
          </c:val>
          <c:smooth val="0"/>
        </c:ser>
        <c:ser>
          <c:idx val="1"/>
          <c:order val="1"/>
          <c:tx>
            <c:v>Traditional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general!$M$113:$M$119</c:f>
              <c:numCache/>
            </c:numRef>
          </c:val>
          <c:smooth val="0"/>
        </c:ser>
        <c:axId val="426254087"/>
        <c:axId val="1845276974"/>
      </c:lineChart>
      <c:catAx>
        <c:axId val="426254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5276974"/>
      </c:catAx>
      <c:valAx>
        <c:axId val="1845276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L1 Cache Misses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540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- Line vs Traditional - Cycles per Instruction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v>Line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general!$R$113:$R$119</c:f>
              <c:numCache/>
            </c:numRef>
          </c:val>
          <c:smooth val="0"/>
        </c:ser>
        <c:ser>
          <c:idx val="1"/>
          <c:order val="1"/>
          <c:tx>
            <c:v>Column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general!$V$113:$V$119</c:f>
              <c:numCache/>
            </c:numRef>
          </c:val>
          <c:smooth val="0"/>
        </c:ser>
        <c:axId val="872600302"/>
        <c:axId val="1623971317"/>
      </c:lineChart>
      <c:catAx>
        <c:axId val="8726003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971317"/>
      </c:catAx>
      <c:valAx>
        <c:axId val="16239713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Cycles/Instructions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26003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vs PyPy - Line -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C/C++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general!$D$113:$D$119</c:f>
              <c:numCache/>
            </c:numRef>
          </c:val>
          <c:smooth val="0"/>
        </c:ser>
        <c:ser>
          <c:idx val="1"/>
          <c:order val="1"/>
          <c:tx>
            <c:v>PyPy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general!$C$77:$C$83</c:f>
              <c:numCache/>
            </c:numRef>
          </c:val>
          <c:smooth val="0"/>
        </c:ser>
        <c:axId val="1711264439"/>
        <c:axId val="451929796"/>
      </c:lineChart>
      <c:catAx>
        <c:axId val="1711264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1929796"/>
      </c:catAx>
      <c:valAx>
        <c:axId val="451929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264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C++ vs PyPy - Traditional - time (s)</a:t>
            </a:r>
          </a:p>
        </c:rich>
      </c:tx>
      <c:overlay val="0"/>
    </c:title>
    <c:plotArea>
      <c:layout/>
      <c:lineChart>
        <c:ser>
          <c:idx val="0"/>
          <c:order val="0"/>
          <c:tx>
            <c:v>C/C++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general!$K$113:$K$119</c:f>
              <c:numCache/>
            </c:numRef>
          </c:val>
          <c:smooth val="0"/>
        </c:ser>
        <c:ser>
          <c:idx val="1"/>
          <c:order val="1"/>
          <c:tx>
            <c:v>PyPy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general!$A$113:$A$119</c:f>
            </c:strRef>
          </c:cat>
          <c:val>
            <c:numRef>
              <c:f>general!$B$77:$B$83</c:f>
              <c:numCache/>
            </c:numRef>
          </c:val>
          <c:smooth val="0"/>
        </c:ser>
        <c:axId val="51570066"/>
        <c:axId val="2078154395"/>
      </c:lineChart>
      <c:catAx>
        <c:axId val="51570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8154395"/>
      </c:catAx>
      <c:valAx>
        <c:axId val="207815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570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552450</xdr:colOff>
      <xdr:row>85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638175</xdr:colOff>
      <xdr:row>85</xdr:row>
      <xdr:rowOff>9525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219075</xdr:colOff>
      <xdr:row>85</xdr:row>
      <xdr:rowOff>9525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809625</xdr:colOff>
      <xdr:row>126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781050</xdr:colOff>
      <xdr:row>126</xdr:row>
      <xdr:rowOff>28575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38100</xdr:colOff>
      <xdr:row>126</xdr:row>
      <xdr:rowOff>28575</xdr:rowOff>
    </xdr:from>
    <xdr:ext cx="5715000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19</xdr:col>
      <xdr:colOff>352425</xdr:colOff>
      <xdr:row>126</xdr:row>
      <xdr:rowOff>28575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809625</xdr:colOff>
      <xdr:row>145</xdr:row>
      <xdr:rowOff>47625</xdr:rowOff>
    </xdr:from>
    <xdr:ext cx="5715000" cy="35337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</xdr:col>
      <xdr:colOff>895350</xdr:colOff>
      <xdr:row>145</xdr:row>
      <xdr:rowOff>47625</xdr:rowOff>
    </xdr:from>
    <xdr:ext cx="5715000" cy="3533775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16</xdr:col>
      <xdr:colOff>438150</xdr:colOff>
      <xdr:row>148</xdr:row>
      <xdr:rowOff>76200</xdr:rowOff>
    </xdr:from>
    <xdr:ext cx="5715000" cy="3533775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52</xdr:row>
      <xdr:rowOff>180975</xdr:rowOff>
    </xdr:from>
    <xdr:ext cx="5715000" cy="3533775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52</xdr:row>
      <xdr:rowOff>47625</xdr:rowOff>
    </xdr:from>
    <xdr:ext cx="5715000" cy="3533775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26</xdr:row>
      <xdr:rowOff>180975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238125</xdr:colOff>
      <xdr:row>46</xdr:row>
      <xdr:rowOff>123825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238125</xdr:colOff>
      <xdr:row>66</xdr:row>
      <xdr:rowOff>66675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238125</xdr:colOff>
      <xdr:row>85</xdr:row>
      <xdr:rowOff>85725</xdr:rowOff>
    </xdr:from>
    <xdr:ext cx="5715000" cy="3533775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695325</xdr:colOff>
      <xdr:row>35</xdr:row>
      <xdr:rowOff>95250</xdr:rowOff>
    </xdr:from>
    <xdr:ext cx="5715000" cy="3533775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666750</xdr:colOff>
      <xdr:row>35</xdr:row>
      <xdr:rowOff>95250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19</xdr:col>
      <xdr:colOff>819150</xdr:colOff>
      <xdr:row>35</xdr:row>
      <xdr:rowOff>95250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809625</xdr:colOff>
      <xdr:row>57</xdr:row>
      <xdr:rowOff>95250</xdr:rowOff>
    </xdr:from>
    <xdr:ext cx="5715000" cy="3533775"/>
    <xdr:graphicFrame>
      <xdr:nvGraphicFramePr>
        <xdr:cNvPr id="20" name="Chart 2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723900</xdr:colOff>
      <xdr:row>57</xdr:row>
      <xdr:rowOff>95250</xdr:rowOff>
    </xdr:from>
    <xdr:ext cx="5715000" cy="3533775"/>
    <xdr:graphicFrame>
      <xdr:nvGraphicFramePr>
        <xdr:cNvPr id="21" name="Chart 2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19</xdr:col>
      <xdr:colOff>876300</xdr:colOff>
      <xdr:row>57</xdr:row>
      <xdr:rowOff>95250</xdr:rowOff>
    </xdr:from>
    <xdr:ext cx="5715000" cy="3533775"/>
    <xdr:graphicFrame>
      <xdr:nvGraphicFramePr>
        <xdr:cNvPr id="22" name="Chart 2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27</xdr:row>
      <xdr:rowOff>57150</xdr:rowOff>
    </xdr:from>
    <xdr:ext cx="5715000" cy="3533775"/>
    <xdr:graphicFrame>
      <xdr:nvGraphicFramePr>
        <xdr:cNvPr id="23" name="Chart 2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46</xdr:row>
      <xdr:rowOff>104775</xdr:rowOff>
    </xdr:from>
    <xdr:ext cx="5715000" cy="3533775"/>
    <xdr:graphicFrame>
      <xdr:nvGraphicFramePr>
        <xdr:cNvPr id="24" name="Chart 2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0</xdr:colOff>
      <xdr:row>65</xdr:row>
      <xdr:rowOff>152400</xdr:rowOff>
    </xdr:from>
    <xdr:ext cx="5715000" cy="3533775"/>
    <xdr:graphicFrame>
      <xdr:nvGraphicFramePr>
        <xdr:cNvPr id="25" name="Chart 2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0</xdr:colOff>
      <xdr:row>85</xdr:row>
      <xdr:rowOff>190500</xdr:rowOff>
    </xdr:from>
    <xdr:ext cx="5715000" cy="3533775"/>
    <xdr:graphicFrame>
      <xdr:nvGraphicFramePr>
        <xdr:cNvPr id="26" name="Chart 2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0</xdr:colOff>
      <xdr:row>105</xdr:row>
      <xdr:rowOff>133350</xdr:rowOff>
    </xdr:from>
    <xdr:ext cx="5715000" cy="3533775"/>
    <xdr:graphicFrame>
      <xdr:nvGraphicFramePr>
        <xdr:cNvPr id="27" name="Chart 2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171450</xdr:colOff>
      <xdr:row>27</xdr:row>
      <xdr:rowOff>57150</xdr:rowOff>
    </xdr:from>
    <xdr:ext cx="5715000" cy="3533775"/>
    <xdr:graphicFrame>
      <xdr:nvGraphicFramePr>
        <xdr:cNvPr id="28" name="Chart 2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800100</xdr:colOff>
      <xdr:row>20</xdr:row>
      <xdr:rowOff>171450</xdr:rowOff>
    </xdr:from>
    <xdr:ext cx="5715000" cy="3533775"/>
    <xdr:graphicFrame>
      <xdr:nvGraphicFramePr>
        <xdr:cNvPr id="29" name="Chart 2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800100</xdr:colOff>
      <xdr:row>39</xdr:row>
      <xdr:rowOff>171450</xdr:rowOff>
    </xdr:from>
    <xdr:ext cx="5715000" cy="3533775"/>
    <xdr:graphicFrame>
      <xdr:nvGraphicFramePr>
        <xdr:cNvPr id="30" name="Chart 3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800100</xdr:colOff>
      <xdr:row>58</xdr:row>
      <xdr:rowOff>171450</xdr:rowOff>
    </xdr:from>
    <xdr:ext cx="5715000" cy="3533775"/>
    <xdr:graphicFrame>
      <xdr:nvGraphicFramePr>
        <xdr:cNvPr id="31" name="Chart 3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800100</xdr:colOff>
      <xdr:row>78</xdr:row>
      <xdr:rowOff>47625</xdr:rowOff>
    </xdr:from>
    <xdr:ext cx="5715000" cy="3533775"/>
    <xdr:graphicFrame>
      <xdr:nvGraphicFramePr>
        <xdr:cNvPr id="32" name="Chart 3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800100</xdr:colOff>
      <xdr:row>96</xdr:row>
      <xdr:rowOff>123825</xdr:rowOff>
    </xdr:from>
    <xdr:ext cx="5715000" cy="3533775"/>
    <xdr:graphicFrame>
      <xdr:nvGraphicFramePr>
        <xdr:cNvPr id="33" name="Chart 3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14</xdr:col>
      <xdr:colOff>123825</xdr:colOff>
      <xdr:row>20</xdr:row>
      <xdr:rowOff>171450</xdr:rowOff>
    </xdr:from>
    <xdr:ext cx="5715000" cy="3533775"/>
    <xdr:graphicFrame>
      <xdr:nvGraphicFramePr>
        <xdr:cNvPr id="34" name="Chart 3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3:E10" displayName="Table_1" id="1">
  <tableColumns count="5">
    <tableColumn name="Size" id="1"/>
    <tableColumn name="pypy-traditional" id="2"/>
    <tableColumn name="python-traditional" id="3"/>
    <tableColumn name="pypy-line" id="4"/>
    <tableColumn name="python-line" id="5"/>
  </tableColumns>
  <tableStyleInfo name="general-style" showColumnStripes="0" showFirstColumn="1" showLastColumn="1" showRowStripes="1"/>
</table>
</file>

<file path=xl/tables/table10.xml><?xml version="1.0" encoding="utf-8"?>
<table xmlns="http://schemas.openxmlformats.org/spreadsheetml/2006/main" ref="E67:G74" displayName="Table_10" id="10">
  <tableColumns count="3">
    <tableColumn name="Size" id="1"/>
    <tableColumn name="pypy-column" id="2"/>
    <tableColumn name="pypy-line" id="3"/>
  </tableColumns>
  <tableStyleInfo name="general-style 10" showColumnStripes="0" showFirstColumn="1" showLastColumn="1" showRowStripes="1"/>
</table>
</file>

<file path=xl/tables/table11.xml><?xml version="1.0" encoding="utf-8"?>
<table xmlns="http://schemas.openxmlformats.org/spreadsheetml/2006/main" ref="I67:J75" displayName="Table_11" id="11">
  <tableColumns count="2">
    <tableColumn name="Size" id="1"/>
    <tableColumn name="pypy" id="2"/>
  </tableColumns>
  <tableStyleInfo name="general-style 11" showColumnStripes="0" showFirstColumn="1" showLastColumn="1" showRowStripes="1"/>
</table>
</file>

<file path=xl/tables/table12.xml><?xml version="1.0" encoding="utf-8"?>
<table xmlns="http://schemas.openxmlformats.org/spreadsheetml/2006/main" ref="A76:C83" displayName="Table_12" id="12">
  <tableColumns count="3">
    <tableColumn name="Size" id="1"/>
    <tableColumn name="pypy-column" id="2"/>
    <tableColumn name="pypy-line" id="3"/>
  </tableColumns>
  <tableStyleInfo name="general-style 12" showColumnStripes="0" showFirstColumn="1" showLastColumn="1" showRowStripes="1"/>
</table>
</file>

<file path=xl/tables/table13.xml><?xml version="1.0" encoding="utf-8"?>
<table xmlns="http://schemas.openxmlformats.org/spreadsheetml/2006/main" ref="A112:A123" displayName="Table_13" id="13">
  <tableColumns count="1">
    <tableColumn name="matrix size" id="1"/>
  </tableColumns>
  <tableStyleInfo name="general-style 13" showColumnStripes="0" showFirstColumn="1" showLastColumn="1" showRowStripes="1"/>
</table>
</file>

<file path=xl/tables/table14.xml><?xml version="1.0" encoding="utf-8"?>
<table xmlns="http://schemas.openxmlformats.org/spreadsheetml/2006/main" ref="C112:H123" displayName="Table_14" id="14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general-style 14" showColumnStripes="0" showFirstColumn="1" showLastColumn="1" showRowStripes="1"/>
</table>
</file>

<file path=xl/tables/table15.xml><?xml version="1.0" encoding="utf-8"?>
<table xmlns="http://schemas.openxmlformats.org/spreadsheetml/2006/main" ref="J112:O119" displayName="Table_15" id="15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general-style 15" showColumnStripes="0" showFirstColumn="1" showLastColumn="1" showRowStripes="1"/>
</table>
</file>

<file path=xl/tables/table16.xml><?xml version="1.0" encoding="utf-8"?>
<table xmlns="http://schemas.openxmlformats.org/spreadsheetml/2006/main" ref="Q112:R123" displayName="Table_16" id="16">
  <tableColumns count="2">
    <tableColumn name="matrix size" id="1"/>
    <tableColumn name="Cycles/Instruction" id="2"/>
  </tableColumns>
  <tableStyleInfo name="general-style 16" showColumnStripes="0" showFirstColumn="1" showLastColumn="1" showRowStripes="1"/>
</table>
</file>

<file path=xl/tables/table17.xml><?xml version="1.0" encoding="utf-8"?>
<table xmlns="http://schemas.openxmlformats.org/spreadsheetml/2006/main" ref="U112:V119" displayName="Table_17" id="17">
  <tableColumns count="2">
    <tableColumn name="matrix size" id="1"/>
    <tableColumn name="Cycles/Instruction" id="2"/>
  </tableColumns>
  <tableStyleInfo name="general-style 17" showColumnStripes="0" showFirstColumn="1" showLastColumn="1" showRowStripes="1"/>
</table>
</file>

<file path=xl/tables/table18.xml><?xml version="1.0" encoding="utf-8"?>
<table xmlns="http://schemas.openxmlformats.org/spreadsheetml/2006/main" ref="X112:Y120" displayName="Table_18" id="18">
  <tableColumns count="2">
    <tableColumn name="matrix size" id="1"/>
    <tableColumn name="Speed up" id="2"/>
  </tableColumns>
  <tableStyleInfo name="general-style 18" showColumnStripes="0" showFirstColumn="1" showLastColumn="1" showRowStripes="1"/>
</table>
</file>

<file path=xl/tables/table19.xml><?xml version="1.0" encoding="utf-8"?>
<table xmlns="http://schemas.openxmlformats.org/spreadsheetml/2006/main" ref="A4:G15" displayName="Table_19" id="19">
  <tableColumns count="7">
    <tableColumn name="Raw times (s) - Line - 600x600" id="1"/>
    <tableColumn name="Raw times (s) - Line - 1000x1000" id="2"/>
    <tableColumn name="Raw times (s) - Line - 1400x1400" id="3"/>
    <tableColumn name="Raw times (s) - Line - 1800x1800" id="4"/>
    <tableColumn name="Raw times (s) - Line - 2200x2200" id="5"/>
    <tableColumn name="Raw times (s) - Line - 2600x2600" id="6"/>
    <tableColumn name="Raw times (s) - Line - 3000x3000" id="7"/>
  </tableColumns>
  <tableStyleInfo name="pypy first run-style" showColumnStripes="0" showFirstColumn="1" showLastColumn="1" showRowStripes="1"/>
</table>
</file>

<file path=xl/tables/table2.xml><?xml version="1.0" encoding="utf-8"?>
<table xmlns="http://schemas.openxmlformats.org/spreadsheetml/2006/main" ref="G3:K10" displayName="Table_2" id="2">
  <tableColumns count="5">
    <tableColumn name="Size" id="1"/>
    <tableColumn name="pypy-traditional" id="2"/>
    <tableColumn name="python-traditional" id="3"/>
    <tableColumn name="pypy-line" id="4"/>
    <tableColumn name="python-line" id="5"/>
  </tableColumns>
  <tableStyleInfo name="general-style 2" showColumnStripes="0" showFirstColumn="1" showLastColumn="1" showRowStripes="1"/>
</table>
</file>

<file path=xl/tables/table20.xml><?xml version="1.0" encoding="utf-8"?>
<table xmlns="http://schemas.openxmlformats.org/spreadsheetml/2006/main" ref="A18:G29" displayName="Table_20" id="20">
  <tableColumns count="7">
    <tableColumn name="Raw times (s) - Mult - 600x600" id="1"/>
    <tableColumn name="Raw times (s) - Mult - 1000x1000" id="2"/>
    <tableColumn name="Raw times (s) - Mult - 1400x1400" id="3"/>
    <tableColumn name="Raw times (s) - Mult - 1800x1800" id="4"/>
    <tableColumn name="Raw times (s) - Mult - 2200x2200" id="5"/>
    <tableColumn name="Raw times (s) - Mult - 2600x2600" id="6"/>
    <tableColumn name="Raw times (s) - Mult - 3000x3000" id="7"/>
  </tableColumns>
  <tableStyleInfo name="pypy first run-style 2" showColumnStripes="0" showFirstColumn="1" showLastColumn="1" showRowStripes="1"/>
</table>
</file>

<file path=xl/tables/table21.xml><?xml version="1.0" encoding="utf-8"?>
<table xmlns="http://schemas.openxmlformats.org/spreadsheetml/2006/main" ref="A33:C40" displayName="Table_21" id="21">
  <tableColumns count="3">
    <tableColumn name="Size" id="1"/>
    <tableColumn name="pypy-traditional" id="2"/>
    <tableColumn name="pypy-line" id="3"/>
  </tableColumns>
  <tableStyleInfo name="pypy first run-style 3" showColumnStripes="0" showFirstColumn="1" showLastColumn="1" showRowStripes="1"/>
</table>
</file>

<file path=xl/tables/table22.xml><?xml version="1.0" encoding="utf-8"?>
<table xmlns="http://schemas.openxmlformats.org/spreadsheetml/2006/main" ref="E33:G40" displayName="Table_22" id="22">
  <tableColumns count="3">
    <tableColumn name="Size" id="1"/>
    <tableColumn name="pypy-traditional" id="2"/>
    <tableColumn name="pypy-line" id="3"/>
  </tableColumns>
  <tableStyleInfo name="pypy first run-style 4" showColumnStripes="0" showFirstColumn="1" showLastColumn="1" showRowStripes="1"/>
</table>
</file>

<file path=xl/tables/table23.xml><?xml version="1.0" encoding="utf-8"?>
<table xmlns="http://schemas.openxmlformats.org/spreadsheetml/2006/main" ref="A43:B51" displayName="Table_23" id="23">
  <tableColumns count="2">
    <tableColumn name="Size" id="1"/>
    <tableColumn name="(x times slower)" id="2"/>
  </tableColumns>
  <tableStyleInfo name="pypy first run-style 5" showColumnStripes="0" showFirstColumn="1" showLastColumn="1" showRowStripes="1"/>
</table>
</file>

<file path=xl/tables/table24.xml><?xml version="1.0" encoding="utf-8"?>
<table xmlns="http://schemas.openxmlformats.org/spreadsheetml/2006/main" ref="A4:G15" displayName="Table_24" id="24">
  <tableColumns count="7">
    <tableColumn name="Raw times (s) - Line - 600x600" id="1"/>
    <tableColumn name="Raw times (s) - Line - 1000x1000" id="2"/>
    <tableColumn name="Raw times (s) - Line - 1400x1400" id="3"/>
    <tableColumn name="Raw times (s) - Line - 1800x1800" id="4"/>
    <tableColumn name="Raw times (s) - Line - 2200x2200" id="5"/>
    <tableColumn name="Raw times (s) - Line - 2600x2600" id="6"/>
    <tableColumn name="Raw times (s) - Line - 3000x3000" id="7"/>
  </tableColumns>
  <tableStyleInfo name="pypy second run-style" showColumnStripes="0" showFirstColumn="1" showLastColumn="1" showRowStripes="1"/>
</table>
</file>

<file path=xl/tables/table25.xml><?xml version="1.0" encoding="utf-8"?>
<table xmlns="http://schemas.openxmlformats.org/spreadsheetml/2006/main" ref="A18:G29" displayName="Table_25" id="25">
  <tableColumns count="7">
    <tableColumn name="Raw times (s) - Mult - 600x600" id="1"/>
    <tableColumn name="Raw times (s) - Mult - 1000x1000" id="2"/>
    <tableColumn name="Raw times (s) - Mult - 1400x1400" id="3"/>
    <tableColumn name="Raw times (s) - Mult - 1800x1800" id="4"/>
    <tableColumn name="Raw times (s) - Mult - 2200x2200" id="5"/>
    <tableColumn name="Raw times (s) - Mult - 2600x2600" id="6"/>
    <tableColumn name="Raw times (s) - Mult - 3000x3000" id="7"/>
  </tableColumns>
  <tableStyleInfo name="pypy second run-style 2" showColumnStripes="0" showFirstColumn="1" showLastColumn="1" showRowStripes="1"/>
</table>
</file>

<file path=xl/tables/table26.xml><?xml version="1.0" encoding="utf-8"?>
<table xmlns="http://schemas.openxmlformats.org/spreadsheetml/2006/main" ref="A33:C40" displayName="Table_26" id="26">
  <tableColumns count="3">
    <tableColumn name="Size" id="1"/>
    <tableColumn name="pypy-traditional" id="2"/>
    <tableColumn name="pypy-line" id="3"/>
  </tableColumns>
  <tableStyleInfo name="pypy second run-style 3" showColumnStripes="0" showFirstColumn="1" showLastColumn="1" showRowStripes="1"/>
</table>
</file>

<file path=xl/tables/table27.xml><?xml version="1.0" encoding="utf-8"?>
<table xmlns="http://schemas.openxmlformats.org/spreadsheetml/2006/main" ref="E33:G40" displayName="Table_27" id="27">
  <tableColumns count="3">
    <tableColumn name="Size" id="1"/>
    <tableColumn name="pypy-traditional" id="2"/>
    <tableColumn name="pypy-line" id="3"/>
  </tableColumns>
  <tableStyleInfo name="pypy second run-style 4" showColumnStripes="0" showFirstColumn="1" showLastColumn="1" showRowStripes="1"/>
</table>
</file>

<file path=xl/tables/table28.xml><?xml version="1.0" encoding="utf-8"?>
<table xmlns="http://schemas.openxmlformats.org/spreadsheetml/2006/main" ref="A43:B51" displayName="Table_28" id="28">
  <tableColumns count="2">
    <tableColumn name="Size" id="1"/>
    <tableColumn name="pypy" id="2"/>
  </tableColumns>
  <tableStyleInfo name="pypy second run-style 5" showColumnStripes="0" showFirstColumn="1" showLastColumn="1" showRowStripes="1"/>
</table>
</file>

<file path=xl/tables/table29.xml><?xml version="1.0" encoding="utf-8"?>
<table xmlns="http://schemas.openxmlformats.org/spreadsheetml/2006/main" ref="I5:I9" displayName="Table_29" id="29">
  <tableColumns count="1">
    <tableColumn name="block size" id="1"/>
  </tableColumns>
  <tableStyleInfo name="cpp-style" showColumnStripes="0" showFirstColumn="1" showLastColumn="1" showRowStripes="1"/>
</table>
</file>

<file path=xl/tables/table3.xml><?xml version="1.0" encoding="utf-8"?>
<table xmlns="http://schemas.openxmlformats.org/spreadsheetml/2006/main" ref="M3:Q10" displayName="Table_3" id="3">
  <tableColumns count="5">
    <tableColumn name="Size" id="1"/>
    <tableColumn name="pypy-traditional" id="2"/>
    <tableColumn name="python-traditional" id="3"/>
    <tableColumn name="pypy-line" id="4"/>
    <tableColumn name="python-line" id="5"/>
  </tableColumns>
  <tableStyleInfo name="general-style 3" showColumnStripes="0" showFirstColumn="1" showLastColumn="1" showRowStripes="1"/>
</table>
</file>

<file path=xl/tables/table30.xml><?xml version="1.0" encoding="utf-8"?>
<table xmlns="http://schemas.openxmlformats.org/spreadsheetml/2006/main" ref="K5:P9" displayName="Table_30" id="30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-style 2" showColumnStripes="0" showFirstColumn="1" showLastColumn="1" showRowStripes="1"/>
</table>
</file>

<file path=xl/tables/table31.xml><?xml version="1.0" encoding="utf-8"?>
<table xmlns="http://schemas.openxmlformats.org/spreadsheetml/2006/main" ref="I10:I14" displayName="Table_31" id="31">
  <tableColumns count="1">
    <tableColumn name="block size" id="1"/>
  </tableColumns>
  <tableStyleInfo name="cpp-style 3" showColumnStripes="0" showFirstColumn="1" showLastColumn="1" showRowStripes="1"/>
</table>
</file>

<file path=xl/tables/table32.xml><?xml version="1.0" encoding="utf-8"?>
<table xmlns="http://schemas.openxmlformats.org/spreadsheetml/2006/main" ref="K10:P14" displayName="Table_32" id="32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-style 4" showColumnStripes="0" showFirstColumn="1" showLastColumn="1" showRowStripes="1"/>
</table>
</file>

<file path=xl/tables/table33.xml><?xml version="1.0" encoding="utf-8"?>
<table xmlns="http://schemas.openxmlformats.org/spreadsheetml/2006/main" ref="I15:I19" displayName="Table_33" id="33">
  <tableColumns count="1">
    <tableColumn name="block size" id="1"/>
  </tableColumns>
  <tableStyleInfo name="cpp-style 5" showColumnStripes="0" showFirstColumn="1" showLastColumn="1" showRowStripes="1"/>
</table>
</file>

<file path=xl/tables/table34.xml><?xml version="1.0" encoding="utf-8"?>
<table xmlns="http://schemas.openxmlformats.org/spreadsheetml/2006/main" ref="K15:P19" displayName="Table_34" id="34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-style 6" showColumnStripes="0" showFirstColumn="1" showLastColumn="1" showRowStripes="1"/>
</table>
</file>

<file path=xl/tables/table35.xml><?xml version="1.0" encoding="utf-8"?>
<table xmlns="http://schemas.openxmlformats.org/spreadsheetml/2006/main" ref="K22:P26" displayName="Table_35" id="35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-style 7" showColumnStripes="0" showFirstColumn="1" showLastColumn="1" showRowStripes="1"/>
</table>
</file>

<file path=xl/tables/table36.xml><?xml version="1.0" encoding="utf-8"?>
<table xmlns="http://schemas.openxmlformats.org/spreadsheetml/2006/main" ref="I2:I7" displayName="Table_36" id="36">
  <tableColumns count="1">
    <tableColumn name="block size" id="1"/>
  </tableColumns>
  <tableStyleInfo name="cpp block-style" showColumnStripes="0" showFirstColumn="1" showLastColumn="1" showRowStripes="1"/>
</table>
</file>

<file path=xl/tables/table37.xml><?xml version="1.0" encoding="utf-8"?>
<table xmlns="http://schemas.openxmlformats.org/spreadsheetml/2006/main" ref="K2:P6" displayName="Table_37" id="37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 block-style 2" showColumnStripes="0" showFirstColumn="1" showLastColumn="1" showRowStripes="1"/>
</table>
</file>

<file path=xl/tables/table38.xml><?xml version="1.0" encoding="utf-8"?>
<table xmlns="http://schemas.openxmlformats.org/spreadsheetml/2006/main" ref="K7:P11" displayName="Table_38" id="38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 block-style 3" showColumnStripes="0" showFirstColumn="1" showLastColumn="1" showRowStripes="1"/>
</table>
</file>

<file path=xl/tables/table39.xml><?xml version="1.0" encoding="utf-8"?>
<table xmlns="http://schemas.openxmlformats.org/spreadsheetml/2006/main" ref="I12:I16" displayName="Table_39" id="39">
  <tableColumns count="1">
    <tableColumn name="block size" id="1"/>
  </tableColumns>
  <tableStyleInfo name="cpp block-style 4" showColumnStripes="0" showFirstColumn="1" showLastColumn="1" showRowStripes="1"/>
</table>
</file>

<file path=xl/tables/table4.xml><?xml version="1.0" encoding="utf-8"?>
<table xmlns="http://schemas.openxmlformats.org/spreadsheetml/2006/main" ref="A13:C20" displayName="Table_4" id="4">
  <tableColumns count="3">
    <tableColumn name="Size" id="1"/>
    <tableColumn name="pypy" id="2"/>
    <tableColumn name="python" id="3"/>
  </tableColumns>
  <tableStyleInfo name="general-style 4" showColumnStripes="0" showFirstColumn="1" showLastColumn="1" showRowStripes="1"/>
</table>
</file>

<file path=xl/tables/table40.xml><?xml version="1.0" encoding="utf-8"?>
<table xmlns="http://schemas.openxmlformats.org/spreadsheetml/2006/main" ref="K12:P16" displayName="Table_40" id="40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 block-style 5" showColumnStripes="0" showFirstColumn="1" showLastColumn="1" showRowStripes="1"/>
</table>
</file>

<file path=xl/tables/table41.xml><?xml version="1.0" encoding="utf-8"?>
<table xmlns="http://schemas.openxmlformats.org/spreadsheetml/2006/main" ref="K18:L22" displayName="Table_41" id="41">
  <tableColumns count="2">
    <tableColumn name="matrix size" id="1"/>
    <tableColumn name="time (m)" id="2"/>
  </tableColumns>
  <tableStyleInfo name="cpp block-style 6" showColumnStripes="0" showFirstColumn="1" showLastColumn="1" showRowStripes="1"/>
</table>
</file>

<file path=xl/tables/table42.xml><?xml version="1.0" encoding="utf-8"?>
<table xmlns="http://schemas.openxmlformats.org/spreadsheetml/2006/main" ref="P18:Q22" displayName="Table_42" id="42">
  <tableColumns count="2">
    <tableColumn name="matrix size" id="1"/>
    <tableColumn name="Cycles/Instructrion" id="2"/>
  </tableColumns>
  <tableStyleInfo name="cpp block-style 7" showColumnStripes="0" showFirstColumn="1" showLastColumn="1" showRowStripes="1"/>
</table>
</file>

<file path=xl/tables/table43.xml><?xml version="1.0" encoding="utf-8"?>
<table xmlns="http://schemas.openxmlformats.org/spreadsheetml/2006/main" ref="K23:L27" displayName="Table_43" id="43">
  <tableColumns count="2">
    <tableColumn name="matrix size" id="1"/>
    <tableColumn name="time (m)" id="2"/>
  </tableColumns>
  <tableStyleInfo name="cpp block-style 8" showColumnStripes="0" showFirstColumn="1" showLastColumn="1" showRowStripes="1"/>
</table>
</file>

<file path=xl/tables/table44.xml><?xml version="1.0" encoding="utf-8"?>
<table xmlns="http://schemas.openxmlformats.org/spreadsheetml/2006/main" ref="P23:Q27" displayName="Table_44" id="44">
  <tableColumns count="2">
    <tableColumn name="matrix size" id="1"/>
    <tableColumn name="Cycles/Instructrion" id="2"/>
  </tableColumns>
  <tableStyleInfo name="cpp block-style 9" showColumnStripes="0" showFirstColumn="1" showLastColumn="1" showRowStripes="1"/>
</table>
</file>

<file path=xl/tables/table45.xml><?xml version="1.0" encoding="utf-8"?>
<table xmlns="http://schemas.openxmlformats.org/spreadsheetml/2006/main" ref="K28:L32" displayName="Table_45" id="45">
  <tableColumns count="2">
    <tableColumn name="matrix size" id="1"/>
    <tableColumn name="time (m)" id="2"/>
  </tableColumns>
  <tableStyleInfo name="cpp block-style 10" showColumnStripes="0" showFirstColumn="1" showLastColumn="1" showRowStripes="1"/>
</table>
</file>

<file path=xl/tables/table46.xml><?xml version="1.0" encoding="utf-8"?>
<table xmlns="http://schemas.openxmlformats.org/spreadsheetml/2006/main" ref="P28:Q32" displayName="Table_46" id="46">
  <tableColumns count="2">
    <tableColumn name="matrix size" id="1"/>
    <tableColumn name="Cycles/Instructrion" id="2"/>
  </tableColumns>
  <tableStyleInfo name="cpp block-style 11" showColumnStripes="0" showFirstColumn="1" showLastColumn="1" showRowStripes="1"/>
</table>
</file>

<file path=xl/tables/table47.xml><?xml version="1.0" encoding="utf-8"?>
<table xmlns="http://schemas.openxmlformats.org/spreadsheetml/2006/main" ref="I2:N13" displayName="Table_47" id="47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 line-style" showColumnStripes="0" showFirstColumn="1" showLastColumn="1" showRowStripes="1"/>
</table>
</file>

<file path=xl/tables/table48.xml><?xml version="1.0" encoding="utf-8"?>
<table xmlns="http://schemas.openxmlformats.org/spreadsheetml/2006/main" ref="I15:J26" displayName="Table_48" id="48">
  <tableColumns count="2">
    <tableColumn name="matrix size" id="1"/>
    <tableColumn name="time (m)" id="2"/>
  </tableColumns>
  <tableStyleInfo name="cpp line-style 2" showColumnStripes="0" showFirstColumn="1" showLastColumn="1" showRowStripes="1"/>
</table>
</file>

<file path=xl/tables/table49.xml><?xml version="1.0" encoding="utf-8"?>
<table xmlns="http://schemas.openxmlformats.org/spreadsheetml/2006/main" ref="L15:M26" displayName="Table_49" id="49">
  <tableColumns count="2">
    <tableColumn name="matrix size" id="1"/>
    <tableColumn name="Cycles/Instruction" id="2"/>
  </tableColumns>
  <tableStyleInfo name="cpp line-style 3" showColumnStripes="0" showFirstColumn="1" showLastColumn="1" showRowStripes="1"/>
</table>
</file>

<file path=xl/tables/table5.xml><?xml version="1.0" encoding="utf-8"?>
<table xmlns="http://schemas.openxmlformats.org/spreadsheetml/2006/main" ref="E13:F20" displayName="Table_5" id="5">
  <tableColumns count="2">
    <tableColumn name="Size" id="1"/>
    <tableColumn name="Speed Up" id="2"/>
  </tableColumns>
  <tableStyleInfo name="general-style 5" showColumnStripes="0" showFirstColumn="1" showLastColumn="1" showRowStripes="1"/>
</table>
</file>

<file path=xl/tables/table50.xml><?xml version="1.0" encoding="utf-8"?>
<table xmlns="http://schemas.openxmlformats.org/spreadsheetml/2006/main" ref="I2:N9" displayName="Table_50" id="50">
  <tableColumns count="6">
    <tableColumn name="matrix size" id="1"/>
    <tableColumn name="time (s)" id="2"/>
    <tableColumn name="L1 Cache Misses" id="3"/>
    <tableColumn name="L2 Cache Misses" id="4"/>
    <tableColumn name="Cycles" id="5"/>
    <tableColumn name="Instructions" id="6"/>
  </tableColumns>
  <tableStyleInfo name="cpp mult-style" showColumnStripes="0" showFirstColumn="1" showLastColumn="1" showRowStripes="1"/>
</table>
</file>

<file path=xl/tables/table51.xml><?xml version="1.0" encoding="utf-8"?>
<table xmlns="http://schemas.openxmlformats.org/spreadsheetml/2006/main" ref="I11:J18" displayName="Table_51" id="51">
  <tableColumns count="2">
    <tableColumn name="matrix size" id="1"/>
    <tableColumn name="time (m)" id="2"/>
  </tableColumns>
  <tableStyleInfo name="cpp mult-style 2" showColumnStripes="0" showFirstColumn="1" showLastColumn="1" showRowStripes="1"/>
</table>
</file>

<file path=xl/tables/table52.xml><?xml version="1.0" encoding="utf-8"?>
<table xmlns="http://schemas.openxmlformats.org/spreadsheetml/2006/main" ref="L11:M18" displayName="Table_52" id="52">
  <tableColumns count="2">
    <tableColumn name="matrix size" id="1"/>
    <tableColumn name="Cycles/Instruction" id="2"/>
  </tableColumns>
  <tableStyleInfo name="cpp mult-style 3" showColumnStripes="0" showFirstColumn="1" showLastColumn="1" showRowStripes="1"/>
</table>
</file>

<file path=xl/tables/table6.xml><?xml version="1.0" encoding="utf-8"?>
<table xmlns="http://schemas.openxmlformats.org/spreadsheetml/2006/main" ref="H13:J20" displayName="Table_6" id="6">
  <tableColumns count="3">
    <tableColumn name="Size" id="1"/>
    <tableColumn name="pypy" id="2"/>
    <tableColumn name="python" id="3"/>
  </tableColumns>
  <tableStyleInfo name="general-style 6" showColumnStripes="0" showFirstColumn="1" showLastColumn="1" showRowStripes="1"/>
</table>
</file>

<file path=xl/tables/table7.xml><?xml version="1.0" encoding="utf-8"?>
<table xmlns="http://schemas.openxmlformats.org/spreadsheetml/2006/main" headerRowCount="0" ref="E21:F21" displayName="Table_7" id="7">
  <tableColumns count="2">
    <tableColumn name="Column1" id="1"/>
    <tableColumn name="Column2" id="2"/>
  </tableColumns>
  <tableStyleInfo name="general-style 7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H21:J21" displayName="Table_8" id="8">
  <tableColumns count="3">
    <tableColumn name="Column1" id="1"/>
    <tableColumn name="Column2" id="2"/>
    <tableColumn name="Column3" id="3"/>
  </tableColumns>
  <tableStyleInfo name="general-style 8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ref="A67:C74" displayName="Table_9" id="9">
  <tableColumns count="3">
    <tableColumn name="Size" id="1"/>
    <tableColumn name="pypy-column" id="2"/>
    <tableColumn name="pypy-line" id="3"/>
  </tableColumns>
  <tableStyleInfo name="general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table" Target="../tables/table1.xml"/><Relationship Id="rId31" Type="http://schemas.openxmlformats.org/officeDocument/2006/relationships/table" Target="../tables/table12.xml"/><Relationship Id="rId30" Type="http://schemas.openxmlformats.org/officeDocument/2006/relationships/table" Target="../tables/table11.xml"/><Relationship Id="rId22" Type="http://schemas.openxmlformats.org/officeDocument/2006/relationships/table" Target="../tables/table3.xml"/><Relationship Id="rId33" Type="http://schemas.openxmlformats.org/officeDocument/2006/relationships/table" Target="../tables/table14.xml"/><Relationship Id="rId21" Type="http://schemas.openxmlformats.org/officeDocument/2006/relationships/table" Target="../tables/table2.xml"/><Relationship Id="rId32" Type="http://schemas.openxmlformats.org/officeDocument/2006/relationships/table" Target="../tables/table13.xml"/><Relationship Id="rId24" Type="http://schemas.openxmlformats.org/officeDocument/2006/relationships/table" Target="../tables/table5.xml"/><Relationship Id="rId35" Type="http://schemas.openxmlformats.org/officeDocument/2006/relationships/table" Target="../tables/table16.xml"/><Relationship Id="rId23" Type="http://schemas.openxmlformats.org/officeDocument/2006/relationships/table" Target="../tables/table4.xml"/><Relationship Id="rId34" Type="http://schemas.openxmlformats.org/officeDocument/2006/relationships/table" Target="../tables/table15.xml"/><Relationship Id="rId1" Type="http://schemas.openxmlformats.org/officeDocument/2006/relationships/drawing" Target="../drawings/drawing1.xml"/><Relationship Id="rId26" Type="http://schemas.openxmlformats.org/officeDocument/2006/relationships/table" Target="../tables/table7.xml"/><Relationship Id="rId37" Type="http://schemas.openxmlformats.org/officeDocument/2006/relationships/table" Target="../tables/table18.xml"/><Relationship Id="rId25" Type="http://schemas.openxmlformats.org/officeDocument/2006/relationships/table" Target="../tables/table6.xml"/><Relationship Id="rId36" Type="http://schemas.openxmlformats.org/officeDocument/2006/relationships/table" Target="../tables/table17.xml"/><Relationship Id="rId28" Type="http://schemas.openxmlformats.org/officeDocument/2006/relationships/table" Target="../tables/table9.xml"/><Relationship Id="rId27" Type="http://schemas.openxmlformats.org/officeDocument/2006/relationships/table" Target="../tables/table8.xml"/><Relationship Id="rId29" Type="http://schemas.openxmlformats.org/officeDocument/2006/relationships/table" Target="../tables/table10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3.xml"/><Relationship Id="rId10" Type="http://schemas.openxmlformats.org/officeDocument/2006/relationships/table" Target="../tables/table22.xml"/><Relationship Id="rId1" Type="http://schemas.openxmlformats.org/officeDocument/2006/relationships/drawing" Target="../drawings/drawing2.xml"/><Relationship Id="rId9" Type="http://schemas.openxmlformats.org/officeDocument/2006/relationships/table" Target="../tables/table21.xml"/><Relationship Id="rId7" Type="http://schemas.openxmlformats.org/officeDocument/2006/relationships/table" Target="../tables/table19.xml"/><Relationship Id="rId8" Type="http://schemas.openxmlformats.org/officeDocument/2006/relationships/table" Target="../tables/table20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table" Target="../tables/table28.xml"/><Relationship Id="rId10" Type="http://schemas.openxmlformats.org/officeDocument/2006/relationships/table" Target="../tables/table27.xml"/><Relationship Id="rId1" Type="http://schemas.openxmlformats.org/officeDocument/2006/relationships/drawing" Target="../drawings/drawing3.xml"/><Relationship Id="rId9" Type="http://schemas.openxmlformats.org/officeDocument/2006/relationships/table" Target="../tables/table26.xml"/><Relationship Id="rId7" Type="http://schemas.openxmlformats.org/officeDocument/2006/relationships/table" Target="../tables/table24.xml"/><Relationship Id="rId8" Type="http://schemas.openxmlformats.org/officeDocument/2006/relationships/table" Target="../tables/table25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table" Target="../tables/table31.xml"/><Relationship Id="rId10" Type="http://schemas.openxmlformats.org/officeDocument/2006/relationships/table" Target="../tables/table30.xml"/><Relationship Id="rId13" Type="http://schemas.openxmlformats.org/officeDocument/2006/relationships/table" Target="../tables/table33.xml"/><Relationship Id="rId12" Type="http://schemas.openxmlformats.org/officeDocument/2006/relationships/table" Target="../tables/table32.xml"/><Relationship Id="rId1" Type="http://schemas.openxmlformats.org/officeDocument/2006/relationships/drawing" Target="../drawings/drawing4.xml"/><Relationship Id="rId9" Type="http://schemas.openxmlformats.org/officeDocument/2006/relationships/table" Target="../tables/table29.xml"/><Relationship Id="rId15" Type="http://schemas.openxmlformats.org/officeDocument/2006/relationships/table" Target="../tables/table35.xml"/><Relationship Id="rId14" Type="http://schemas.openxmlformats.org/officeDocument/2006/relationships/table" Target="../tables/table34.xm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table" Target="../tables/table43.xml"/><Relationship Id="rId22" Type="http://schemas.openxmlformats.org/officeDocument/2006/relationships/table" Target="../tables/table45.xml"/><Relationship Id="rId21" Type="http://schemas.openxmlformats.org/officeDocument/2006/relationships/table" Target="../tables/table44.xml"/><Relationship Id="rId13" Type="http://schemas.openxmlformats.org/officeDocument/2006/relationships/table" Target="../tables/table36.xml"/><Relationship Id="rId23" Type="http://schemas.openxmlformats.org/officeDocument/2006/relationships/table" Target="../tables/table46.xml"/><Relationship Id="rId1" Type="http://schemas.openxmlformats.org/officeDocument/2006/relationships/drawing" Target="../drawings/drawing5.xml"/><Relationship Id="rId15" Type="http://schemas.openxmlformats.org/officeDocument/2006/relationships/table" Target="../tables/table38.xml"/><Relationship Id="rId14" Type="http://schemas.openxmlformats.org/officeDocument/2006/relationships/table" Target="../tables/table37.xml"/><Relationship Id="rId17" Type="http://schemas.openxmlformats.org/officeDocument/2006/relationships/table" Target="../tables/table40.xml"/><Relationship Id="rId16" Type="http://schemas.openxmlformats.org/officeDocument/2006/relationships/table" Target="../tables/table39.xml"/><Relationship Id="rId19" Type="http://schemas.openxmlformats.org/officeDocument/2006/relationships/table" Target="../tables/table42.xml"/><Relationship Id="rId18" Type="http://schemas.openxmlformats.org/officeDocument/2006/relationships/table" Target="../tables/table4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5" Type="http://schemas.openxmlformats.org/officeDocument/2006/relationships/table" Target="../tables/table47.xml"/><Relationship Id="rId6" Type="http://schemas.openxmlformats.org/officeDocument/2006/relationships/table" Target="../tables/table48.xml"/><Relationship Id="rId7" Type="http://schemas.openxmlformats.org/officeDocument/2006/relationships/table" Target="../tables/table4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5" Type="http://schemas.openxmlformats.org/officeDocument/2006/relationships/table" Target="../tables/table50.xml"/><Relationship Id="rId6" Type="http://schemas.openxmlformats.org/officeDocument/2006/relationships/table" Target="../tables/table51.xml"/><Relationship Id="rId7" Type="http://schemas.openxmlformats.org/officeDocument/2006/relationships/table" Target="../tables/table5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2.63"/>
    <col customWidth="1" min="3" max="3" width="17.25"/>
    <col customWidth="1" min="5" max="5" width="19.25"/>
    <col customWidth="1" min="8" max="8" width="19.63"/>
    <col customWidth="1" min="9" max="9" width="16.88"/>
    <col customWidth="1" min="15" max="15" width="13.75"/>
  </cols>
  <sheetData>
    <row r="1">
      <c r="A1" s="1" t="s">
        <v>0</v>
      </c>
      <c r="B1" s="1" t="s">
        <v>1</v>
      </c>
    </row>
    <row r="2">
      <c r="A2" s="1" t="s">
        <v>2</v>
      </c>
      <c r="G2" s="1" t="s">
        <v>3</v>
      </c>
      <c r="M2" s="1" t="s">
        <v>4</v>
      </c>
    </row>
    <row r="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</row>
    <row r="4">
      <c r="A4" s="2">
        <v>600.0</v>
      </c>
      <c r="B4" s="2">
        <v>1.42483401299</v>
      </c>
      <c r="C4" s="2">
        <v>79.969675540924</v>
      </c>
      <c r="D4" s="2">
        <v>1.03403091431</v>
      </c>
      <c r="E4" s="2">
        <v>77.396850824356</v>
      </c>
      <c r="G4" s="2">
        <v>600.0</v>
      </c>
      <c r="H4" s="3">
        <f t="shared" ref="H4:K4" si="1">B4/60</f>
        <v>0.02374723355</v>
      </c>
      <c r="I4" s="3">
        <f t="shared" si="1"/>
        <v>1.332827926</v>
      </c>
      <c r="J4" s="3">
        <f t="shared" si="1"/>
        <v>0.01723384857</v>
      </c>
      <c r="K4" s="3">
        <f t="shared" si="1"/>
        <v>1.289947514</v>
      </c>
      <c r="M4" s="2">
        <v>600.0</v>
      </c>
      <c r="N4" s="3">
        <f t="shared" ref="N4:Q4" si="2">H4/60</f>
        <v>0.0003957872258</v>
      </c>
      <c r="O4" s="3">
        <f t="shared" si="2"/>
        <v>0.02221379876</v>
      </c>
      <c r="P4" s="3">
        <f t="shared" si="2"/>
        <v>0.0002872308095</v>
      </c>
      <c r="Q4" s="3">
        <f t="shared" si="2"/>
        <v>0.02149912523</v>
      </c>
    </row>
    <row r="5">
      <c r="A5" s="2">
        <v>1000.0</v>
      </c>
      <c r="B5" s="2">
        <v>7.46788406372</v>
      </c>
      <c r="C5" s="2">
        <v>383.959858179092</v>
      </c>
      <c r="D5" s="2">
        <v>4.64465904236</v>
      </c>
      <c r="E5" s="2">
        <v>366.127083778381</v>
      </c>
      <c r="G5" s="2">
        <v>1000.0</v>
      </c>
      <c r="H5" s="3">
        <f t="shared" ref="H5:K5" si="3">B5/60</f>
        <v>0.1244647344</v>
      </c>
      <c r="I5" s="3">
        <f t="shared" si="3"/>
        <v>6.39933097</v>
      </c>
      <c r="J5" s="3">
        <f t="shared" si="3"/>
        <v>0.07741098404</v>
      </c>
      <c r="K5" s="3">
        <f t="shared" si="3"/>
        <v>6.102118063</v>
      </c>
      <c r="M5" s="2">
        <v>1000.0</v>
      </c>
      <c r="N5" s="3">
        <f t="shared" ref="N5:Q5" si="4">H5/60</f>
        <v>0.00207441224</v>
      </c>
      <c r="O5" s="3">
        <f t="shared" si="4"/>
        <v>0.1066555162</v>
      </c>
      <c r="P5" s="3">
        <f t="shared" si="4"/>
        <v>0.001290183067</v>
      </c>
      <c r="Q5" s="3">
        <f t="shared" si="4"/>
        <v>0.1017019677</v>
      </c>
    </row>
    <row r="6">
      <c r="A6" s="2">
        <v>1400.0</v>
      </c>
      <c r="B6" s="2">
        <v>20.5799930096</v>
      </c>
      <c r="C6" s="2">
        <v>1087.33038258552</v>
      </c>
      <c r="D6" s="2">
        <v>12.7299878597</v>
      </c>
      <c r="E6" s="2">
        <v>997.930190086364</v>
      </c>
      <c r="G6" s="2">
        <v>1400.0</v>
      </c>
      <c r="H6" s="3">
        <f t="shared" ref="H6:K6" si="5">B6/60</f>
        <v>0.3429998835</v>
      </c>
      <c r="I6" s="3">
        <f t="shared" si="5"/>
        <v>18.12217304</v>
      </c>
      <c r="J6" s="3">
        <f t="shared" si="5"/>
        <v>0.2121664643</v>
      </c>
      <c r="K6" s="3">
        <f t="shared" si="5"/>
        <v>16.63216983</v>
      </c>
      <c r="M6" s="2">
        <v>1400.0</v>
      </c>
      <c r="N6" s="3">
        <f t="shared" ref="N6:Q6" si="6">H6/60</f>
        <v>0.005716664725</v>
      </c>
      <c r="O6" s="3">
        <f t="shared" si="6"/>
        <v>0.3020362174</v>
      </c>
      <c r="P6" s="3">
        <f t="shared" si="6"/>
        <v>0.003536107739</v>
      </c>
      <c r="Q6" s="3">
        <f t="shared" si="6"/>
        <v>0.2772028306</v>
      </c>
    </row>
    <row r="7">
      <c r="A7" s="2">
        <v>1800.0</v>
      </c>
      <c r="B7" s="2">
        <v>43.1118240356</v>
      </c>
      <c r="C7" s="2">
        <v>2367.5801141262</v>
      </c>
      <c r="D7" s="2">
        <v>26.9642329216</v>
      </c>
      <c r="E7" s="2">
        <v>2151.71813201904</v>
      </c>
      <c r="G7" s="2">
        <v>1800.0</v>
      </c>
      <c r="H7" s="3">
        <f t="shared" ref="H7:K7" si="7">B7/60</f>
        <v>0.7185304006</v>
      </c>
      <c r="I7" s="3">
        <f t="shared" si="7"/>
        <v>39.45966857</v>
      </c>
      <c r="J7" s="3">
        <f t="shared" si="7"/>
        <v>0.449403882</v>
      </c>
      <c r="K7" s="3">
        <f t="shared" si="7"/>
        <v>35.86196887</v>
      </c>
      <c r="M7" s="2">
        <v>1800.0</v>
      </c>
      <c r="N7" s="3">
        <f t="shared" ref="N7:Q7" si="8">H7/60</f>
        <v>0.01197550668</v>
      </c>
      <c r="O7" s="3">
        <f t="shared" si="8"/>
        <v>0.6576611428</v>
      </c>
      <c r="P7" s="3">
        <f t="shared" si="8"/>
        <v>0.0074900647</v>
      </c>
      <c r="Q7" s="3">
        <f t="shared" si="8"/>
        <v>0.5976994811</v>
      </c>
    </row>
    <row r="8">
      <c r="A8" s="2">
        <v>2200.0</v>
      </c>
      <c r="B8" s="2">
        <v>79.2492301464</v>
      </c>
      <c r="C8" s="2">
        <v>4372.93773031234</v>
      </c>
      <c r="D8" s="2">
        <v>49.2029120922</v>
      </c>
      <c r="E8" s="2">
        <v>3911.32414340972</v>
      </c>
      <c r="G8" s="2">
        <v>2200.0</v>
      </c>
      <c r="H8" s="3">
        <f t="shared" ref="H8:K8" si="9">B8/60</f>
        <v>1.320820502</v>
      </c>
      <c r="I8" s="3">
        <f t="shared" si="9"/>
        <v>72.88229551</v>
      </c>
      <c r="J8" s="3">
        <f t="shared" si="9"/>
        <v>0.8200485349</v>
      </c>
      <c r="K8" s="3">
        <f t="shared" si="9"/>
        <v>65.18873572</v>
      </c>
      <c r="M8" s="2">
        <v>2200.0</v>
      </c>
      <c r="N8" s="3">
        <f t="shared" ref="N8:Q8" si="10">H8/60</f>
        <v>0.02201367504</v>
      </c>
      <c r="O8" s="3">
        <f t="shared" si="10"/>
        <v>1.214704925</v>
      </c>
      <c r="P8" s="3">
        <f t="shared" si="10"/>
        <v>0.01366747558</v>
      </c>
      <c r="Q8" s="3">
        <f t="shared" si="10"/>
        <v>1.086478929</v>
      </c>
    </row>
    <row r="9">
      <c r="A9" s="2">
        <v>2600.0</v>
      </c>
      <c r="B9" s="2">
        <v>130.847457886</v>
      </c>
      <c r="C9" s="2">
        <v>6677.1721856594</v>
      </c>
      <c r="D9" s="2">
        <v>81.1348979473</v>
      </c>
      <c r="E9" s="2">
        <v>6451.02312755584</v>
      </c>
      <c r="G9" s="2">
        <v>2600.0</v>
      </c>
      <c r="H9" s="3">
        <f t="shared" ref="H9:K9" si="11">B9/60</f>
        <v>2.180790965</v>
      </c>
      <c r="I9" s="3">
        <f t="shared" si="11"/>
        <v>111.2862031</v>
      </c>
      <c r="J9" s="3">
        <f t="shared" si="11"/>
        <v>1.352248299</v>
      </c>
      <c r="K9" s="3">
        <f t="shared" si="11"/>
        <v>107.5170521</v>
      </c>
      <c r="M9" s="2">
        <v>2600.0</v>
      </c>
      <c r="N9" s="3">
        <f t="shared" ref="N9:Q9" si="12">H9/60</f>
        <v>0.03634651608</v>
      </c>
      <c r="O9" s="3">
        <f t="shared" si="12"/>
        <v>1.854770052</v>
      </c>
      <c r="P9" s="3">
        <f t="shared" si="12"/>
        <v>0.02253747165</v>
      </c>
      <c r="Q9" s="3">
        <f t="shared" si="12"/>
        <v>1.791950869</v>
      </c>
    </row>
    <row r="10">
      <c r="A10" s="2">
        <v>3000.0</v>
      </c>
      <c r="B10" s="2">
        <v>201.257906914</v>
      </c>
      <c r="C10" s="2">
        <v>10600.9292516708</v>
      </c>
      <c r="D10" s="2">
        <v>124.485114098</v>
      </c>
      <c r="E10" s="2">
        <v>9920.83565449714</v>
      </c>
      <c r="G10" s="2">
        <v>3000.0</v>
      </c>
      <c r="H10" s="3">
        <f t="shared" ref="H10:K10" si="13">B10/60</f>
        <v>3.354298449</v>
      </c>
      <c r="I10" s="3">
        <f t="shared" si="13"/>
        <v>176.6821542</v>
      </c>
      <c r="J10" s="3">
        <f t="shared" si="13"/>
        <v>2.074751902</v>
      </c>
      <c r="K10" s="3">
        <f t="shared" si="13"/>
        <v>165.3472609</v>
      </c>
      <c r="M10" s="2">
        <v>3000.0</v>
      </c>
      <c r="N10" s="3">
        <f t="shared" ref="N10:Q10" si="14">H10/60</f>
        <v>0.05590497414</v>
      </c>
      <c r="O10" s="3">
        <f t="shared" si="14"/>
        <v>2.94470257</v>
      </c>
      <c r="P10" s="3">
        <f t="shared" si="14"/>
        <v>0.03457919836</v>
      </c>
      <c r="Q10" s="3">
        <f t="shared" si="14"/>
        <v>2.755787682</v>
      </c>
    </row>
    <row r="12">
      <c r="A12" s="1" t="s">
        <v>10</v>
      </c>
      <c r="E12" s="1" t="s">
        <v>11</v>
      </c>
      <c r="H12" s="1" t="s">
        <v>12</v>
      </c>
    </row>
    <row r="13">
      <c r="A13" s="2" t="s">
        <v>5</v>
      </c>
      <c r="B13" s="2" t="s">
        <v>13</v>
      </c>
      <c r="C13" s="2" t="s">
        <v>14</v>
      </c>
      <c r="E13" s="2" t="s">
        <v>5</v>
      </c>
      <c r="F13" s="2" t="s">
        <v>15</v>
      </c>
      <c r="H13" s="2" t="s">
        <v>5</v>
      </c>
      <c r="I13" s="2" t="s">
        <v>13</v>
      </c>
      <c r="J13" s="2" t="s">
        <v>14</v>
      </c>
    </row>
    <row r="14">
      <c r="A14" s="2">
        <v>600.0</v>
      </c>
      <c r="B14" s="3">
        <f t="shared" ref="B14:C14" si="15">(B4+D4)/2</f>
        <v>1.229432464</v>
      </c>
      <c r="C14" s="3">
        <f t="shared" si="15"/>
        <v>78.68326318</v>
      </c>
      <c r="E14" s="2">
        <v>600.0</v>
      </c>
      <c r="F14" s="4">
        <f t="shared" ref="F14:F20" si="17">C14/B14</f>
        <v>63.99966286</v>
      </c>
      <c r="H14" s="2">
        <v>600.0</v>
      </c>
      <c r="I14" s="4">
        <f t="shared" ref="I14:I20" si="18">C4/B4</f>
        <v>56.12560818</v>
      </c>
      <c r="J14" s="4">
        <f t="shared" ref="J14:J20" si="19">E4/D4</f>
        <v>74.84964884</v>
      </c>
    </row>
    <row r="15">
      <c r="A15" s="2">
        <v>1000.0</v>
      </c>
      <c r="B15" s="3">
        <f t="shared" ref="B15:C15" si="16">(B5+D5)/2</f>
        <v>6.056271553</v>
      </c>
      <c r="C15" s="3">
        <f t="shared" si="16"/>
        <v>375.043471</v>
      </c>
      <c r="E15" s="2">
        <v>1000.0</v>
      </c>
      <c r="F15" s="4">
        <f t="shared" si="17"/>
        <v>61.92646213</v>
      </c>
      <c r="H15" s="2">
        <v>1000.0</v>
      </c>
      <c r="I15" s="4">
        <f t="shared" si="18"/>
        <v>51.4148124</v>
      </c>
      <c r="J15" s="4">
        <f t="shared" si="19"/>
        <v>78.82754804</v>
      </c>
    </row>
    <row r="16">
      <c r="A16" s="2">
        <v>1400.0</v>
      </c>
      <c r="B16" s="3">
        <f t="shared" ref="B16:C16" si="20">(B6+D6)/2</f>
        <v>16.65499043</v>
      </c>
      <c r="C16" s="3">
        <f t="shared" si="20"/>
        <v>1042.630286</v>
      </c>
      <c r="E16" s="2">
        <v>1400.0</v>
      </c>
      <c r="F16" s="4">
        <f t="shared" si="17"/>
        <v>62.60167428</v>
      </c>
      <c r="H16" s="2">
        <v>1400.0</v>
      </c>
      <c r="I16" s="4">
        <f t="shared" si="18"/>
        <v>52.83434169</v>
      </c>
      <c r="J16" s="4">
        <f t="shared" si="19"/>
        <v>78.39207712</v>
      </c>
    </row>
    <row r="17">
      <c r="A17" s="2">
        <v>1800.0</v>
      </c>
      <c r="B17" s="3">
        <f t="shared" ref="B17:C17" si="21">(B7+D7)/2</f>
        <v>35.03802848</v>
      </c>
      <c r="C17" s="3">
        <f t="shared" si="21"/>
        <v>2259.649123</v>
      </c>
      <c r="E17" s="2">
        <v>1800.0</v>
      </c>
      <c r="F17" s="4">
        <f t="shared" si="17"/>
        <v>64.49133188</v>
      </c>
      <c r="H17" s="2">
        <v>1800.0</v>
      </c>
      <c r="I17" s="4">
        <f t="shared" si="18"/>
        <v>54.91718727</v>
      </c>
      <c r="J17" s="4">
        <f t="shared" si="19"/>
        <v>79.79897438</v>
      </c>
    </row>
    <row r="18">
      <c r="A18" s="2">
        <v>2200.0</v>
      </c>
      <c r="B18" s="3">
        <f t="shared" ref="B18:C18" si="22">(B8+D8)/2</f>
        <v>64.22607112</v>
      </c>
      <c r="C18" s="3">
        <f t="shared" si="22"/>
        <v>4142.130937</v>
      </c>
      <c r="E18" s="2">
        <v>2200.0</v>
      </c>
      <c r="F18" s="4">
        <f t="shared" si="17"/>
        <v>64.49298337</v>
      </c>
      <c r="H18" s="2">
        <v>2200.0</v>
      </c>
      <c r="I18" s="4">
        <f t="shared" si="18"/>
        <v>55.17956102</v>
      </c>
      <c r="J18" s="4">
        <f t="shared" si="19"/>
        <v>79.49375305</v>
      </c>
    </row>
    <row r="19">
      <c r="A19" s="2">
        <v>2600.0</v>
      </c>
      <c r="B19" s="3">
        <f t="shared" ref="B19:C19" si="23">(B9+D9)/2</f>
        <v>105.9911779</v>
      </c>
      <c r="C19" s="3">
        <f t="shared" si="23"/>
        <v>6564.097657</v>
      </c>
      <c r="E19" s="2">
        <v>2600.0</v>
      </c>
      <c r="F19" s="4">
        <f t="shared" si="17"/>
        <v>61.9306039</v>
      </c>
      <c r="H19" s="2">
        <v>2600.0</v>
      </c>
      <c r="I19" s="4">
        <f t="shared" si="18"/>
        <v>51.03020184</v>
      </c>
      <c r="J19" s="4">
        <f t="shared" si="19"/>
        <v>79.5098446</v>
      </c>
    </row>
    <row r="20">
      <c r="A20" s="2">
        <v>3000.0</v>
      </c>
      <c r="B20" s="3">
        <f t="shared" ref="B20:C20" si="24">(B10+D10)/2</f>
        <v>162.8715105</v>
      </c>
      <c r="C20" s="3">
        <f t="shared" si="24"/>
        <v>10260.88245</v>
      </c>
      <c r="E20" s="2">
        <v>3000.0</v>
      </c>
      <c r="F20" s="4">
        <f t="shared" si="17"/>
        <v>62.99986057</v>
      </c>
      <c r="H20" s="2">
        <v>3000.0</v>
      </c>
      <c r="I20" s="4">
        <f t="shared" si="18"/>
        <v>52.67335537</v>
      </c>
      <c r="J20" s="4">
        <f t="shared" si="19"/>
        <v>79.69495571</v>
      </c>
    </row>
    <row r="21">
      <c r="E21" s="2" t="s">
        <v>16</v>
      </c>
      <c r="F21" s="4">
        <f>AVERAGE(F14:F20)</f>
        <v>63.20608271</v>
      </c>
      <c r="H21" s="2" t="s">
        <v>17</v>
      </c>
      <c r="I21" s="4">
        <f t="shared" ref="I21:J21" si="25">AVERAGE(I14:I20)</f>
        <v>53.45358111</v>
      </c>
      <c r="J21" s="4">
        <f t="shared" si="25"/>
        <v>78.65240025</v>
      </c>
    </row>
    <row r="66">
      <c r="A66" s="1" t="s">
        <v>18</v>
      </c>
      <c r="E66" s="1" t="s">
        <v>19</v>
      </c>
      <c r="I66" s="1" t="s">
        <v>20</v>
      </c>
    </row>
    <row r="67">
      <c r="A67" s="2" t="s">
        <v>5</v>
      </c>
      <c r="B67" s="2" t="s">
        <v>21</v>
      </c>
      <c r="C67" s="2" t="s">
        <v>8</v>
      </c>
      <c r="E67" s="2" t="s">
        <v>5</v>
      </c>
      <c r="F67" s="2" t="s">
        <v>21</v>
      </c>
      <c r="G67" s="2" t="s">
        <v>8</v>
      </c>
      <c r="I67" s="2" t="s">
        <v>5</v>
      </c>
      <c r="J67" s="2" t="s">
        <v>13</v>
      </c>
    </row>
    <row r="68">
      <c r="A68" s="2">
        <v>600.0</v>
      </c>
      <c r="B68" s="3">
        <v>1.376293464140909</v>
      </c>
      <c r="C68" s="3">
        <v>1.0181503295895455</v>
      </c>
      <c r="E68" s="2">
        <v>600.0</v>
      </c>
      <c r="F68" s="3">
        <v>1.3796162388554545</v>
      </c>
      <c r="G68" s="3">
        <v>1.013821840287</v>
      </c>
      <c r="I68" s="2">
        <v>600.0</v>
      </c>
      <c r="J68" s="3">
        <f t="shared" ref="J68:J74" si="26">B77/C77</f>
        <v>1.356273351</v>
      </c>
    </row>
    <row r="69">
      <c r="A69" s="2">
        <v>1000.0</v>
      </c>
      <c r="B69" s="5">
        <v>7.2583567229199994</v>
      </c>
      <c r="C69" s="3">
        <v>4.596363262697272</v>
      </c>
      <c r="E69" s="2">
        <v>1000.0</v>
      </c>
      <c r="F69" s="3">
        <v>7.240278937599999</v>
      </c>
      <c r="G69" s="3">
        <v>4.592338713730909</v>
      </c>
      <c r="I69" s="2">
        <v>1000.0</v>
      </c>
      <c r="J69" s="3">
        <f t="shared" si="26"/>
        <v>1.577876364</v>
      </c>
    </row>
    <row r="70">
      <c r="A70" s="2">
        <v>1400.0</v>
      </c>
      <c r="B70" s="3">
        <v>19.94109691271818</v>
      </c>
      <c r="C70" s="3">
        <v>12.647782369099998</v>
      </c>
      <c r="E70" s="2">
        <v>1400.0</v>
      </c>
      <c r="F70" s="3">
        <v>19.698462789700002</v>
      </c>
      <c r="G70" s="3">
        <v>12.623510425754546</v>
      </c>
      <c r="I70" s="2">
        <v>1400.0</v>
      </c>
      <c r="J70" s="3">
        <f t="shared" si="26"/>
        <v>1.568560818</v>
      </c>
    </row>
    <row r="71">
      <c r="A71" s="2">
        <v>1800.0</v>
      </c>
      <c r="B71" s="3">
        <v>42.548678766600005</v>
      </c>
      <c r="C71" s="3">
        <v>26.83394546941818</v>
      </c>
      <c r="E71" s="2">
        <v>1800.0</v>
      </c>
      <c r="F71" s="3">
        <v>42.479502807963634</v>
      </c>
      <c r="G71" s="3">
        <v>26.819300088009093</v>
      </c>
      <c r="I71" s="2">
        <v>1800.0</v>
      </c>
      <c r="J71" s="3">
        <f t="shared" si="26"/>
        <v>1.584772378</v>
      </c>
    </row>
    <row r="72">
      <c r="A72" s="2">
        <v>2200.0</v>
      </c>
      <c r="B72" s="3">
        <v>78.19399098917273</v>
      </c>
      <c r="C72" s="3">
        <v>48.98987505652727</v>
      </c>
      <c r="E72" s="2">
        <v>2200.0</v>
      </c>
      <c r="F72" s="3">
        <v>78.18875488367273</v>
      </c>
      <c r="G72" s="3">
        <v>48.9771823016091</v>
      </c>
      <c r="I72" s="2">
        <v>2200.0</v>
      </c>
      <c r="J72" s="3">
        <f t="shared" si="26"/>
        <v>1.596278893</v>
      </c>
    </row>
    <row r="73">
      <c r="A73" s="2">
        <v>2600.0</v>
      </c>
      <c r="B73" s="3">
        <v>129.26054958863634</v>
      </c>
      <c r="C73" s="3">
        <v>80.84398187290908</v>
      </c>
      <c r="E73" s="2">
        <v>2600.0</v>
      </c>
      <c r="F73" s="3">
        <v>129.30402898781819</v>
      </c>
      <c r="G73" s="3">
        <v>80.82318620247273</v>
      </c>
      <c r="I73" s="2">
        <v>2600.0</v>
      </c>
      <c r="J73" s="3">
        <f t="shared" si="26"/>
        <v>1.599363567</v>
      </c>
    </row>
    <row r="74">
      <c r="A74" s="2">
        <v>3000.0</v>
      </c>
      <c r="B74" s="3">
        <v>198.77100660581817</v>
      </c>
      <c r="C74" s="3">
        <v>124.17613449963636</v>
      </c>
      <c r="E74" s="2">
        <v>3000.0</v>
      </c>
      <c r="F74" s="3">
        <v>198.84430230754543</v>
      </c>
      <c r="G74" s="3">
        <v>124.13232629936364</v>
      </c>
      <c r="I74" s="2">
        <v>3000.0</v>
      </c>
      <c r="J74" s="3">
        <f t="shared" si="26"/>
        <v>1.601295854</v>
      </c>
    </row>
    <row r="75">
      <c r="I75" s="2" t="s">
        <v>22</v>
      </c>
      <c r="J75" s="3">
        <f>AVERAGE(J68:J74)</f>
        <v>1.554917318</v>
      </c>
    </row>
    <row r="76">
      <c r="A76" s="2" t="s">
        <v>5</v>
      </c>
      <c r="B76" s="2" t="s">
        <v>21</v>
      </c>
      <c r="C76" s="2" t="s">
        <v>8</v>
      </c>
    </row>
    <row r="77">
      <c r="A77" s="2">
        <v>600.0</v>
      </c>
      <c r="B77" s="3">
        <f t="shared" ref="B77:C77" si="27">AVERAGE(B68,F68)</f>
        <v>1.377954851</v>
      </c>
      <c r="C77" s="3">
        <f t="shared" si="27"/>
        <v>1.015986085</v>
      </c>
    </row>
    <row r="78">
      <c r="A78" s="2">
        <v>1000.0</v>
      </c>
      <c r="B78" s="3">
        <f t="shared" ref="B78:C78" si="28">AVERAGE(B69,F69)</f>
        <v>7.24931783</v>
      </c>
      <c r="C78" s="3">
        <f t="shared" si="28"/>
        <v>4.594350988</v>
      </c>
    </row>
    <row r="79">
      <c r="A79" s="2">
        <v>1400.0</v>
      </c>
      <c r="B79" s="3">
        <f t="shared" ref="B79:C79" si="29">AVERAGE(B70,F70)</f>
        <v>19.81977985</v>
      </c>
      <c r="C79" s="3">
        <f t="shared" si="29"/>
        <v>12.6356464</v>
      </c>
    </row>
    <row r="80">
      <c r="A80" s="2">
        <v>1800.0</v>
      </c>
      <c r="B80" s="3">
        <f t="shared" ref="B80:C80" si="30">AVERAGE(B71,F71)</f>
        <v>42.51409079</v>
      </c>
      <c r="C80" s="3">
        <f t="shared" si="30"/>
        <v>26.82662278</v>
      </c>
    </row>
    <row r="81">
      <c r="A81" s="2">
        <v>2200.0</v>
      </c>
      <c r="B81" s="3">
        <f t="shared" ref="B81:C81" si="31">AVERAGE(B72,F72)</f>
        <v>78.19137294</v>
      </c>
      <c r="C81" s="3">
        <f t="shared" si="31"/>
        <v>48.98352868</v>
      </c>
    </row>
    <row r="82">
      <c r="A82" s="2">
        <v>2600.0</v>
      </c>
      <c r="B82" s="3">
        <f t="shared" ref="B82:C82" si="32">AVERAGE(B73,F73)</f>
        <v>129.2822893</v>
      </c>
      <c r="C82" s="3">
        <f t="shared" si="32"/>
        <v>80.83358404</v>
      </c>
    </row>
    <row r="83">
      <c r="A83" s="2">
        <v>3000.0</v>
      </c>
      <c r="B83" s="3">
        <f t="shared" ref="B83:C83" si="33">AVERAGE(B74,F74)</f>
        <v>198.8076545</v>
      </c>
      <c r="C83" s="3">
        <f t="shared" si="33"/>
        <v>124.1542304</v>
      </c>
    </row>
    <row r="109">
      <c r="A109" s="1" t="s">
        <v>23</v>
      </c>
    </row>
    <row r="111">
      <c r="C111" s="1" t="s">
        <v>24</v>
      </c>
      <c r="J111" s="1" t="s">
        <v>25</v>
      </c>
      <c r="Q111" s="1" t="s">
        <v>26</v>
      </c>
      <c r="U111" s="1" t="s">
        <v>27</v>
      </c>
      <c r="X111" s="1" t="s">
        <v>28</v>
      </c>
    </row>
    <row r="112">
      <c r="A112" s="2" t="s">
        <v>29</v>
      </c>
      <c r="C112" s="5" t="s">
        <v>29</v>
      </c>
      <c r="D112" s="5" t="s">
        <v>30</v>
      </c>
      <c r="E112" s="5" t="s">
        <v>31</v>
      </c>
      <c r="F112" s="5" t="s">
        <v>32</v>
      </c>
      <c r="G112" s="5" t="s">
        <v>33</v>
      </c>
      <c r="H112" s="5" t="s">
        <v>34</v>
      </c>
      <c r="J112" s="5" t="s">
        <v>29</v>
      </c>
      <c r="K112" s="5" t="s">
        <v>30</v>
      </c>
      <c r="L112" s="5" t="s">
        <v>31</v>
      </c>
      <c r="M112" s="5" t="s">
        <v>32</v>
      </c>
      <c r="N112" s="5" t="s">
        <v>33</v>
      </c>
      <c r="O112" s="5" t="s">
        <v>34</v>
      </c>
      <c r="Q112" s="5" t="s">
        <v>29</v>
      </c>
      <c r="R112" s="5" t="s">
        <v>35</v>
      </c>
      <c r="U112" s="5" t="s">
        <v>29</v>
      </c>
      <c r="V112" s="5" t="s">
        <v>35</v>
      </c>
      <c r="X112" s="2" t="s">
        <v>29</v>
      </c>
      <c r="Y112" s="2" t="s">
        <v>36</v>
      </c>
    </row>
    <row r="113">
      <c r="A113" s="2">
        <v>600.0</v>
      </c>
      <c r="C113" s="5">
        <v>600.0</v>
      </c>
      <c r="D113" s="3">
        <v>0.256571875</v>
      </c>
      <c r="E113" s="3">
        <v>2.7117946375E7</v>
      </c>
      <c r="F113" s="3">
        <v>5.5804203625E7</v>
      </c>
      <c r="G113" s="3">
        <v>4.56932647125E8</v>
      </c>
      <c r="H113" s="3">
        <v>1.735259017E9</v>
      </c>
      <c r="J113" s="5">
        <v>600.0</v>
      </c>
      <c r="K113" s="3">
        <v>0.48505775</v>
      </c>
      <c r="L113" s="3">
        <v>2.445230755E8</v>
      </c>
      <c r="M113" s="3">
        <v>3.9188083375E7</v>
      </c>
      <c r="N113" s="3">
        <v>8.55620465625E8</v>
      </c>
      <c r="O113" s="3">
        <v>1.518180028625E9</v>
      </c>
      <c r="Q113" s="5">
        <v>600.0</v>
      </c>
      <c r="R113" s="3">
        <v>0.2633224450347288</v>
      </c>
      <c r="U113" s="5">
        <v>600.0</v>
      </c>
      <c r="V113" s="3">
        <v>0.563583006950715</v>
      </c>
      <c r="X113" s="5">
        <v>600.0</v>
      </c>
      <c r="Y113" s="3">
        <f t="shared" ref="Y113:Y119" si="34">D113/K113</f>
        <v>0.5289511919</v>
      </c>
    </row>
    <row r="114">
      <c r="A114" s="2">
        <v>1000.0</v>
      </c>
      <c r="C114" s="5">
        <v>1000.0</v>
      </c>
      <c r="D114" s="3">
        <v>1.216042375</v>
      </c>
      <c r="E114" s="3">
        <v>1.25634685625E8</v>
      </c>
      <c r="F114" s="3">
        <v>2.58321443875E8</v>
      </c>
      <c r="G114" s="3">
        <v>2.17552127725E9</v>
      </c>
      <c r="H114" s="3">
        <v>8.020073052875E9</v>
      </c>
      <c r="J114" s="5">
        <v>1000.0</v>
      </c>
      <c r="K114" s="3">
        <v>2.5081792500000004</v>
      </c>
      <c r="L114" s="3">
        <v>1.12935945025E9</v>
      </c>
      <c r="M114" s="3">
        <v>1.75867559E8</v>
      </c>
      <c r="N114" s="3">
        <v>4.314047296625E9</v>
      </c>
      <c r="O114" s="3">
        <v>7.0170724335E9</v>
      </c>
      <c r="Q114" s="5">
        <v>1000.0</v>
      </c>
      <c r="R114" s="3">
        <v>0.271259533785684</v>
      </c>
      <c r="U114" s="5">
        <v>1000.0</v>
      </c>
      <c r="V114" s="3">
        <v>0.6147930404750325</v>
      </c>
      <c r="X114" s="5">
        <v>1000.0</v>
      </c>
      <c r="Y114" s="3">
        <f t="shared" si="34"/>
        <v>0.4848307293</v>
      </c>
    </row>
    <row r="115">
      <c r="A115" s="2">
        <v>1400.0</v>
      </c>
      <c r="C115" s="5">
        <v>1400.0</v>
      </c>
      <c r="D115" s="3">
        <v>3.564278</v>
      </c>
      <c r="E115" s="3">
        <v>3.4596978675E8</v>
      </c>
      <c r="F115" s="3">
        <v>7.058792125E8</v>
      </c>
      <c r="G115" s="3">
        <v>6.367035743875E9</v>
      </c>
      <c r="H115" s="3">
        <v>2.1991288420375E10</v>
      </c>
      <c r="J115" s="5">
        <v>1400.0</v>
      </c>
      <c r="K115" s="3">
        <v>7.744207875</v>
      </c>
      <c r="L115" s="3">
        <v>3.09663932775E9</v>
      </c>
      <c r="M115" s="3">
        <v>4.69860622875E8</v>
      </c>
      <c r="N115" s="3">
        <v>1.322738804375E10</v>
      </c>
      <c r="O115" s="3">
        <v>1.924140739E10</v>
      </c>
      <c r="Q115" s="5">
        <v>1400.0</v>
      </c>
      <c r="R115" s="3">
        <v>0.28952536214185254</v>
      </c>
      <c r="U115" s="5">
        <v>1400.0</v>
      </c>
      <c r="V115" s="3">
        <v>0.6874438951188383</v>
      </c>
      <c r="X115" s="5">
        <v>1400.0</v>
      </c>
      <c r="Y115" s="3">
        <f t="shared" si="34"/>
        <v>0.4602508168</v>
      </c>
    </row>
    <row r="116">
      <c r="A116" s="2">
        <v>1800.0</v>
      </c>
      <c r="C116" s="5">
        <v>1800.0</v>
      </c>
      <c r="D116" s="3">
        <v>7.67857025</v>
      </c>
      <c r="E116" s="3">
        <v>7.43524933875E8</v>
      </c>
      <c r="F116" s="3">
        <v>1.50636922925E9</v>
      </c>
      <c r="G116" s="3">
        <v>1.372532682825E10</v>
      </c>
      <c r="H116" s="3">
        <v>4.6720906047875E10</v>
      </c>
      <c r="J116" s="5">
        <v>1800.0</v>
      </c>
      <c r="K116" s="3">
        <v>18.770739374999998</v>
      </c>
      <c r="L116" s="3">
        <v>6.579232753375E9</v>
      </c>
      <c r="M116" s="3">
        <v>1.190971117625E9</v>
      </c>
      <c r="N116" s="3">
        <v>2.968392344225E10</v>
      </c>
      <c r="O116" s="3">
        <v>4.0879185761E10</v>
      </c>
      <c r="Q116" s="5">
        <v>1800.0</v>
      </c>
      <c r="R116" s="3">
        <v>0.29377270239977005</v>
      </c>
      <c r="U116" s="5">
        <v>1800.0</v>
      </c>
      <c r="V116" s="3">
        <v>0.7261378349313742</v>
      </c>
      <c r="X116" s="5">
        <v>1800.0</v>
      </c>
      <c r="Y116" s="3">
        <f t="shared" si="34"/>
        <v>0.4090712729</v>
      </c>
    </row>
    <row r="117">
      <c r="A117" s="2">
        <v>2200.0</v>
      </c>
      <c r="C117" s="5">
        <v>2200.0</v>
      </c>
      <c r="D117" s="3">
        <v>13.875904125</v>
      </c>
      <c r="E117" s="3">
        <v>2.071121683625E9</v>
      </c>
      <c r="F117" s="3">
        <v>2.73230261575E9</v>
      </c>
      <c r="G117" s="3">
        <v>2.48540900765E10</v>
      </c>
      <c r="H117" s="3">
        <v>8.5280925141375E10</v>
      </c>
      <c r="J117" s="5">
        <v>2200.0</v>
      </c>
      <c r="K117" s="3">
        <v>37.074374125</v>
      </c>
      <c r="L117" s="3">
        <v>1.2003241949125E10</v>
      </c>
      <c r="M117" s="3">
        <v>2.156071707125E9</v>
      </c>
      <c r="N117" s="3">
        <v>5.5925481261125E10</v>
      </c>
      <c r="O117" s="3">
        <v>7.4618404905875E10</v>
      </c>
      <c r="Q117" s="5">
        <v>2200.0</v>
      </c>
      <c r="R117" s="3">
        <v>0.2914378571210147</v>
      </c>
      <c r="U117" s="5">
        <v>2200.0</v>
      </c>
      <c r="V117" s="3">
        <v>0.7494864213684332</v>
      </c>
      <c r="X117" s="5">
        <v>2200.0</v>
      </c>
      <c r="Y117" s="3">
        <f t="shared" si="34"/>
        <v>0.3742721071</v>
      </c>
    </row>
    <row r="118">
      <c r="A118" s="2">
        <v>2600.0</v>
      </c>
      <c r="C118" s="5">
        <v>2600.0</v>
      </c>
      <c r="D118" s="3">
        <v>23.002205125</v>
      </c>
      <c r="E118" s="3">
        <v>4.41434715375E9</v>
      </c>
      <c r="F118" s="3">
        <v>4.525617485625E9</v>
      </c>
      <c r="G118" s="3">
        <v>4.1265259425125E10</v>
      </c>
      <c r="H118" s="3">
        <v>1.40743344930125E11</v>
      </c>
      <c r="J118" s="5">
        <v>2600.0</v>
      </c>
      <c r="K118" s="3">
        <v>61.608657875</v>
      </c>
      <c r="L118" s="3">
        <v>1.9807053381125E10</v>
      </c>
      <c r="M118" s="3">
        <v>6.281990404875E9</v>
      </c>
      <c r="N118" s="3">
        <v>9.25127829695E10</v>
      </c>
      <c r="O118" s="3">
        <v>1.2314706598875E11</v>
      </c>
      <c r="Q118" s="5">
        <v>2600.0</v>
      </c>
      <c r="R118" s="3">
        <v>0.2931951023731318</v>
      </c>
      <c r="U118" s="5">
        <v>2600.0</v>
      </c>
      <c r="V118" s="3">
        <v>0.7512382225813763</v>
      </c>
      <c r="X118" s="5">
        <v>2600.0</v>
      </c>
      <c r="Y118" s="3">
        <f t="shared" si="34"/>
        <v>0.3733599452</v>
      </c>
    </row>
    <row r="119">
      <c r="A119" s="2">
        <v>3000.0</v>
      </c>
      <c r="C119" s="5">
        <v>3000.0</v>
      </c>
      <c r="D119" s="3">
        <v>35.30664725</v>
      </c>
      <c r="E119" s="3">
        <v>6.777964802375E9</v>
      </c>
      <c r="F119" s="3">
        <v>6.949035570125E9</v>
      </c>
      <c r="G119" s="3">
        <v>6.332285427575E10</v>
      </c>
      <c r="H119" s="3">
        <v>2.16180165931E11</v>
      </c>
      <c r="J119" s="5">
        <v>3000.0</v>
      </c>
      <c r="K119" s="3">
        <v>91.720982375</v>
      </c>
      <c r="L119" s="3">
        <v>3.042170994E10</v>
      </c>
      <c r="M119" s="3">
        <v>2.1992909940625E10</v>
      </c>
      <c r="N119" s="3">
        <v>1.405300089235E11</v>
      </c>
      <c r="O119" s="3">
        <v>1.89153168461375E11</v>
      </c>
      <c r="Q119" s="5">
        <v>3000.0</v>
      </c>
      <c r="R119" s="3">
        <v>0.2929170398359361</v>
      </c>
      <c r="U119" s="5">
        <v>3000.0</v>
      </c>
      <c r="V119" s="3">
        <v>0.7429429285621307</v>
      </c>
      <c r="X119" s="5">
        <v>3000.0</v>
      </c>
      <c r="Y119" s="3">
        <f t="shared" si="34"/>
        <v>0.3849353369</v>
      </c>
    </row>
    <row r="120">
      <c r="A120" s="2">
        <v>4096.0</v>
      </c>
      <c r="C120" s="5">
        <v>4096.0</v>
      </c>
      <c r="D120" s="3">
        <v>89.89761775</v>
      </c>
      <c r="E120" s="3">
        <v>1.7678757835375E10</v>
      </c>
      <c r="F120" s="3">
        <v>1.7692856974875E10</v>
      </c>
      <c r="G120" s="3">
        <v>1.612781610515E11</v>
      </c>
      <c r="H120" s="3">
        <v>5.500915940265E11</v>
      </c>
      <c r="Q120" s="5">
        <v>4096.0</v>
      </c>
      <c r="R120" s="3">
        <v>0.2931841947828976</v>
      </c>
      <c r="X120" s="2" t="s">
        <v>37</v>
      </c>
      <c r="Y120" s="3">
        <f>AVERAGE(Y113:Y119)</f>
        <v>0.4308102</v>
      </c>
    </row>
    <row r="121">
      <c r="A121" s="2">
        <v>6144.0</v>
      </c>
      <c r="C121" s="5">
        <v>6144.0</v>
      </c>
      <c r="D121" s="3">
        <v>303.24366599999996</v>
      </c>
      <c r="E121" s="3">
        <v>5.9606564354625E10</v>
      </c>
      <c r="F121" s="3">
        <v>5.991683060675E10</v>
      </c>
      <c r="G121" s="3">
        <v>5.44288085111125E11</v>
      </c>
      <c r="H121" s="3">
        <v>1.85618125581175E12</v>
      </c>
      <c r="Q121" s="5">
        <v>6144.0</v>
      </c>
      <c r="R121" s="3">
        <v>0.2932300298836363</v>
      </c>
    </row>
    <row r="122">
      <c r="A122" s="2">
        <v>8192.0</v>
      </c>
      <c r="C122" s="5">
        <v>8192.0</v>
      </c>
      <c r="D122" s="3">
        <v>719.340070625</v>
      </c>
      <c r="E122" s="3">
        <v>1.412087508445E11</v>
      </c>
      <c r="F122" s="3">
        <v>1.42816116926375E11</v>
      </c>
      <c r="G122" s="3">
        <v>1.291272905628875E12</v>
      </c>
      <c r="H122" s="3">
        <v>4.39938934866675E12</v>
      </c>
      <c r="Q122" s="5">
        <v>8192.0</v>
      </c>
      <c r="R122" s="3">
        <v>0.2935118497798336</v>
      </c>
    </row>
    <row r="123">
      <c r="A123" s="2">
        <v>10240.0</v>
      </c>
      <c r="C123" s="5">
        <v>10240.0</v>
      </c>
      <c r="D123" s="3">
        <v>1409.7885225</v>
      </c>
      <c r="E123" s="3">
        <v>2.756454804545E11</v>
      </c>
      <c r="F123" s="3">
        <v>2.8592714372975E11</v>
      </c>
      <c r="G123" s="3">
        <v>2.530795157063125E12</v>
      </c>
      <c r="H123" s="3">
        <v>8.592032754272875E12</v>
      </c>
      <c r="Q123" s="5">
        <v>10240.0</v>
      </c>
      <c r="R123" s="3">
        <v>0.2945513860855039</v>
      </c>
    </row>
    <row r="146">
      <c r="N146" s="1" t="s">
        <v>38</v>
      </c>
    </row>
    <row r="147">
      <c r="N147" s="1" t="s">
        <v>29</v>
      </c>
      <c r="O147" s="1" t="s">
        <v>39</v>
      </c>
      <c r="P147" s="1" t="s">
        <v>40</v>
      </c>
    </row>
    <row r="148">
      <c r="N148" s="1">
        <v>600.0</v>
      </c>
      <c r="O148" s="6">
        <f t="shared" ref="O148:O154" si="35">D113/C77</f>
        <v>0.2525348317</v>
      </c>
      <c r="P148" s="6">
        <f t="shared" ref="P148:P154" si="36">K113/B77</f>
        <v>0.3520128032</v>
      </c>
    </row>
    <row r="149">
      <c r="N149" s="1">
        <v>1000.0</v>
      </c>
      <c r="O149" s="6">
        <f t="shared" si="35"/>
        <v>0.2646820798</v>
      </c>
      <c r="P149" s="6">
        <f t="shared" si="36"/>
        <v>0.3459883135</v>
      </c>
    </row>
    <row r="150">
      <c r="N150" s="1">
        <v>1400.0</v>
      </c>
      <c r="O150" s="6">
        <f t="shared" si="35"/>
        <v>0.2820811764</v>
      </c>
      <c r="P150" s="6">
        <f t="shared" si="36"/>
        <v>0.3907312762</v>
      </c>
    </row>
    <row r="151">
      <c r="N151" s="1">
        <v>1800.0</v>
      </c>
      <c r="O151" s="6">
        <f t="shared" si="35"/>
        <v>0.2862294786</v>
      </c>
      <c r="P151" s="6">
        <f t="shared" si="36"/>
        <v>0.4415180715</v>
      </c>
    </row>
    <row r="152">
      <c r="N152" s="1">
        <v>2200.0</v>
      </c>
      <c r="O152" s="6">
        <f t="shared" si="35"/>
        <v>0.2832769402</v>
      </c>
      <c r="P152" s="6">
        <f t="shared" si="36"/>
        <v>0.4741491642</v>
      </c>
    </row>
    <row r="153">
      <c r="N153" s="1">
        <v>2600.0</v>
      </c>
      <c r="O153" s="6">
        <f t="shared" si="35"/>
        <v>0.2845624798</v>
      </c>
      <c r="P153" s="6">
        <f t="shared" si="36"/>
        <v>0.4765436798</v>
      </c>
    </row>
    <row r="154">
      <c r="N154" s="1">
        <v>3000.0</v>
      </c>
      <c r="O154" s="6">
        <f t="shared" si="35"/>
        <v>0.2843773195</v>
      </c>
      <c r="P154" s="6">
        <f t="shared" si="36"/>
        <v>0.4613553871</v>
      </c>
    </row>
    <row r="155">
      <c r="N155" s="1" t="s">
        <v>22</v>
      </c>
      <c r="O155" s="6">
        <f t="shared" ref="O155:P155" si="37">AVERAGE(O148:O154)</f>
        <v>0.2768206152</v>
      </c>
      <c r="P155" s="6">
        <f t="shared" si="37"/>
        <v>0.4203283851</v>
      </c>
    </row>
  </sheetData>
  <drawing r:id="rId1"/>
  <tableParts count="18"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7" width="25.5"/>
  </cols>
  <sheetData>
    <row r="1">
      <c r="A1" s="1" t="s">
        <v>0</v>
      </c>
      <c r="B1" s="1" t="s">
        <v>41</v>
      </c>
    </row>
    <row r="3">
      <c r="A3" s="1" t="s">
        <v>42</v>
      </c>
    </row>
    <row r="4">
      <c r="A4" s="2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</row>
    <row r="5">
      <c r="A5" s="2">
        <v>1.15250015259</v>
      </c>
      <c r="B5" s="2">
        <v>4.62024402618</v>
      </c>
      <c r="C5" s="2">
        <v>12.6358540058</v>
      </c>
      <c r="D5" s="2">
        <v>26.8247590065</v>
      </c>
      <c r="E5" s="2">
        <v>48.9982290268</v>
      </c>
      <c r="F5" s="2">
        <v>80.8555989265</v>
      </c>
      <c r="G5" s="2">
        <v>124.199139833</v>
      </c>
    </row>
    <row r="6">
      <c r="A6" s="2">
        <v>0.994049072266</v>
      </c>
      <c r="B6" s="2">
        <v>4.58450102806</v>
      </c>
      <c r="C6" s="2">
        <v>12.62312603</v>
      </c>
      <c r="D6" s="2">
        <v>26.8354511261</v>
      </c>
      <c r="E6" s="2">
        <v>48.9865539074</v>
      </c>
      <c r="F6" s="2">
        <v>80.8563988209</v>
      </c>
      <c r="G6" s="2">
        <v>124.207203865</v>
      </c>
    </row>
    <row r="7">
      <c r="A7" s="2">
        <v>1.01355600357</v>
      </c>
      <c r="B7" s="2">
        <v>4.59389209747</v>
      </c>
      <c r="C7" s="2">
        <v>12.6186239719</v>
      </c>
      <c r="D7" s="2">
        <v>26.8049938679</v>
      </c>
      <c r="E7" s="2">
        <v>48.9412038326</v>
      </c>
      <c r="F7" s="2">
        <v>80.7953290939</v>
      </c>
      <c r="G7" s="2">
        <v>124.066769838</v>
      </c>
    </row>
    <row r="8">
      <c r="A8" s="2">
        <v>1.00367283821</v>
      </c>
      <c r="B8" s="2">
        <v>4.59460520744</v>
      </c>
      <c r="C8" s="2">
        <v>12.6091120243</v>
      </c>
      <c r="D8" s="2">
        <v>26.8057000637</v>
      </c>
      <c r="E8" s="2">
        <v>48.9421389103</v>
      </c>
      <c r="F8" s="2">
        <v>80.7634880543</v>
      </c>
      <c r="G8" s="2">
        <v>124.064156055</v>
      </c>
    </row>
    <row r="9">
      <c r="A9" s="2">
        <v>1.00028395653</v>
      </c>
      <c r="B9" s="2">
        <v>4.58649897575</v>
      </c>
      <c r="C9" s="2">
        <v>12.624311924</v>
      </c>
      <c r="D9" s="2">
        <v>26.796642065</v>
      </c>
      <c r="E9" s="2">
        <v>48.9562799931</v>
      </c>
      <c r="F9" s="2">
        <v>80.7977230549</v>
      </c>
      <c r="G9" s="2">
        <v>124.020048141</v>
      </c>
    </row>
    <row r="10">
      <c r="A10" s="2">
        <v>1.01137709618</v>
      </c>
      <c r="B10" s="2">
        <v>4.60528278351</v>
      </c>
      <c r="C10" s="2">
        <v>12.6211998463</v>
      </c>
      <c r="D10" s="2">
        <v>26.8080859184</v>
      </c>
      <c r="E10" s="2">
        <v>48.9390850067</v>
      </c>
      <c r="F10" s="2">
        <v>80.7545490265</v>
      </c>
      <c r="G10" s="2">
        <v>124.032243967</v>
      </c>
    </row>
    <row r="11">
      <c r="A11" s="2">
        <v>0.994250059128</v>
      </c>
      <c r="B11" s="2">
        <v>4.5845220089</v>
      </c>
      <c r="C11" s="2">
        <v>12.623333931</v>
      </c>
      <c r="D11" s="2">
        <v>26.8288810253</v>
      </c>
      <c r="E11" s="2">
        <v>48.9954228401</v>
      </c>
      <c r="F11" s="2">
        <v>80.8661370277</v>
      </c>
      <c r="G11" s="2">
        <v>124.185395956</v>
      </c>
    </row>
    <row r="12">
      <c r="A12" s="2">
        <v>0.993585109711</v>
      </c>
      <c r="B12" s="2">
        <v>4.5900349617</v>
      </c>
      <c r="C12" s="2">
        <v>12.6236250401</v>
      </c>
      <c r="D12" s="2">
        <v>26.8231909275</v>
      </c>
      <c r="E12" s="2">
        <v>49.0013179779</v>
      </c>
      <c r="F12" s="2">
        <v>80.8306570053</v>
      </c>
      <c r="G12" s="2">
        <v>124.166591883</v>
      </c>
    </row>
    <row r="13">
      <c r="A13" s="2">
        <v>0.996485948563</v>
      </c>
      <c r="B13" s="2">
        <v>4.59549283981</v>
      </c>
      <c r="C13" s="2">
        <v>12.628027916</v>
      </c>
      <c r="D13" s="2">
        <v>26.8259921074</v>
      </c>
      <c r="E13" s="2">
        <v>48.9987750053</v>
      </c>
      <c r="F13" s="2">
        <v>80.8334541321</v>
      </c>
      <c r="G13" s="2">
        <v>124.18895793</v>
      </c>
    </row>
    <row r="14">
      <c r="A14" s="2">
        <v>0.998412132263</v>
      </c>
      <c r="B14" s="2">
        <v>4.58184099197</v>
      </c>
      <c r="C14" s="2">
        <v>12.6204879284</v>
      </c>
      <c r="D14" s="2">
        <v>26.816395998</v>
      </c>
      <c r="E14" s="2">
        <v>48.9975278378</v>
      </c>
      <c r="F14" s="2">
        <v>80.8584170341</v>
      </c>
      <c r="G14" s="2">
        <v>124.163242817</v>
      </c>
    </row>
    <row r="15">
      <c r="A15" s="2">
        <v>0.993867874146</v>
      </c>
      <c r="B15" s="2">
        <v>4.57881093025</v>
      </c>
      <c r="C15" s="2">
        <v>12.6309120655</v>
      </c>
      <c r="D15" s="2">
        <v>26.8422088623</v>
      </c>
      <c r="E15" s="2">
        <v>48.9924709797</v>
      </c>
      <c r="F15" s="2">
        <v>80.843296051</v>
      </c>
      <c r="G15" s="2">
        <v>124.161839008</v>
      </c>
    </row>
    <row r="18">
      <c r="A18" s="2" t="s">
        <v>50</v>
      </c>
      <c r="B18" s="2" t="s">
        <v>51</v>
      </c>
      <c r="C18" s="2" t="s">
        <v>52</v>
      </c>
      <c r="D18" s="2" t="s">
        <v>53</v>
      </c>
      <c r="E18" s="2" t="s">
        <v>54</v>
      </c>
      <c r="F18" s="2" t="s">
        <v>55</v>
      </c>
      <c r="G18" s="2" t="s">
        <v>56</v>
      </c>
    </row>
    <row r="19">
      <c r="A19" s="2">
        <v>1.42016410828</v>
      </c>
      <c r="B19" s="2">
        <v>7.30280518532</v>
      </c>
      <c r="C19" s="2">
        <v>19.7369830608</v>
      </c>
      <c r="D19" s="2">
        <v>42.4734890461</v>
      </c>
      <c r="E19" s="2">
        <v>78.1207809448</v>
      </c>
      <c r="F19" s="2">
        <v>129.748143911</v>
      </c>
      <c r="G19" s="2">
        <v>198.201843977</v>
      </c>
    </row>
    <row r="20">
      <c r="A20" s="2">
        <v>1.38029289246</v>
      </c>
      <c r="B20" s="2">
        <v>7.32588410378</v>
      </c>
      <c r="C20" s="2">
        <v>19.77186203</v>
      </c>
      <c r="D20" s="2">
        <v>42.3201770782</v>
      </c>
      <c r="E20" s="2">
        <v>78.296022892</v>
      </c>
      <c r="F20" s="2">
        <v>129.190665007</v>
      </c>
      <c r="G20" s="2">
        <v>198.810132027</v>
      </c>
    </row>
    <row r="21">
      <c r="A21" s="2">
        <v>1.3655128479</v>
      </c>
      <c r="B21" s="2">
        <v>7.28888392448</v>
      </c>
      <c r="C21" s="2">
        <v>19.6094870567</v>
      </c>
      <c r="D21" s="2">
        <v>42.4338519573</v>
      </c>
      <c r="E21" s="2">
        <v>78.1185071468</v>
      </c>
      <c r="F21" s="2">
        <v>129.492193937</v>
      </c>
      <c r="G21" s="2">
        <v>198.762676001</v>
      </c>
    </row>
    <row r="22">
      <c r="A22" s="2">
        <v>1.37307906151</v>
      </c>
      <c r="B22" s="2">
        <v>7.28382492065</v>
      </c>
      <c r="C22" s="2">
        <v>19.6623668671</v>
      </c>
      <c r="D22" s="2">
        <v>42.4097280502</v>
      </c>
      <c r="E22" s="2">
        <v>78.0103919506</v>
      </c>
      <c r="F22" s="2">
        <v>128.666208982</v>
      </c>
      <c r="G22" s="2">
        <v>199.598031044</v>
      </c>
    </row>
    <row r="23">
      <c r="A23" s="2">
        <v>1.37718582153</v>
      </c>
      <c r="B23" s="2">
        <v>7.13906502724</v>
      </c>
      <c r="C23" s="2">
        <v>19.701004982</v>
      </c>
      <c r="D23" s="2">
        <v>42.3444399834</v>
      </c>
      <c r="E23" s="2">
        <v>78.3189089298</v>
      </c>
      <c r="F23" s="2">
        <v>129.380232096</v>
      </c>
      <c r="G23" s="2">
        <v>197.694941044</v>
      </c>
    </row>
    <row r="24">
      <c r="A24" s="2">
        <v>1.36757993698</v>
      </c>
      <c r="B24" s="2">
        <v>7.20497298241</v>
      </c>
      <c r="C24" s="2">
        <v>19.7160439491</v>
      </c>
      <c r="D24" s="2">
        <v>42.5593941212</v>
      </c>
      <c r="E24" s="2">
        <v>78.5347869396</v>
      </c>
      <c r="F24" s="2">
        <v>129.472977877</v>
      </c>
      <c r="G24" s="2">
        <v>201.744741201</v>
      </c>
    </row>
    <row r="25">
      <c r="A25" s="2">
        <v>1.36947584152</v>
      </c>
      <c r="B25" s="2">
        <v>7.3485519886</v>
      </c>
      <c r="C25" s="2">
        <v>19.7427520752</v>
      </c>
      <c r="D25" s="2">
        <v>42.4864208698</v>
      </c>
      <c r="E25" s="2">
        <v>78.2199828625</v>
      </c>
      <c r="F25" s="2">
        <v>129.028445005</v>
      </c>
      <c r="G25" s="2">
        <v>198.772736073</v>
      </c>
    </row>
    <row r="26">
      <c r="A26" s="2">
        <v>1.3885281086</v>
      </c>
      <c r="B26" s="2">
        <v>7.21413016319</v>
      </c>
      <c r="C26" s="2">
        <v>19.7084088326</v>
      </c>
      <c r="D26" s="2">
        <v>42.6855399609</v>
      </c>
      <c r="E26" s="2">
        <v>78.342744112</v>
      </c>
      <c r="F26" s="2">
        <v>129.161864996</v>
      </c>
      <c r="G26" s="2">
        <v>198.504817963</v>
      </c>
    </row>
    <row r="27">
      <c r="A27" s="2">
        <v>1.38068890572</v>
      </c>
      <c r="B27" s="2">
        <v>7.37540602684</v>
      </c>
      <c r="C27" s="2">
        <v>19.6242010593</v>
      </c>
      <c r="D27" s="2">
        <v>42.5671420097</v>
      </c>
      <c r="E27" s="2">
        <v>77.7481069565</v>
      </c>
      <c r="F27" s="2">
        <v>129.183727026</v>
      </c>
      <c r="G27" s="2">
        <v>199.110172033</v>
      </c>
    </row>
    <row r="28">
      <c r="A28" s="2">
        <v>1.37179017067</v>
      </c>
      <c r="B28" s="2">
        <v>7.04554486275</v>
      </c>
      <c r="C28" s="2">
        <v>19.6113538742</v>
      </c>
      <c r="D28" s="2">
        <v>42.2739748955</v>
      </c>
      <c r="E28" s="2">
        <v>78.229391098</v>
      </c>
      <c r="F28" s="2">
        <v>129.828781128</v>
      </c>
      <c r="G28" s="2">
        <v>198.381166935</v>
      </c>
    </row>
    <row r="29">
      <c r="A29" s="2">
        <v>1.38148093224</v>
      </c>
      <c r="B29" s="2">
        <v>7.11399912834</v>
      </c>
      <c r="C29" s="2">
        <v>19.7986268997</v>
      </c>
      <c r="D29" s="2">
        <v>42.7203729153</v>
      </c>
      <c r="E29" s="2">
        <v>78.1366798878</v>
      </c>
      <c r="F29" s="2">
        <v>129.191078901</v>
      </c>
      <c r="G29" s="2">
        <v>197.706067085</v>
      </c>
    </row>
    <row r="32">
      <c r="A32" s="1" t="s">
        <v>2</v>
      </c>
      <c r="E32" s="1" t="s">
        <v>3</v>
      </c>
    </row>
    <row r="33">
      <c r="A33" s="2" t="s">
        <v>5</v>
      </c>
      <c r="B33" s="2" t="s">
        <v>6</v>
      </c>
      <c r="C33" s="2" t="s">
        <v>8</v>
      </c>
      <c r="E33" s="2" t="s">
        <v>5</v>
      </c>
      <c r="F33" s="2" t="s">
        <v>6</v>
      </c>
      <c r="G33" s="2" t="s">
        <v>8</v>
      </c>
    </row>
    <row r="34">
      <c r="A34" s="2">
        <v>600.0</v>
      </c>
      <c r="B34" s="3">
        <f>AVERAGE(A19:A29)</f>
        <v>1.379616239</v>
      </c>
      <c r="C34" s="3">
        <f>AVERAGE(A5:A15)</f>
        <v>1.01382184</v>
      </c>
      <c r="E34" s="2">
        <v>600.0</v>
      </c>
      <c r="F34" s="3">
        <f t="shared" ref="F34:G34" si="1">B34/60</f>
        <v>0.02299360398</v>
      </c>
      <c r="G34" s="3">
        <f t="shared" si="1"/>
        <v>0.01689703067</v>
      </c>
    </row>
    <row r="35">
      <c r="A35" s="2">
        <v>1000.0</v>
      </c>
      <c r="B35" s="3">
        <f>AVERAGE(B19:B29)</f>
        <v>7.240278938</v>
      </c>
      <c r="C35" s="3">
        <f>AVERAGE(B5:B15)</f>
        <v>4.592338714</v>
      </c>
      <c r="E35" s="2">
        <v>1000.0</v>
      </c>
      <c r="F35" s="3">
        <f t="shared" ref="F35:G35" si="2">B35/60</f>
        <v>0.1206713156</v>
      </c>
      <c r="G35" s="3">
        <f t="shared" si="2"/>
        <v>0.07653897856</v>
      </c>
    </row>
    <row r="36">
      <c r="A36" s="2">
        <v>1400.0</v>
      </c>
      <c r="B36" s="3">
        <f>AVERAGE(C19:C29)</f>
        <v>19.69846279</v>
      </c>
      <c r="C36" s="3">
        <f>AVERAGE(C5:C15)</f>
        <v>12.62351043</v>
      </c>
      <c r="E36" s="2">
        <v>1400.0</v>
      </c>
      <c r="F36" s="3">
        <f t="shared" ref="F36:G36" si="3">B36/60</f>
        <v>0.3283077132</v>
      </c>
      <c r="G36" s="3">
        <f t="shared" si="3"/>
        <v>0.2103918404</v>
      </c>
    </row>
    <row r="37">
      <c r="A37" s="2">
        <v>1800.0</v>
      </c>
      <c r="B37" s="3">
        <f>AVERAGE(D19:D29)</f>
        <v>42.47950281</v>
      </c>
      <c r="C37" s="3">
        <f>AVERAGE(D5:D15)</f>
        <v>26.81930009</v>
      </c>
      <c r="E37" s="2">
        <v>1800.0</v>
      </c>
      <c r="F37" s="3">
        <f t="shared" ref="F37:G37" si="4">B37/60</f>
        <v>0.7079917135</v>
      </c>
      <c r="G37" s="3">
        <f t="shared" si="4"/>
        <v>0.4469883348</v>
      </c>
    </row>
    <row r="38">
      <c r="A38" s="2">
        <v>2200.0</v>
      </c>
      <c r="B38" s="3">
        <f>AVERAGE(E19:E29)</f>
        <v>78.18875488</v>
      </c>
      <c r="C38" s="3">
        <f>AVERAGE(E5:E15)</f>
        <v>48.9771823</v>
      </c>
      <c r="E38" s="2">
        <v>2200.0</v>
      </c>
      <c r="F38" s="3">
        <f t="shared" ref="F38:G38" si="5">B38/60</f>
        <v>1.303145915</v>
      </c>
      <c r="G38" s="3">
        <f t="shared" si="5"/>
        <v>0.8162863717</v>
      </c>
    </row>
    <row r="39">
      <c r="A39" s="2">
        <v>2600.0</v>
      </c>
      <c r="B39" s="3">
        <f>AVERAGE(F19:F29)</f>
        <v>129.304029</v>
      </c>
      <c r="C39" s="3">
        <f>AVERAGE(F5:F15)</f>
        <v>80.8231862</v>
      </c>
      <c r="E39" s="2">
        <v>2600.0</v>
      </c>
      <c r="F39" s="3">
        <f t="shared" ref="F39:G39" si="6">B39/60</f>
        <v>2.15506715</v>
      </c>
      <c r="G39" s="3">
        <f t="shared" si="6"/>
        <v>1.347053103</v>
      </c>
    </row>
    <row r="40">
      <c r="A40" s="2">
        <v>3000.0</v>
      </c>
      <c r="B40" s="3">
        <f>AVERAGE(G19:G29)</f>
        <v>198.8443023</v>
      </c>
      <c r="C40" s="3">
        <f>AVERAGE(G5:G15)</f>
        <v>124.1323263</v>
      </c>
      <c r="E40" s="2">
        <v>3000.0</v>
      </c>
      <c r="F40" s="3">
        <f t="shared" ref="F40:G40" si="7">B40/60</f>
        <v>3.314071705</v>
      </c>
      <c r="G40" s="3">
        <f t="shared" si="7"/>
        <v>2.068872105</v>
      </c>
    </row>
    <row r="42">
      <c r="A42" s="1" t="s">
        <v>20</v>
      </c>
    </row>
    <row r="43">
      <c r="A43" s="2" t="s">
        <v>5</v>
      </c>
      <c r="B43" s="2" t="s">
        <v>57</v>
      </c>
    </row>
    <row r="44">
      <c r="A44" s="2">
        <v>600.0</v>
      </c>
      <c r="B44" s="3">
        <f t="shared" ref="B44:B50" si="8">B34/C34</f>
        <v>1.360807377</v>
      </c>
    </row>
    <row r="45">
      <c r="A45" s="2">
        <v>1000.0</v>
      </c>
      <c r="B45" s="3">
        <f t="shared" si="8"/>
        <v>1.576599504</v>
      </c>
    </row>
    <row r="46">
      <c r="A46" s="2">
        <v>1400.0</v>
      </c>
      <c r="B46" s="3">
        <f t="shared" si="8"/>
        <v>1.560458393</v>
      </c>
    </row>
    <row r="47">
      <c r="A47" s="2">
        <v>1800.0</v>
      </c>
      <c r="B47" s="3">
        <f t="shared" si="8"/>
        <v>1.583915414</v>
      </c>
    </row>
    <row r="48">
      <c r="A48" s="2">
        <v>2200.0</v>
      </c>
      <c r="B48" s="3">
        <f t="shared" si="8"/>
        <v>1.596432282</v>
      </c>
    </row>
    <row r="49">
      <c r="A49" s="2">
        <v>2600.0</v>
      </c>
      <c r="B49" s="3">
        <f t="shared" si="8"/>
        <v>1.599838302</v>
      </c>
    </row>
    <row r="50">
      <c r="A50" s="2">
        <v>3000.0</v>
      </c>
      <c r="B50" s="3">
        <f t="shared" si="8"/>
        <v>1.601873648</v>
      </c>
    </row>
    <row r="51">
      <c r="A51" s="2" t="s">
        <v>22</v>
      </c>
      <c r="B51" s="3">
        <f>AVERAGE(B44:B50)</f>
        <v>1.554274988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7" width="25.5"/>
  </cols>
  <sheetData>
    <row r="1">
      <c r="A1" s="1" t="s">
        <v>0</v>
      </c>
      <c r="B1" s="1" t="s">
        <v>41</v>
      </c>
    </row>
    <row r="3">
      <c r="A3" s="1" t="s">
        <v>58</v>
      </c>
    </row>
    <row r="4">
      <c r="A4" s="2" t="s">
        <v>43</v>
      </c>
      <c r="B4" s="2" t="s">
        <v>44</v>
      </c>
      <c r="C4" s="2" t="s">
        <v>45</v>
      </c>
      <c r="D4" s="2" t="s">
        <v>46</v>
      </c>
      <c r="E4" s="2" t="s">
        <v>47</v>
      </c>
      <c r="F4" s="2" t="s">
        <v>48</v>
      </c>
      <c r="G4" s="2" t="s">
        <v>49</v>
      </c>
    </row>
    <row r="5">
      <c r="A5" s="2">
        <v>1.20841097832</v>
      </c>
      <c r="B5" s="2">
        <v>4.61813879013</v>
      </c>
      <c r="C5" s="2">
        <v>12.813065052</v>
      </c>
      <c r="D5" s="2">
        <v>26.8270449638</v>
      </c>
      <c r="E5" s="2">
        <v>48.9756159782</v>
      </c>
      <c r="F5" s="2">
        <v>80.842993021</v>
      </c>
      <c r="G5" s="2">
        <v>124.174911022</v>
      </c>
    </row>
    <row r="6">
      <c r="A6" s="2">
        <v>0.998029947281</v>
      </c>
      <c r="B6" s="2">
        <v>4.59186792374</v>
      </c>
      <c r="C6" s="2">
        <v>12.6224548817</v>
      </c>
      <c r="D6" s="2">
        <v>26.8510050774</v>
      </c>
      <c r="E6" s="2">
        <v>48.9757418633</v>
      </c>
      <c r="F6" s="2">
        <v>80.850675106</v>
      </c>
      <c r="G6" s="2">
        <v>124.185070038</v>
      </c>
    </row>
    <row r="7">
      <c r="A7" s="2">
        <v>0.997228860855</v>
      </c>
      <c r="B7" s="2">
        <v>4.58865618706</v>
      </c>
      <c r="C7" s="2">
        <v>12.6492249966</v>
      </c>
      <c r="D7" s="2">
        <v>26.8287858963</v>
      </c>
      <c r="E7" s="2">
        <v>48.9896559715</v>
      </c>
      <c r="F7" s="2">
        <v>80.8463029861</v>
      </c>
      <c r="G7" s="2">
        <v>124.162127018</v>
      </c>
    </row>
    <row r="8">
      <c r="A8" s="2">
        <v>1.01054692268</v>
      </c>
      <c r="B8" s="2">
        <v>4.61046290398</v>
      </c>
      <c r="C8" s="2">
        <v>12.6265859604</v>
      </c>
      <c r="D8" s="2">
        <v>26.8355591297</v>
      </c>
      <c r="E8" s="2">
        <v>48.9948129654</v>
      </c>
      <c r="F8" s="2">
        <v>80.8335928917</v>
      </c>
      <c r="G8" s="2">
        <v>124.180284977</v>
      </c>
    </row>
    <row r="9">
      <c r="A9" s="2">
        <v>0.997742176056</v>
      </c>
      <c r="B9" s="2">
        <v>4.5898270607</v>
      </c>
      <c r="C9" s="2">
        <v>12.6299569607</v>
      </c>
      <c r="D9" s="2">
        <v>26.8223001957</v>
      </c>
      <c r="E9" s="2">
        <v>48.9949090481</v>
      </c>
      <c r="F9" s="2">
        <v>80.8317329884</v>
      </c>
      <c r="G9" s="2">
        <v>124.182977915</v>
      </c>
    </row>
    <row r="10">
      <c r="A10" s="2">
        <v>1.00128817558</v>
      </c>
      <c r="B10" s="2">
        <v>4.60046291351</v>
      </c>
      <c r="C10" s="2">
        <v>12.6344561577</v>
      </c>
      <c r="D10" s="2">
        <v>26.8513391018</v>
      </c>
      <c r="E10" s="2">
        <v>49.0084600449</v>
      </c>
      <c r="F10" s="2">
        <v>80.8459558487</v>
      </c>
      <c r="G10" s="2">
        <v>124.166454077</v>
      </c>
    </row>
    <row r="11">
      <c r="A11" s="2">
        <v>0.997014045715</v>
      </c>
      <c r="B11" s="2">
        <v>4.59312796593</v>
      </c>
      <c r="C11" s="2">
        <v>12.6385629177</v>
      </c>
      <c r="D11" s="2">
        <v>26.8337228298</v>
      </c>
      <c r="E11" s="2">
        <v>48.9922950268</v>
      </c>
      <c r="F11" s="2">
        <v>80.8350758553</v>
      </c>
      <c r="G11" s="2">
        <v>124.178542137</v>
      </c>
    </row>
    <row r="12">
      <c r="A12" s="2">
        <v>0.997510910034</v>
      </c>
      <c r="B12" s="2">
        <v>4.59169101715</v>
      </c>
      <c r="C12" s="2">
        <v>12.6380810738</v>
      </c>
      <c r="D12" s="2">
        <v>26.8261451721</v>
      </c>
      <c r="E12" s="2">
        <v>48.9903168678</v>
      </c>
      <c r="F12" s="2">
        <v>80.845307827</v>
      </c>
      <c r="G12" s="2">
        <v>124.180619001</v>
      </c>
    </row>
    <row r="13">
      <c r="A13" s="2">
        <v>0.999834775925</v>
      </c>
      <c r="B13" s="2">
        <v>4.59529304504</v>
      </c>
      <c r="C13" s="2">
        <v>12.6281440258</v>
      </c>
      <c r="D13" s="2">
        <v>26.8385288715</v>
      </c>
      <c r="E13" s="2">
        <v>48.9983148575</v>
      </c>
      <c r="F13" s="2">
        <v>80.8503081799</v>
      </c>
      <c r="G13" s="2">
        <v>124.168269157</v>
      </c>
    </row>
    <row r="14">
      <c r="A14" s="2">
        <v>0.998227834702</v>
      </c>
      <c r="B14" s="2">
        <v>4.59076309204</v>
      </c>
      <c r="C14" s="2">
        <v>12.6255970001</v>
      </c>
      <c r="D14" s="2">
        <v>26.8164110184</v>
      </c>
      <c r="E14" s="2">
        <v>48.9925661087</v>
      </c>
      <c r="F14" s="2">
        <v>80.8369159698</v>
      </c>
      <c r="G14" s="2">
        <v>124.190813065</v>
      </c>
    </row>
    <row r="15">
      <c r="A15" s="2">
        <v>0.993818998337</v>
      </c>
      <c r="B15" s="2">
        <v>4.58970499039</v>
      </c>
      <c r="C15" s="2">
        <v>12.6194770336</v>
      </c>
      <c r="D15" s="2">
        <v>26.8425579071</v>
      </c>
      <c r="E15" s="2">
        <v>48.9759368896</v>
      </c>
      <c r="F15" s="2">
        <v>80.8649399281</v>
      </c>
      <c r="G15" s="2">
        <v>124.167411089</v>
      </c>
    </row>
    <row r="18">
      <c r="A18" s="2" t="s">
        <v>50</v>
      </c>
      <c r="B18" s="2" t="s">
        <v>51</v>
      </c>
      <c r="C18" s="2" t="s">
        <v>52</v>
      </c>
      <c r="D18" s="2" t="s">
        <v>53</v>
      </c>
      <c r="E18" s="2" t="s">
        <v>54</v>
      </c>
      <c r="F18" s="2" t="s">
        <v>55</v>
      </c>
      <c r="G18" s="2" t="s">
        <v>56</v>
      </c>
    </row>
    <row r="19">
      <c r="A19" s="2">
        <v>1.40418505669</v>
      </c>
      <c r="B19" s="2">
        <v>7.46281695366</v>
      </c>
      <c r="C19" s="2">
        <v>22.3841300011</v>
      </c>
      <c r="D19" s="2">
        <v>42.6402509212</v>
      </c>
      <c r="E19" s="2">
        <v>78.4356200695</v>
      </c>
      <c r="F19" s="2">
        <v>129.309083939</v>
      </c>
      <c r="G19" s="2">
        <v>198.959933996</v>
      </c>
    </row>
    <row r="20">
      <c r="A20" s="2">
        <v>1.36637592316</v>
      </c>
      <c r="B20" s="2">
        <v>7.33574485779</v>
      </c>
      <c r="C20" s="2">
        <v>19.6115489006</v>
      </c>
      <c r="D20" s="2">
        <v>42.5298109055</v>
      </c>
      <c r="E20" s="2">
        <v>78.3808629513</v>
      </c>
      <c r="F20" s="2">
        <v>129.496116161</v>
      </c>
      <c r="G20" s="2">
        <v>197.558396101</v>
      </c>
    </row>
    <row r="21">
      <c r="A21" s="2">
        <v>1.37914586067</v>
      </c>
      <c r="B21" s="2">
        <v>7.20424985886</v>
      </c>
      <c r="C21" s="2">
        <v>19.8218741417</v>
      </c>
      <c r="D21" s="2">
        <v>42.5010740757</v>
      </c>
      <c r="E21" s="2">
        <v>78.4162118435</v>
      </c>
      <c r="F21" s="2">
        <v>128.757599831</v>
      </c>
      <c r="G21" s="2">
        <v>199.899200201</v>
      </c>
    </row>
    <row r="22">
      <c r="A22" s="2">
        <v>1.37552714348</v>
      </c>
      <c r="B22" s="2">
        <v>7.24710702896</v>
      </c>
      <c r="C22" s="2">
        <v>19.6261072159</v>
      </c>
      <c r="D22" s="2">
        <v>42.0947351456</v>
      </c>
      <c r="E22" s="2">
        <v>78.1655499935</v>
      </c>
      <c r="F22" s="2">
        <v>129.43268013</v>
      </c>
      <c r="G22" s="2">
        <v>198.419112921</v>
      </c>
    </row>
    <row r="23">
      <c r="A23" s="2">
        <v>1.36500406265</v>
      </c>
      <c r="B23" s="2">
        <v>7.00612807274</v>
      </c>
      <c r="C23" s="2">
        <v>19.7583379745</v>
      </c>
      <c r="D23" s="2">
        <v>42.5108029842</v>
      </c>
      <c r="E23" s="2">
        <v>77.9697518349</v>
      </c>
      <c r="F23" s="2">
        <v>129.184835911</v>
      </c>
      <c r="G23" s="2">
        <v>199.274820089</v>
      </c>
    </row>
    <row r="24">
      <c r="A24" s="2">
        <v>1.36657595634</v>
      </c>
      <c r="B24" s="2">
        <v>8.25646901131</v>
      </c>
      <c r="C24" s="2">
        <v>19.7057161331</v>
      </c>
      <c r="D24" s="2">
        <v>42.630603075</v>
      </c>
      <c r="E24" s="2">
        <v>78.5789458752</v>
      </c>
      <c r="F24" s="2">
        <v>129.011439085</v>
      </c>
      <c r="G24" s="2">
        <v>199.065679073</v>
      </c>
    </row>
    <row r="25">
      <c r="A25" s="2">
        <v>1.36763000488</v>
      </c>
      <c r="B25" s="2">
        <v>7.1200761795</v>
      </c>
      <c r="C25" s="2">
        <v>19.6979548931</v>
      </c>
      <c r="D25" s="2">
        <v>42.557847023</v>
      </c>
      <c r="E25" s="2">
        <v>78.3888351917</v>
      </c>
      <c r="F25" s="2">
        <v>129.372868776</v>
      </c>
      <c r="G25" s="2">
        <v>198.912722111</v>
      </c>
    </row>
    <row r="26">
      <c r="A26" s="2">
        <v>1.38592886925</v>
      </c>
      <c r="B26" s="2">
        <v>7.07974815369</v>
      </c>
      <c r="C26" s="2">
        <v>19.7153549194</v>
      </c>
      <c r="D26" s="2">
        <v>42.7127270699</v>
      </c>
      <c r="E26" s="2">
        <v>78.0326499939</v>
      </c>
      <c r="F26" s="2">
        <v>129.918520927</v>
      </c>
      <c r="G26" s="2">
        <v>197.83907795</v>
      </c>
    </row>
    <row r="27">
      <c r="A27" s="2">
        <v>1.39575505257</v>
      </c>
      <c r="B27" s="2">
        <v>6.85059285164</v>
      </c>
      <c r="C27" s="2">
        <v>19.6934649944</v>
      </c>
      <c r="D27" s="2">
        <v>42.3468210697</v>
      </c>
      <c r="E27" s="2">
        <v>77.7299950123</v>
      </c>
      <c r="F27" s="2">
        <v>129.34124589</v>
      </c>
      <c r="G27" s="2">
        <v>198.774565935</v>
      </c>
    </row>
    <row r="28">
      <c r="A28" s="2">
        <v>1.36616802216</v>
      </c>
      <c r="B28" s="2">
        <v>6.99727582932</v>
      </c>
      <c r="C28" s="2">
        <v>19.6445009708</v>
      </c>
      <c r="D28" s="2">
        <v>42.9568769932</v>
      </c>
      <c r="E28" s="2">
        <v>77.9710361958</v>
      </c>
      <c r="F28" s="2">
        <v>128.993654966</v>
      </c>
      <c r="G28" s="2">
        <v>199.054680109</v>
      </c>
    </row>
    <row r="29">
      <c r="A29" s="2">
        <v>1.3669321537</v>
      </c>
      <c r="B29" s="2">
        <v>7.28171515465</v>
      </c>
      <c r="C29" s="2">
        <v>19.6930758953</v>
      </c>
      <c r="D29" s="2">
        <v>42.5539171696</v>
      </c>
      <c r="E29" s="2">
        <v>78.0644419193</v>
      </c>
      <c r="F29" s="2">
        <v>129.047999859</v>
      </c>
      <c r="G29" s="2">
        <v>198.722884178</v>
      </c>
    </row>
    <row r="32">
      <c r="A32" s="1" t="s">
        <v>2</v>
      </c>
      <c r="E32" s="1" t="s">
        <v>3</v>
      </c>
    </row>
    <row r="33">
      <c r="A33" s="2" t="s">
        <v>5</v>
      </c>
      <c r="B33" s="2" t="s">
        <v>6</v>
      </c>
      <c r="C33" s="2" t="s">
        <v>8</v>
      </c>
      <c r="E33" s="2" t="s">
        <v>5</v>
      </c>
      <c r="F33" s="2" t="s">
        <v>6</v>
      </c>
      <c r="G33" s="2" t="s">
        <v>8</v>
      </c>
    </row>
    <row r="34">
      <c r="A34" s="2">
        <v>600.0</v>
      </c>
      <c r="B34" s="3">
        <f>AVERAGE(A19:A29)</f>
        <v>1.376293464</v>
      </c>
      <c r="C34" s="3">
        <f>AVERAGE(A5:A15)</f>
        <v>1.01815033</v>
      </c>
      <c r="E34" s="2">
        <v>600.0</v>
      </c>
      <c r="F34" s="3">
        <f t="shared" ref="F34:G34" si="1">B34/60</f>
        <v>0.0229382244</v>
      </c>
      <c r="G34" s="3">
        <f t="shared" si="1"/>
        <v>0.01696917216</v>
      </c>
    </row>
    <row r="35">
      <c r="A35" s="2">
        <v>1000.0</v>
      </c>
      <c r="B35" s="2">
        <f>AVERAGE(B19:B29)</f>
        <v>7.258356723</v>
      </c>
      <c r="C35" s="3">
        <f>AVERAGE(B5:B15)</f>
        <v>4.596363263</v>
      </c>
      <c r="E35" s="2">
        <v>1000.0</v>
      </c>
      <c r="F35" s="3">
        <f t="shared" ref="F35:G35" si="2">B35/60</f>
        <v>0.120972612</v>
      </c>
      <c r="G35" s="3">
        <f t="shared" si="2"/>
        <v>0.07660605438</v>
      </c>
    </row>
    <row r="36">
      <c r="A36" s="2">
        <v>1400.0</v>
      </c>
      <c r="B36" s="3">
        <f>AVERAGE(C19:C29)</f>
        <v>19.94109691</v>
      </c>
      <c r="C36" s="3">
        <f>AVERAGE(C5:C15)</f>
        <v>12.64778237</v>
      </c>
      <c r="E36" s="2">
        <v>1400.0</v>
      </c>
      <c r="F36" s="3">
        <f t="shared" ref="F36:G36" si="3">B36/60</f>
        <v>0.3323516152</v>
      </c>
      <c r="G36" s="3">
        <f t="shared" si="3"/>
        <v>0.2107963728</v>
      </c>
    </row>
    <row r="37">
      <c r="A37" s="2">
        <v>1800.0</v>
      </c>
      <c r="B37" s="3">
        <f>AVERAGE(D19:D29)</f>
        <v>42.54867877</v>
      </c>
      <c r="C37" s="3">
        <f>AVERAGE(D5:D15)</f>
        <v>26.83394547</v>
      </c>
      <c r="E37" s="2">
        <v>1800.0</v>
      </c>
      <c r="F37" s="3">
        <f t="shared" ref="F37:G37" si="4">B37/60</f>
        <v>0.7091446461</v>
      </c>
      <c r="G37" s="3">
        <f t="shared" si="4"/>
        <v>0.4472324245</v>
      </c>
    </row>
    <row r="38">
      <c r="A38" s="2">
        <v>2200.0</v>
      </c>
      <c r="B38" s="3">
        <f>AVERAGE(E19:E29)</f>
        <v>78.19399099</v>
      </c>
      <c r="C38" s="3">
        <f>AVERAGE(E5:E15)</f>
        <v>48.98987506</v>
      </c>
      <c r="E38" s="2">
        <v>2200.0</v>
      </c>
      <c r="F38" s="3">
        <f t="shared" ref="F38:G38" si="5">B38/60</f>
        <v>1.303233183</v>
      </c>
      <c r="G38" s="3">
        <f t="shared" si="5"/>
        <v>0.8164979176</v>
      </c>
    </row>
    <row r="39">
      <c r="A39" s="2">
        <v>2600.0</v>
      </c>
      <c r="B39" s="3">
        <f>AVERAGE(F19:F29)</f>
        <v>129.2605496</v>
      </c>
      <c r="C39" s="3">
        <f>AVERAGE(F5:F15)</f>
        <v>80.84398187</v>
      </c>
      <c r="E39" s="2">
        <v>2600.0</v>
      </c>
      <c r="F39" s="3">
        <f t="shared" ref="F39:G39" si="6">B39/60</f>
        <v>2.154342493</v>
      </c>
      <c r="G39" s="3">
        <f t="shared" si="6"/>
        <v>1.347399698</v>
      </c>
    </row>
    <row r="40">
      <c r="A40" s="2">
        <v>3000.0</v>
      </c>
      <c r="B40" s="3">
        <f>AVERAGE(G19:G29)</f>
        <v>198.7710066</v>
      </c>
      <c r="C40" s="3">
        <f>AVERAGE(G5:G15)</f>
        <v>124.1761345</v>
      </c>
      <c r="E40" s="2">
        <v>3000.0</v>
      </c>
      <c r="F40" s="3">
        <f t="shared" ref="F40:G40" si="7">B40/60</f>
        <v>3.31285011</v>
      </c>
      <c r="G40" s="3">
        <f t="shared" si="7"/>
        <v>2.069602242</v>
      </c>
    </row>
    <row r="42">
      <c r="A42" s="1" t="s">
        <v>20</v>
      </c>
    </row>
    <row r="43">
      <c r="A43" s="2" t="s">
        <v>5</v>
      </c>
      <c r="B43" s="2" t="s">
        <v>13</v>
      </c>
    </row>
    <row r="44">
      <c r="A44" s="2">
        <v>600.0</v>
      </c>
      <c r="B44" s="3">
        <f t="shared" ref="B44:B50" si="8">B34/C34</f>
        <v>1.3517586</v>
      </c>
    </row>
    <row r="45">
      <c r="A45" s="2">
        <v>1000.0</v>
      </c>
      <c r="B45" s="3">
        <f t="shared" si="8"/>
        <v>1.579152105</v>
      </c>
    </row>
    <row r="46">
      <c r="A46" s="2">
        <v>1400.0</v>
      </c>
      <c r="B46" s="3">
        <f t="shared" si="8"/>
        <v>1.576647694</v>
      </c>
    </row>
    <row r="47">
      <c r="A47" s="2">
        <v>1800.0</v>
      </c>
      <c r="B47" s="3">
        <f t="shared" si="8"/>
        <v>1.585628875</v>
      </c>
    </row>
    <row r="48">
      <c r="A48" s="2">
        <v>2200.0</v>
      </c>
      <c r="B48" s="3">
        <f t="shared" si="8"/>
        <v>1.596125544</v>
      </c>
    </row>
    <row r="49">
      <c r="A49" s="2">
        <v>2600.0</v>
      </c>
      <c r="B49" s="3">
        <f t="shared" si="8"/>
        <v>1.598888954</v>
      </c>
    </row>
    <row r="50">
      <c r="A50" s="2">
        <v>3000.0</v>
      </c>
      <c r="B50" s="3">
        <f t="shared" si="8"/>
        <v>1.600718265</v>
      </c>
    </row>
    <row r="51">
      <c r="A51" s="2" t="s">
        <v>22</v>
      </c>
      <c r="B51" s="3">
        <f>AVERAGE(B44:B50)</f>
        <v>1.555560005</v>
      </c>
    </row>
  </sheetData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25"/>
  </cols>
  <sheetData>
    <row r="1">
      <c r="A1" s="7" t="s">
        <v>59</v>
      </c>
      <c r="B1" s="7" t="s">
        <v>60</v>
      </c>
      <c r="C1" s="7" t="s">
        <v>61</v>
      </c>
      <c r="D1" s="7" t="s">
        <v>31</v>
      </c>
      <c r="E1" s="7" t="s">
        <v>32</v>
      </c>
      <c r="F1" s="7" t="s">
        <v>33</v>
      </c>
      <c r="G1" s="7" t="s">
        <v>34</v>
      </c>
      <c r="I1" s="1" t="s">
        <v>62</v>
      </c>
      <c r="J1" s="1">
        <v>8.0</v>
      </c>
    </row>
    <row r="2">
      <c r="A2" s="8" t="s">
        <v>40</v>
      </c>
      <c r="B2" s="8">
        <v>600.0</v>
      </c>
      <c r="C2" s="8" t="s">
        <v>63</v>
      </c>
      <c r="D2" s="8">
        <v>2.44797202E8</v>
      </c>
      <c r="E2" s="8">
        <v>3.7598737E7</v>
      </c>
      <c r="F2" s="8">
        <v>8.52908961E8</v>
      </c>
      <c r="G2" s="8">
        <v>1.518183004E9</v>
      </c>
      <c r="I2" s="1" t="s">
        <v>64</v>
      </c>
      <c r="J2" s="1" t="s">
        <v>65</v>
      </c>
    </row>
    <row r="3">
      <c r="A3" s="9" t="s">
        <v>40</v>
      </c>
      <c r="B3" s="9">
        <v>1000.0</v>
      </c>
      <c r="C3" s="9" t="s">
        <v>66</v>
      </c>
      <c r="D3" s="9">
        <v>1.129408043E9</v>
      </c>
      <c r="E3" s="9">
        <v>1.62627661E8</v>
      </c>
      <c r="F3" s="9">
        <v>4.311687809E9</v>
      </c>
      <c r="G3" s="9">
        <v>7.017072324E9</v>
      </c>
    </row>
    <row r="4">
      <c r="A4" s="8" t="s">
        <v>40</v>
      </c>
      <c r="B4" s="8">
        <v>1400.0</v>
      </c>
      <c r="C4" s="8" t="s">
        <v>67</v>
      </c>
      <c r="D4" s="8">
        <v>3.096516282E9</v>
      </c>
      <c r="E4" s="8">
        <v>4.21847966E8</v>
      </c>
      <c r="F4" s="8">
        <v>1.3270848552E10</v>
      </c>
      <c r="G4" s="8">
        <v>1.9241407998E10</v>
      </c>
    </row>
    <row r="5">
      <c r="A5" s="9" t="s">
        <v>40</v>
      </c>
      <c r="B5" s="9">
        <v>1800.0</v>
      </c>
      <c r="C5" s="9" t="s">
        <v>68</v>
      </c>
      <c r="D5" s="9">
        <v>6.580141533E9</v>
      </c>
      <c r="E5" s="9">
        <v>1.098364426E9</v>
      </c>
      <c r="F5" s="9">
        <v>2.9520062167E10</v>
      </c>
      <c r="G5" s="9">
        <v>4.0879185633E10</v>
      </c>
      <c r="I5" s="5" t="s">
        <v>69</v>
      </c>
      <c r="K5" s="5" t="s">
        <v>29</v>
      </c>
      <c r="L5" s="5" t="s">
        <v>30</v>
      </c>
      <c r="M5" s="5" t="s">
        <v>31</v>
      </c>
      <c r="N5" s="5" t="s">
        <v>32</v>
      </c>
      <c r="O5" s="5" t="s">
        <v>33</v>
      </c>
      <c r="P5" s="5" t="s">
        <v>34</v>
      </c>
      <c r="R5" s="10" t="s">
        <v>29</v>
      </c>
      <c r="S5" s="10" t="s">
        <v>70</v>
      </c>
    </row>
    <row r="6">
      <c r="A6" s="8" t="s">
        <v>40</v>
      </c>
      <c r="B6" s="8">
        <v>2200.0</v>
      </c>
      <c r="C6" s="8" t="s">
        <v>71</v>
      </c>
      <c r="D6" s="8">
        <v>1.2003297177E10</v>
      </c>
      <c r="E6" s="8">
        <v>2.230016896E9</v>
      </c>
      <c r="F6" s="8">
        <v>5.5734348324E10</v>
      </c>
      <c r="G6" s="8">
        <v>7.4618404823E10</v>
      </c>
      <c r="I6" s="5">
        <v>128.0</v>
      </c>
      <c r="K6" s="5">
        <v>4096.0</v>
      </c>
      <c r="L6" s="3">
        <v>88.08995337500001</v>
      </c>
      <c r="M6" s="3">
        <v>1.01278828745E10</v>
      </c>
      <c r="N6" s="3">
        <v>3.2879184964E10</v>
      </c>
      <c r="O6" s="3">
        <v>1.58085605451375E11</v>
      </c>
      <c r="P6" s="3">
        <v>4.87685257582375E11</v>
      </c>
      <c r="R6" s="10">
        <v>4096.0</v>
      </c>
      <c r="S6" s="6">
        <v>0.32415498109387225</v>
      </c>
    </row>
    <row r="7">
      <c r="A7" s="9" t="s">
        <v>40</v>
      </c>
      <c r="B7" s="9">
        <v>2600.0</v>
      </c>
      <c r="C7" s="9" t="s">
        <v>72</v>
      </c>
      <c r="D7" s="9">
        <v>1.9807085412E10</v>
      </c>
      <c r="E7" s="9">
        <v>6.429896442E9</v>
      </c>
      <c r="F7" s="9">
        <v>9.2121290196E10</v>
      </c>
      <c r="G7" s="9">
        <v>1.23147065696E11</v>
      </c>
      <c r="I7" s="5">
        <v>128.0</v>
      </c>
      <c r="K7" s="5">
        <v>6144.0</v>
      </c>
      <c r="L7" s="3">
        <v>296.219764375</v>
      </c>
      <c r="M7" s="3">
        <v>3.4201219550875E10</v>
      </c>
      <c r="N7" s="3">
        <v>1.11363498019625E11</v>
      </c>
      <c r="O7" s="3">
        <v>5.3168086885575E11</v>
      </c>
      <c r="P7" s="3">
        <v>1.645786508612875E12</v>
      </c>
      <c r="R7" s="10">
        <v>6144.0</v>
      </c>
      <c r="S7" s="6">
        <v>0.3230557949486831</v>
      </c>
    </row>
    <row r="8">
      <c r="A8" s="8" t="s">
        <v>40</v>
      </c>
      <c r="B8" s="8">
        <v>3000.0</v>
      </c>
      <c r="C8" s="8" t="s">
        <v>73</v>
      </c>
      <c r="D8" s="8">
        <v>3.0421808199E10</v>
      </c>
      <c r="E8" s="8">
        <v>2.2404577708E10</v>
      </c>
      <c r="F8" s="8">
        <v>1.39888893529E11</v>
      </c>
      <c r="G8" s="8">
        <v>1.89153168574E11</v>
      </c>
      <c r="I8" s="5">
        <v>128.0</v>
      </c>
      <c r="K8" s="5">
        <v>8192.0</v>
      </c>
      <c r="L8" s="3">
        <v>717.167931375</v>
      </c>
      <c r="M8" s="3">
        <v>8.105939892875E10</v>
      </c>
      <c r="N8" s="3">
        <v>2.6299489600975E11</v>
      </c>
      <c r="O8" s="3">
        <v>1.287305978519E12</v>
      </c>
      <c r="P8" s="3">
        <v>3.900944430062375E12</v>
      </c>
      <c r="R8" s="10">
        <v>8192.0</v>
      </c>
      <c r="S8" s="6">
        <v>0.329998543070355</v>
      </c>
    </row>
    <row r="9">
      <c r="A9" s="9" t="s">
        <v>39</v>
      </c>
      <c r="B9" s="9">
        <v>600.0</v>
      </c>
      <c r="C9" s="9" t="s">
        <v>74</v>
      </c>
      <c r="D9" s="9">
        <v>2.714056E7</v>
      </c>
      <c r="E9" s="9">
        <v>5.5231752E7</v>
      </c>
      <c r="F9" s="9">
        <v>4.56061825E8</v>
      </c>
      <c r="G9" s="9">
        <v>1.735258662E9</v>
      </c>
      <c r="I9" s="5">
        <v>128.0</v>
      </c>
      <c r="K9" s="5">
        <v>10240.0</v>
      </c>
      <c r="L9" s="3">
        <v>1372.58986125</v>
      </c>
      <c r="M9" s="3">
        <v>1.58340210575875E11</v>
      </c>
      <c r="N9" s="3">
        <v>5.1624170629625E11</v>
      </c>
      <c r="O9" s="3">
        <v>2.46335089669175E12</v>
      </c>
      <c r="P9" s="3">
        <v>7.618822194302857E12</v>
      </c>
      <c r="R9" s="10">
        <v>10240.0</v>
      </c>
      <c r="S9" s="6">
        <v>0.32332437138824094</v>
      </c>
    </row>
    <row r="10">
      <c r="A10" s="8" t="s">
        <v>39</v>
      </c>
      <c r="B10" s="8">
        <v>1000.0</v>
      </c>
      <c r="C10" s="8" t="s">
        <v>75</v>
      </c>
      <c r="D10" s="8">
        <v>1.25627023E8</v>
      </c>
      <c r="E10" s="8">
        <v>2.55644558E8</v>
      </c>
      <c r="F10" s="8">
        <v>2.16099252E9</v>
      </c>
      <c r="G10" s="8">
        <v>8.02007305E9</v>
      </c>
      <c r="I10" s="5" t="s">
        <v>69</v>
      </c>
      <c r="K10" s="5" t="s">
        <v>29</v>
      </c>
      <c r="L10" s="5" t="s">
        <v>30</v>
      </c>
      <c r="M10" s="5" t="s">
        <v>31</v>
      </c>
      <c r="N10" s="5" t="s">
        <v>32</v>
      </c>
      <c r="O10" s="5" t="s">
        <v>33</v>
      </c>
      <c r="P10" s="5" t="s">
        <v>34</v>
      </c>
      <c r="R10" s="10" t="s">
        <v>29</v>
      </c>
      <c r="S10" s="10" t="s">
        <v>70</v>
      </c>
    </row>
    <row r="11">
      <c r="A11" s="9" t="s">
        <v>39</v>
      </c>
      <c r="B11" s="9">
        <v>1400.0</v>
      </c>
      <c r="C11" s="9" t="s">
        <v>76</v>
      </c>
      <c r="D11" s="9">
        <v>3.46084466E8</v>
      </c>
      <c r="E11" s="9">
        <v>7.02067889E8</v>
      </c>
      <c r="F11" s="9">
        <v>6.363732992E9</v>
      </c>
      <c r="G11" s="9">
        <v>2.1991288791E10</v>
      </c>
      <c r="I11" s="5">
        <v>256.0</v>
      </c>
      <c r="K11" s="5">
        <v>4096.0</v>
      </c>
      <c r="L11" s="3">
        <v>84.21496962500001</v>
      </c>
      <c r="M11" s="3">
        <v>9.378797228125E9</v>
      </c>
      <c r="N11" s="3">
        <v>2.308612127925E10</v>
      </c>
      <c r="O11" s="3">
        <v>1.51112565442375E11</v>
      </c>
      <c r="P11" s="3">
        <v>4.84409855888875E11</v>
      </c>
      <c r="R11" s="10">
        <v>4096.0</v>
      </c>
      <c r="S11" s="6">
        <v>0.3119518804279669</v>
      </c>
    </row>
    <row r="12">
      <c r="A12" s="8" t="s">
        <v>39</v>
      </c>
      <c r="B12" s="8">
        <v>1800.0</v>
      </c>
      <c r="C12" s="8" t="s">
        <v>77</v>
      </c>
      <c r="D12" s="8">
        <v>7.44023304E8</v>
      </c>
      <c r="E12" s="8">
        <v>1.500545806E9</v>
      </c>
      <c r="F12" s="8">
        <v>1.3709381007E10</v>
      </c>
      <c r="G12" s="8">
        <v>4.6720905672E10</v>
      </c>
      <c r="I12" s="5">
        <v>256.0</v>
      </c>
      <c r="K12" s="5">
        <v>6144.0</v>
      </c>
      <c r="L12" s="3">
        <v>277.913359875</v>
      </c>
      <c r="M12" s="3">
        <v>3.16370930895E10</v>
      </c>
      <c r="N12" s="3">
        <v>7.8124998547125E10</v>
      </c>
      <c r="O12" s="3">
        <v>4.98798688201625E11</v>
      </c>
      <c r="P12" s="3">
        <v>1.63473203742275E12</v>
      </c>
      <c r="R12" s="10">
        <v>6144.0</v>
      </c>
      <c r="S12" s="6">
        <v>0.305125657773252</v>
      </c>
    </row>
    <row r="13">
      <c r="A13" s="9" t="s">
        <v>39</v>
      </c>
      <c r="B13" s="9">
        <v>2200.0</v>
      </c>
      <c r="C13" s="9" t="s">
        <v>78</v>
      </c>
      <c r="D13" s="9">
        <v>2.070495763E9</v>
      </c>
      <c r="E13" s="9">
        <v>2.718918445E9</v>
      </c>
      <c r="F13" s="9">
        <v>2.4686510214E10</v>
      </c>
      <c r="G13" s="9">
        <v>8.5280925104E10</v>
      </c>
      <c r="I13" s="5">
        <v>256.0</v>
      </c>
      <c r="K13" s="5">
        <v>8192.0</v>
      </c>
      <c r="L13" s="3">
        <v>848.223934625</v>
      </c>
      <c r="M13" s="3">
        <v>7.5455278204125E10</v>
      </c>
      <c r="N13" s="3">
        <v>1.74770570176875E11</v>
      </c>
      <c r="O13" s="3">
        <v>1.518119793352125E12</v>
      </c>
      <c r="P13" s="3">
        <v>3.87474130349175E12</v>
      </c>
      <c r="R13" s="10">
        <v>8192.0</v>
      </c>
      <c r="S13" s="6">
        <v>0.39179900655149824</v>
      </c>
    </row>
    <row r="14">
      <c r="A14" s="8" t="s">
        <v>39</v>
      </c>
      <c r="B14" s="8">
        <v>2600.0</v>
      </c>
      <c r="C14" s="8" t="s">
        <v>79</v>
      </c>
      <c r="D14" s="8">
        <v>4.414387041E9</v>
      </c>
      <c r="E14" s="8">
        <v>4.500033538E9</v>
      </c>
      <c r="F14" s="8">
        <v>4.1015636043E10</v>
      </c>
      <c r="G14" s="8">
        <v>1.40743344856E11</v>
      </c>
      <c r="I14" s="5">
        <v>256.0</v>
      </c>
      <c r="K14" s="5">
        <v>10240.0</v>
      </c>
      <c r="L14" s="3">
        <v>1285.921398625</v>
      </c>
      <c r="M14" s="3">
        <v>1.4645409186125E11</v>
      </c>
      <c r="N14" s="3">
        <v>3.607122014945E11</v>
      </c>
      <c r="O14" s="3">
        <v>2.30824888914075E12</v>
      </c>
      <c r="P14" s="3">
        <v>7.567644119156375E12</v>
      </c>
      <c r="R14" s="10">
        <v>10240.0</v>
      </c>
      <c r="S14" s="6">
        <v>0.30501551774848373</v>
      </c>
    </row>
    <row r="15">
      <c r="A15" s="9" t="s">
        <v>39</v>
      </c>
      <c r="B15" s="9">
        <v>3000.0</v>
      </c>
      <c r="C15" s="9" t="s">
        <v>80</v>
      </c>
      <c r="D15" s="9">
        <v>6.777956912E9</v>
      </c>
      <c r="E15" s="9">
        <v>6.908385335E9</v>
      </c>
      <c r="F15" s="9">
        <v>6.3143147877E10</v>
      </c>
      <c r="G15" s="9">
        <v>2.16180165916E11</v>
      </c>
      <c r="I15" s="5" t="s">
        <v>69</v>
      </c>
      <c r="K15" s="5" t="s">
        <v>29</v>
      </c>
      <c r="L15" s="2" t="s">
        <v>30</v>
      </c>
      <c r="M15" s="5" t="s">
        <v>31</v>
      </c>
      <c r="N15" s="5" t="s">
        <v>32</v>
      </c>
      <c r="O15" s="5" t="s">
        <v>33</v>
      </c>
      <c r="P15" s="5" t="s">
        <v>34</v>
      </c>
      <c r="R15" s="10" t="s">
        <v>29</v>
      </c>
      <c r="S15" s="10" t="s">
        <v>70</v>
      </c>
    </row>
    <row r="16">
      <c r="A16" s="8" t="s">
        <v>39</v>
      </c>
      <c r="B16" s="8">
        <v>4096.0</v>
      </c>
      <c r="C16" s="8" t="s">
        <v>81</v>
      </c>
      <c r="D16" s="8">
        <v>1.7681766928E10</v>
      </c>
      <c r="E16" s="8">
        <v>1.7577930134E10</v>
      </c>
      <c r="F16" s="8">
        <v>1.61912074029E11</v>
      </c>
      <c r="G16" s="8">
        <v>5.50091594201E11</v>
      </c>
      <c r="I16" s="5">
        <v>512.0</v>
      </c>
      <c r="K16" s="5">
        <v>4096.0</v>
      </c>
      <c r="L16" s="3">
        <v>89.796489625</v>
      </c>
      <c r="M16" s="3">
        <v>8.995920557125E9</v>
      </c>
      <c r="N16" s="3">
        <v>1.969849168725E10</v>
      </c>
      <c r="O16" s="3">
        <v>1.611280500975E11</v>
      </c>
      <c r="P16" s="3">
        <v>4.82785787023625E11</v>
      </c>
      <c r="R16" s="10">
        <v>4096.0</v>
      </c>
      <c r="S16" s="6">
        <v>0.333746465675501</v>
      </c>
    </row>
    <row r="17">
      <c r="A17" s="9" t="s">
        <v>39</v>
      </c>
      <c r="B17" s="9">
        <v>6144.0</v>
      </c>
      <c r="C17" s="9" t="s">
        <v>82</v>
      </c>
      <c r="D17" s="9">
        <v>5.9620269048E10</v>
      </c>
      <c r="E17" s="9">
        <v>5.9297958096E10</v>
      </c>
      <c r="F17" s="9">
        <v>5.42083016516E11</v>
      </c>
      <c r="G17" s="9">
        <v>1.856181255437E12</v>
      </c>
      <c r="I17" s="5">
        <v>512.0</v>
      </c>
      <c r="K17" s="5">
        <v>6144.0</v>
      </c>
      <c r="L17" s="3">
        <v>283.46727200000004</v>
      </c>
      <c r="M17" s="3">
        <v>3.0376393089875E10</v>
      </c>
      <c r="N17" s="3">
        <v>6.6756439547125E10</v>
      </c>
      <c r="O17" s="3">
        <v>5.08726110833125E11</v>
      </c>
      <c r="P17" s="3">
        <v>1.629250803934625E12</v>
      </c>
      <c r="R17" s="10">
        <v>6144.0</v>
      </c>
      <c r="S17" s="6">
        <v>0.3122454256917083</v>
      </c>
    </row>
    <row r="18">
      <c r="A18" s="8" t="s">
        <v>39</v>
      </c>
      <c r="B18" s="8">
        <v>8192.0</v>
      </c>
      <c r="C18" s="8" t="s">
        <v>83</v>
      </c>
      <c r="D18" s="8">
        <v>1.41235382234E11</v>
      </c>
      <c r="E18" s="8">
        <v>1.41586367658E11</v>
      </c>
      <c r="F18" s="8">
        <v>1.284290322922E12</v>
      </c>
      <c r="G18" s="8">
        <v>4.399389347887E12</v>
      </c>
      <c r="I18" s="5">
        <v>512.0</v>
      </c>
      <c r="K18" s="5">
        <v>8192.0</v>
      </c>
      <c r="L18" s="3">
        <v>742.8109268750001</v>
      </c>
      <c r="M18" s="3">
        <v>7.211951682375E10</v>
      </c>
      <c r="N18" s="3">
        <v>1.56882789722E11</v>
      </c>
      <c r="O18" s="3">
        <v>1.3333099535225E12</v>
      </c>
      <c r="P18" s="3">
        <v>3.861748718154875E12</v>
      </c>
      <c r="R18" s="10">
        <v>8192.0</v>
      </c>
      <c r="S18" s="6">
        <v>0.3452606709634772</v>
      </c>
    </row>
    <row r="19">
      <c r="A19" s="9" t="s">
        <v>39</v>
      </c>
      <c r="B19" s="9">
        <v>10240.0</v>
      </c>
      <c r="C19" s="9" t="s">
        <v>84</v>
      </c>
      <c r="D19" s="9">
        <v>2.75708195924E11</v>
      </c>
      <c r="E19" s="9">
        <v>2.84011398219E11</v>
      </c>
      <c r="F19" s="9">
        <v>2.518495462869E12</v>
      </c>
      <c r="G19" s="9">
        <v>8.592032751751E12</v>
      </c>
      <c r="I19" s="5">
        <v>512.0</v>
      </c>
      <c r="K19" s="5">
        <v>10240.0</v>
      </c>
      <c r="L19" s="3">
        <v>1321.444835625</v>
      </c>
      <c r="M19" s="3">
        <v>1.40624924542E11</v>
      </c>
      <c r="N19" s="3">
        <v>3.09594943726125E11</v>
      </c>
      <c r="O19" s="3">
        <v>2.371925515430375E12</v>
      </c>
      <c r="P19" s="3">
        <v>7.542268050283286E12</v>
      </c>
      <c r="R19" s="10">
        <v>10240.0</v>
      </c>
      <c r="S19" s="6">
        <v>0.31448438316128074</v>
      </c>
    </row>
    <row r="20">
      <c r="A20" s="8" t="s">
        <v>85</v>
      </c>
      <c r="B20" s="8" t="s">
        <v>86</v>
      </c>
      <c r="C20" s="8" t="s">
        <v>87</v>
      </c>
      <c r="D20" s="8">
        <v>1.0128055026E10</v>
      </c>
      <c r="E20" s="8">
        <v>3.2749104682E10</v>
      </c>
      <c r="F20" s="8">
        <v>1.57123589895E11</v>
      </c>
      <c r="G20" s="8">
        <v>4.87685256327E11</v>
      </c>
    </row>
    <row r="21">
      <c r="A21" s="9" t="s">
        <v>85</v>
      </c>
      <c r="B21" s="9" t="s">
        <v>88</v>
      </c>
      <c r="C21" s="9" t="s">
        <v>89</v>
      </c>
      <c r="D21" s="9">
        <v>3.4203547979E10</v>
      </c>
      <c r="E21" s="9">
        <v>1.10658354789E11</v>
      </c>
      <c r="F21" s="9">
        <v>5.288330733E11</v>
      </c>
      <c r="G21" s="9">
        <v>1.645786508072E12</v>
      </c>
    </row>
    <row r="22">
      <c r="A22" s="8" t="s">
        <v>85</v>
      </c>
      <c r="B22" s="8" t="s">
        <v>90</v>
      </c>
      <c r="C22" s="8" t="s">
        <v>91</v>
      </c>
      <c r="D22" s="8">
        <v>8.1067982929E10</v>
      </c>
      <c r="E22" s="8">
        <v>2.61876825622E11</v>
      </c>
      <c r="F22" s="8">
        <v>1.280577277899E12</v>
      </c>
      <c r="G22" s="8">
        <v>3.900944428831E12</v>
      </c>
      <c r="K22" s="5" t="s">
        <v>29</v>
      </c>
      <c r="L22" s="2" t="s">
        <v>30</v>
      </c>
      <c r="M22" s="5" t="s">
        <v>31</v>
      </c>
      <c r="N22" s="5" t="s">
        <v>32</v>
      </c>
      <c r="O22" s="5" t="s">
        <v>33</v>
      </c>
      <c r="P22" s="5" t="s">
        <v>34</v>
      </c>
      <c r="R22" s="10" t="s">
        <v>29</v>
      </c>
      <c r="S22" s="10" t="s">
        <v>35</v>
      </c>
    </row>
    <row r="23">
      <c r="A23" s="9" t="s">
        <v>85</v>
      </c>
      <c r="B23" s="9" t="s">
        <v>92</v>
      </c>
      <c r="C23" s="9" t="s">
        <v>93</v>
      </c>
      <c r="D23" s="9">
        <v>1.58338528869E11</v>
      </c>
      <c r="E23" s="9">
        <v>5.17881770994E11</v>
      </c>
      <c r="F23" s="9">
        <v>2.470816594386E12</v>
      </c>
      <c r="G23" s="9">
        <v>7.618822187225E12</v>
      </c>
      <c r="K23" s="5">
        <v>4096.0</v>
      </c>
      <c r="L23" s="3">
        <v>89.89761775</v>
      </c>
      <c r="M23" s="3">
        <v>1.7678757835375E10</v>
      </c>
      <c r="N23" s="3">
        <v>1.7692856974875E10</v>
      </c>
      <c r="O23" s="3">
        <v>1.612781610515E11</v>
      </c>
      <c r="P23" s="3">
        <v>5.500915940265E11</v>
      </c>
      <c r="R23" s="10">
        <v>4096.0</v>
      </c>
      <c r="S23" s="6">
        <v>0.2931841947828976</v>
      </c>
    </row>
    <row r="24">
      <c r="A24" s="8" t="s">
        <v>85</v>
      </c>
      <c r="B24" s="8" t="s">
        <v>94</v>
      </c>
      <c r="C24" s="8" t="s">
        <v>95</v>
      </c>
      <c r="D24" s="8">
        <v>9.379533565E9</v>
      </c>
      <c r="E24" s="8">
        <v>2.3224418706E10</v>
      </c>
      <c r="F24" s="8">
        <v>1.51477364095E11</v>
      </c>
      <c r="G24" s="8">
        <v>4.84409855954E11</v>
      </c>
      <c r="K24" s="5">
        <v>6144.0</v>
      </c>
      <c r="L24" s="3">
        <v>303.24366599999996</v>
      </c>
      <c r="M24" s="3">
        <v>5.9606564354625E10</v>
      </c>
      <c r="N24" s="3">
        <v>5.991683060675E10</v>
      </c>
      <c r="O24" s="3">
        <v>5.44288085111125E11</v>
      </c>
      <c r="P24" s="3">
        <v>1.85618125581175E12</v>
      </c>
      <c r="R24" s="10">
        <v>6144.0</v>
      </c>
      <c r="S24" s="6">
        <v>0.2932300298836363</v>
      </c>
    </row>
    <row r="25">
      <c r="A25" s="9" t="s">
        <v>85</v>
      </c>
      <c r="B25" s="9" t="s">
        <v>96</v>
      </c>
      <c r="C25" s="9" t="s">
        <v>97</v>
      </c>
      <c r="D25" s="9">
        <v>3.1640201092E10</v>
      </c>
      <c r="E25" s="9">
        <v>7.875846274E10</v>
      </c>
      <c r="F25" s="9">
        <v>4.99584863971E11</v>
      </c>
      <c r="G25" s="9">
        <v>1.634732037582E12</v>
      </c>
      <c r="K25" s="5">
        <v>8192.0</v>
      </c>
      <c r="L25" s="3">
        <v>719.340070625</v>
      </c>
      <c r="M25" s="3">
        <v>1.412087508445E11</v>
      </c>
      <c r="N25" s="3">
        <v>1.42816116926375E11</v>
      </c>
      <c r="O25" s="3">
        <v>1.291272905628875E12</v>
      </c>
      <c r="P25" s="3">
        <v>4.39938934866675E12</v>
      </c>
      <c r="R25" s="10">
        <v>8192.0</v>
      </c>
      <c r="S25" s="6">
        <v>0.2935118497798336</v>
      </c>
    </row>
    <row r="26">
      <c r="A26" s="8" t="s">
        <v>85</v>
      </c>
      <c r="B26" s="8" t="s">
        <v>98</v>
      </c>
      <c r="C26" s="8" t="s">
        <v>99</v>
      </c>
      <c r="D26" s="8">
        <v>7.5456343166E10</v>
      </c>
      <c r="E26" s="8">
        <v>1.74828803931E11</v>
      </c>
      <c r="F26" s="8">
        <v>1.528155392086E12</v>
      </c>
      <c r="G26" s="8">
        <v>3.874741305417E12</v>
      </c>
      <c r="K26" s="5">
        <v>10240.0</v>
      </c>
      <c r="L26" s="3">
        <v>1409.7885225</v>
      </c>
      <c r="M26" s="3">
        <v>2.756454804545E11</v>
      </c>
      <c r="N26" s="3">
        <v>2.8592714372975E11</v>
      </c>
      <c r="O26" s="3">
        <v>2.530795157063125E12</v>
      </c>
      <c r="P26" s="3">
        <v>8.592032754272875E12</v>
      </c>
      <c r="R26" s="10">
        <v>10240.0</v>
      </c>
      <c r="S26" s="6">
        <v>0.2945513860855039</v>
      </c>
    </row>
    <row r="27">
      <c r="A27" s="9" t="s">
        <v>85</v>
      </c>
      <c r="B27" s="9" t="s">
        <v>100</v>
      </c>
      <c r="C27" s="9" t="s">
        <v>101</v>
      </c>
      <c r="D27" s="9">
        <v>1.46475172294E11</v>
      </c>
      <c r="E27" s="9">
        <v>3.65423481513E11</v>
      </c>
      <c r="F27" s="9">
        <v>2.314755593966E12</v>
      </c>
      <c r="G27" s="9">
        <v>7.567644119371E12</v>
      </c>
    </row>
    <row r="28">
      <c r="A28" s="8" t="s">
        <v>85</v>
      </c>
      <c r="B28" s="8" t="s">
        <v>102</v>
      </c>
      <c r="C28" s="8" t="s">
        <v>103</v>
      </c>
      <c r="D28" s="8">
        <v>8.996198829E9</v>
      </c>
      <c r="E28" s="8">
        <v>1.9874404894E10</v>
      </c>
      <c r="F28" s="8">
        <v>1.6174713838E11</v>
      </c>
      <c r="G28" s="8">
        <v>4.82785787095E11</v>
      </c>
    </row>
    <row r="29">
      <c r="A29" s="9" t="s">
        <v>85</v>
      </c>
      <c r="B29" s="9" t="s">
        <v>104</v>
      </c>
      <c r="C29" s="9" t="s">
        <v>105</v>
      </c>
      <c r="D29" s="9">
        <v>3.0379040651E10</v>
      </c>
      <c r="E29" s="9">
        <v>6.7820848226E10</v>
      </c>
      <c r="F29" s="9">
        <v>5.09969010979E11</v>
      </c>
      <c r="G29" s="9">
        <v>1.62925080417E12</v>
      </c>
    </row>
    <row r="30">
      <c r="A30" s="8" t="s">
        <v>85</v>
      </c>
      <c r="B30" s="8" t="s">
        <v>106</v>
      </c>
      <c r="C30" s="8" t="s">
        <v>107</v>
      </c>
      <c r="D30" s="8">
        <v>7.2120604796E10</v>
      </c>
      <c r="E30" s="8">
        <v>1.58082306166E11</v>
      </c>
      <c r="F30" s="8">
        <v>1.342493035059E12</v>
      </c>
      <c r="G30" s="8">
        <v>3.861748719843E12</v>
      </c>
    </row>
    <row r="31">
      <c r="A31" s="9" t="s">
        <v>85</v>
      </c>
      <c r="B31" s="9" t="s">
        <v>108</v>
      </c>
      <c r="C31" s="9" t="s">
        <v>109</v>
      </c>
      <c r="D31" s="9">
        <v>1.40639488408E11</v>
      </c>
      <c r="E31" s="9">
        <v>3.14346992649E11</v>
      </c>
      <c r="F31" s="9">
        <v>2.375173553632E12</v>
      </c>
      <c r="G31" s="9">
        <v>7.542268050333E12</v>
      </c>
    </row>
    <row r="32">
      <c r="A32" s="8" t="s">
        <v>40</v>
      </c>
      <c r="B32" s="8">
        <v>600.0</v>
      </c>
      <c r="C32" s="8" t="s">
        <v>110</v>
      </c>
      <c r="D32" s="8">
        <v>2.44647827E8</v>
      </c>
      <c r="E32" s="8">
        <v>3.8774465E7</v>
      </c>
      <c r="F32" s="8">
        <v>8.5846921E8</v>
      </c>
      <c r="G32" s="8">
        <v>1.518178604E9</v>
      </c>
    </row>
    <row r="33">
      <c r="A33" s="9" t="s">
        <v>40</v>
      </c>
      <c r="B33" s="9">
        <v>1000.0</v>
      </c>
      <c r="C33" s="9" t="s">
        <v>111</v>
      </c>
      <c r="D33" s="9">
        <v>1.129294375E9</v>
      </c>
      <c r="E33" s="9">
        <v>1.82627561E8</v>
      </c>
      <c r="F33" s="9">
        <v>4.333379307E9</v>
      </c>
      <c r="G33" s="9">
        <v>7.017072485E9</v>
      </c>
    </row>
    <row r="34">
      <c r="A34" s="8" t="s">
        <v>40</v>
      </c>
      <c r="B34" s="8">
        <v>1400.0</v>
      </c>
      <c r="C34" s="8" t="s">
        <v>112</v>
      </c>
      <c r="D34" s="8">
        <v>3.095566459E9</v>
      </c>
      <c r="E34" s="8">
        <v>5.20347516E8</v>
      </c>
      <c r="F34" s="8">
        <v>1.3241401119E10</v>
      </c>
      <c r="G34" s="8">
        <v>1.9241407583E10</v>
      </c>
    </row>
    <row r="35">
      <c r="A35" s="9" t="s">
        <v>40</v>
      </c>
      <c r="B35" s="9">
        <v>1800.0</v>
      </c>
      <c r="C35" s="9" t="s">
        <v>113</v>
      </c>
      <c r="D35" s="9">
        <v>6.580161871E9</v>
      </c>
      <c r="E35" s="9">
        <v>1.291144499E9</v>
      </c>
      <c r="F35" s="9">
        <v>2.9899673608E10</v>
      </c>
      <c r="G35" s="9">
        <v>4.0879185782E10</v>
      </c>
    </row>
    <row r="36">
      <c r="A36" s="8" t="s">
        <v>40</v>
      </c>
      <c r="B36" s="8">
        <v>2200.0</v>
      </c>
      <c r="C36" s="8" t="s">
        <v>114</v>
      </c>
      <c r="D36" s="8">
        <v>1.2003303769E10</v>
      </c>
      <c r="E36" s="8">
        <v>2.078096016E9</v>
      </c>
      <c r="F36" s="8">
        <v>5.5914923103E10</v>
      </c>
      <c r="G36" s="8">
        <v>7.4618404836E10</v>
      </c>
    </row>
    <row r="37">
      <c r="A37" s="9" t="s">
        <v>40</v>
      </c>
      <c r="B37" s="9">
        <v>2600.0</v>
      </c>
      <c r="C37" s="9" t="s">
        <v>115</v>
      </c>
      <c r="D37" s="9">
        <v>1.9807044101E10</v>
      </c>
      <c r="E37" s="9">
        <v>6.140712788E9</v>
      </c>
      <c r="F37" s="9">
        <v>9.3014071993E10</v>
      </c>
      <c r="G37" s="9">
        <v>1.23147066055E11</v>
      </c>
    </row>
    <row r="38">
      <c r="A38" s="8" t="s">
        <v>40</v>
      </c>
      <c r="B38" s="8">
        <v>3000.0</v>
      </c>
      <c r="C38" s="8" t="s">
        <v>116</v>
      </c>
      <c r="D38" s="8">
        <v>3.0421830679E10</v>
      </c>
      <c r="E38" s="8">
        <v>2.1017174319E10</v>
      </c>
      <c r="F38" s="8">
        <v>1.416448195E11</v>
      </c>
      <c r="G38" s="8">
        <v>1.89153167885E11</v>
      </c>
    </row>
    <row r="39">
      <c r="A39" s="9" t="s">
        <v>39</v>
      </c>
      <c r="B39" s="9">
        <v>600.0</v>
      </c>
      <c r="C39" s="9" t="s">
        <v>117</v>
      </c>
      <c r="D39" s="9">
        <v>2.7142271E7</v>
      </c>
      <c r="E39" s="9">
        <v>5.6866593E7</v>
      </c>
      <c r="F39" s="9">
        <v>4.5698606E8</v>
      </c>
      <c r="G39" s="9">
        <v>1.735258614E9</v>
      </c>
    </row>
    <row r="40">
      <c r="A40" s="8" t="s">
        <v>39</v>
      </c>
      <c r="B40" s="8">
        <v>1000.0</v>
      </c>
      <c r="C40" s="8" t="s">
        <v>118</v>
      </c>
      <c r="D40" s="8">
        <v>1.25630374E8</v>
      </c>
      <c r="E40" s="8">
        <v>2.62506923E8</v>
      </c>
      <c r="F40" s="8">
        <v>2.178496343E9</v>
      </c>
      <c r="G40" s="8">
        <v>8.020073035E9</v>
      </c>
    </row>
    <row r="41">
      <c r="A41" s="9" t="s">
        <v>39</v>
      </c>
      <c r="B41" s="9">
        <v>1400.0</v>
      </c>
      <c r="C41" s="9" t="s">
        <v>119</v>
      </c>
      <c r="D41" s="9">
        <v>3.4608875E8</v>
      </c>
      <c r="E41" s="9">
        <v>7.12241862E8</v>
      </c>
      <c r="F41" s="9">
        <v>6.392393164E9</v>
      </c>
      <c r="G41" s="9">
        <v>2.1991288796E10</v>
      </c>
    </row>
    <row r="42">
      <c r="A42" s="8" t="s">
        <v>39</v>
      </c>
      <c r="B42" s="8">
        <v>1800.0</v>
      </c>
      <c r="C42" s="8" t="s">
        <v>120</v>
      </c>
      <c r="D42" s="8">
        <v>7.43925408E8</v>
      </c>
      <c r="E42" s="8">
        <v>1.517004761E9</v>
      </c>
      <c r="F42" s="8">
        <v>1.379439659E10</v>
      </c>
      <c r="G42" s="8">
        <v>4.672090567E10</v>
      </c>
    </row>
    <row r="43">
      <c r="A43" s="9" t="s">
        <v>39</v>
      </c>
      <c r="B43" s="9">
        <v>2200.0</v>
      </c>
      <c r="C43" s="9" t="s">
        <v>121</v>
      </c>
      <c r="D43" s="9">
        <v>2.070430191E9</v>
      </c>
      <c r="E43" s="9">
        <v>2.751062138E9</v>
      </c>
      <c r="F43" s="9">
        <v>2.4894385582E10</v>
      </c>
      <c r="G43" s="9">
        <v>8.5280925127E10</v>
      </c>
    </row>
    <row r="44">
      <c r="A44" s="8" t="s">
        <v>39</v>
      </c>
      <c r="B44" s="8">
        <v>2600.0</v>
      </c>
      <c r="C44" s="8" t="s">
        <v>122</v>
      </c>
      <c r="D44" s="8">
        <v>4.414381289E9</v>
      </c>
      <c r="E44" s="8">
        <v>4.559433658E9</v>
      </c>
      <c r="F44" s="8">
        <v>4.1264846278E10</v>
      </c>
      <c r="G44" s="8">
        <v>1.40743344933E11</v>
      </c>
    </row>
    <row r="45">
      <c r="A45" s="9" t="s">
        <v>39</v>
      </c>
      <c r="B45" s="9">
        <v>3000.0</v>
      </c>
      <c r="C45" s="9" t="s">
        <v>123</v>
      </c>
      <c r="D45" s="9">
        <v>6.777974604E9</v>
      </c>
      <c r="E45" s="9">
        <v>6.989250085E9</v>
      </c>
      <c r="F45" s="9">
        <v>6.3521796839E10</v>
      </c>
      <c r="G45" s="9">
        <v>2.16180165961E11</v>
      </c>
    </row>
    <row r="46">
      <c r="A46" s="8" t="s">
        <v>39</v>
      </c>
      <c r="B46" s="8">
        <v>4096.0</v>
      </c>
      <c r="C46" s="8" t="s">
        <v>124</v>
      </c>
      <c r="D46" s="8">
        <v>1.7675445115E10</v>
      </c>
      <c r="E46" s="8">
        <v>1.7807575676E10</v>
      </c>
      <c r="F46" s="8">
        <v>1.6155972615E11</v>
      </c>
      <c r="G46" s="8">
        <v>5.50091594053E11</v>
      </c>
    </row>
    <row r="47">
      <c r="A47" s="9" t="s">
        <v>39</v>
      </c>
      <c r="B47" s="9">
        <v>6144.0</v>
      </c>
      <c r="C47" s="9" t="s">
        <v>125</v>
      </c>
      <c r="D47" s="9">
        <v>5.9593852273E10</v>
      </c>
      <c r="E47" s="9">
        <v>6.0349185833E10</v>
      </c>
      <c r="F47" s="9">
        <v>5.457191277E11</v>
      </c>
      <c r="G47" s="9">
        <v>1.856181256093E12</v>
      </c>
    </row>
    <row r="48">
      <c r="A48" s="8" t="s">
        <v>39</v>
      </c>
      <c r="B48" s="8">
        <v>8192.0</v>
      </c>
      <c r="C48" s="8" t="s">
        <v>126</v>
      </c>
      <c r="D48" s="8">
        <v>1.41197333151E11</v>
      </c>
      <c r="E48" s="8">
        <v>1.43071191023E11</v>
      </c>
      <c r="F48" s="8">
        <v>1.296993397567E12</v>
      </c>
      <c r="G48" s="8">
        <v>4.399389349627E12</v>
      </c>
    </row>
    <row r="49">
      <c r="A49" s="9" t="s">
        <v>39</v>
      </c>
      <c r="B49" s="9">
        <v>10240.0</v>
      </c>
      <c r="C49" s="9" t="s">
        <v>127</v>
      </c>
      <c r="D49" s="9">
        <v>2.75604818192E11</v>
      </c>
      <c r="E49" s="9">
        <v>2.86161012782E11</v>
      </c>
      <c r="F49" s="9">
        <v>2.535949697251E12</v>
      </c>
      <c r="G49" s="9">
        <v>8.592032755087E12</v>
      </c>
    </row>
    <row r="50">
      <c r="A50" s="8" t="s">
        <v>85</v>
      </c>
      <c r="B50" s="8" t="s">
        <v>86</v>
      </c>
      <c r="C50" s="8" t="s">
        <v>128</v>
      </c>
      <c r="D50" s="8">
        <v>1.0131056217E10</v>
      </c>
      <c r="E50" s="8">
        <v>3.2970276534E10</v>
      </c>
      <c r="F50" s="8">
        <v>1.58939593534E11</v>
      </c>
      <c r="G50" s="8">
        <v>4.87685256296E11</v>
      </c>
    </row>
    <row r="51">
      <c r="A51" s="9" t="s">
        <v>85</v>
      </c>
      <c r="B51" s="9" t="s">
        <v>88</v>
      </c>
      <c r="C51" s="9" t="s">
        <v>129</v>
      </c>
      <c r="D51" s="9">
        <v>3.4199978559E10</v>
      </c>
      <c r="E51" s="9">
        <v>1.11942390049E11</v>
      </c>
      <c r="F51" s="9">
        <v>5.34973841386E11</v>
      </c>
      <c r="G51" s="9">
        <v>1.645786509158E12</v>
      </c>
    </row>
    <row r="52">
      <c r="A52" s="8" t="s">
        <v>85</v>
      </c>
      <c r="B52" s="8" t="s">
        <v>90</v>
      </c>
      <c r="C52" s="8" t="s">
        <v>130</v>
      </c>
      <c r="D52" s="8">
        <v>8.106001602E10</v>
      </c>
      <c r="E52" s="8">
        <v>2.63910282611E11</v>
      </c>
      <c r="F52" s="8">
        <v>1.294535906618E12</v>
      </c>
      <c r="G52" s="8">
        <v>3.90094443134E12</v>
      </c>
    </row>
    <row r="53">
      <c r="A53" s="9" t="s">
        <v>85</v>
      </c>
      <c r="B53" s="9" t="s">
        <v>92</v>
      </c>
      <c r="C53" s="9" t="s">
        <v>131</v>
      </c>
      <c r="D53" s="9">
        <v>1.58335279812E11</v>
      </c>
      <c r="E53" s="9">
        <v>5.19534100516E11</v>
      </c>
      <c r="F53" s="9">
        <v>2.477619368531E12</v>
      </c>
      <c r="G53" s="9">
        <v>7.618822188867E12</v>
      </c>
    </row>
    <row r="54">
      <c r="A54" s="8" t="s">
        <v>85</v>
      </c>
      <c r="B54" s="8" t="s">
        <v>94</v>
      </c>
      <c r="C54" s="8" t="s">
        <v>132</v>
      </c>
      <c r="D54" s="8">
        <v>9.379758036E9</v>
      </c>
      <c r="E54" s="8">
        <v>2.3222354095E10</v>
      </c>
      <c r="F54" s="8">
        <v>1.51411560168E11</v>
      </c>
      <c r="G54" s="8">
        <v>4.84409855938E11</v>
      </c>
    </row>
    <row r="55">
      <c r="A55" s="9" t="s">
        <v>85</v>
      </c>
      <c r="B55" s="9" t="s">
        <v>96</v>
      </c>
      <c r="C55" s="9" t="s">
        <v>133</v>
      </c>
      <c r="D55" s="9">
        <v>3.1640166238E10</v>
      </c>
      <c r="E55" s="9">
        <v>7.8714623037E10</v>
      </c>
      <c r="F55" s="9">
        <v>4.99414392373E11</v>
      </c>
      <c r="G55" s="9">
        <v>1.634732037589E12</v>
      </c>
    </row>
    <row r="56">
      <c r="A56" s="8" t="s">
        <v>85</v>
      </c>
      <c r="B56" s="8" t="s">
        <v>98</v>
      </c>
      <c r="C56" s="8" t="s">
        <v>134</v>
      </c>
      <c r="D56" s="8">
        <v>7.5458246626E10</v>
      </c>
      <c r="E56" s="8">
        <v>1.74516308022E11</v>
      </c>
      <c r="F56" s="8">
        <v>1.530294389037E12</v>
      </c>
      <c r="G56" s="8">
        <v>3.874741306058E12</v>
      </c>
    </row>
    <row r="57">
      <c r="A57" s="9" t="s">
        <v>85</v>
      </c>
      <c r="B57" s="9" t="s">
        <v>100</v>
      </c>
      <c r="C57" s="9" t="s">
        <v>135</v>
      </c>
      <c r="D57" s="9">
        <v>1.46453918212E11</v>
      </c>
      <c r="E57" s="9">
        <v>3.58755014991E11</v>
      </c>
      <c r="F57" s="9">
        <v>2.305593720656E12</v>
      </c>
      <c r="G57" s="9">
        <v>7.567644127465E12</v>
      </c>
    </row>
    <row r="58">
      <c r="A58" s="8" t="s">
        <v>85</v>
      </c>
      <c r="B58" s="8" t="s">
        <v>102</v>
      </c>
      <c r="C58" s="8" t="s">
        <v>136</v>
      </c>
      <c r="D58" s="8">
        <v>8.995379956E9</v>
      </c>
      <c r="E58" s="8">
        <v>1.9618305099E10</v>
      </c>
      <c r="F58" s="8">
        <v>1.60525307175E11</v>
      </c>
      <c r="G58" s="8">
        <v>4.82785786879E11</v>
      </c>
    </row>
    <row r="59">
      <c r="A59" s="9" t="s">
        <v>85</v>
      </c>
      <c r="B59" s="9" t="s">
        <v>104</v>
      </c>
      <c r="C59" s="9" t="s">
        <v>137</v>
      </c>
      <c r="D59" s="9">
        <v>3.0374851431E10</v>
      </c>
      <c r="E59" s="9">
        <v>6.6119271747E10</v>
      </c>
      <c r="F59" s="9">
        <v>5.0784953842E11</v>
      </c>
      <c r="G59" s="9">
        <v>1.629250803629E12</v>
      </c>
    </row>
    <row r="60">
      <c r="A60" s="8" t="s">
        <v>85</v>
      </c>
      <c r="B60" s="8" t="s">
        <v>106</v>
      </c>
      <c r="C60" s="8" t="s">
        <v>138</v>
      </c>
      <c r="D60" s="8">
        <v>7.2113904358E10</v>
      </c>
      <c r="E60" s="8">
        <v>1.56027778929E11</v>
      </c>
      <c r="F60" s="8">
        <v>1.321790623597E12</v>
      </c>
      <c r="G60" s="8">
        <v>3.861748716129E12</v>
      </c>
    </row>
    <row r="61">
      <c r="A61" s="9" t="s">
        <v>85</v>
      </c>
      <c r="B61" s="9" t="s">
        <v>108</v>
      </c>
      <c r="C61" s="9" t="s">
        <v>139</v>
      </c>
      <c r="D61" s="9">
        <v>1.40617713339E11</v>
      </c>
      <c r="E61" s="9">
        <v>3.07033928633E11</v>
      </c>
      <c r="F61" s="9">
        <v>2.363945825635E12</v>
      </c>
      <c r="G61" s="9">
        <v>7.542268047884E12</v>
      </c>
    </row>
    <row r="62">
      <c r="A62" s="8" t="s">
        <v>40</v>
      </c>
      <c r="B62" s="8">
        <v>600.0</v>
      </c>
      <c r="C62" s="8" t="s">
        <v>140</v>
      </c>
      <c r="D62" s="8">
        <v>2.44745728E8</v>
      </c>
      <c r="E62" s="8">
        <v>3.7499861E7</v>
      </c>
      <c r="F62" s="8">
        <v>8.50178986E8</v>
      </c>
      <c r="G62" s="8">
        <v>1.518182995E9</v>
      </c>
    </row>
    <row r="63">
      <c r="A63" s="9" t="s">
        <v>40</v>
      </c>
      <c r="B63" s="9">
        <v>1000.0</v>
      </c>
      <c r="C63" s="9" t="s">
        <v>141</v>
      </c>
      <c r="D63" s="9">
        <v>1.129564317E9</v>
      </c>
      <c r="E63" s="9">
        <v>1.60484941E8</v>
      </c>
      <c r="F63" s="9">
        <v>4.31081304E9</v>
      </c>
      <c r="G63" s="9">
        <v>7.017072325E9</v>
      </c>
    </row>
    <row r="64">
      <c r="A64" s="8" t="s">
        <v>40</v>
      </c>
      <c r="B64" s="8">
        <v>1400.0</v>
      </c>
      <c r="C64" s="8" t="s">
        <v>142</v>
      </c>
      <c r="D64" s="8">
        <v>3.096429305E9</v>
      </c>
      <c r="E64" s="8">
        <v>4.29300253E8</v>
      </c>
      <c r="F64" s="8">
        <v>1.3251565473E10</v>
      </c>
      <c r="G64" s="8">
        <v>1.9241408251E10</v>
      </c>
    </row>
    <row r="65">
      <c r="A65" s="9" t="s">
        <v>40</v>
      </c>
      <c r="B65" s="9">
        <v>1800.0</v>
      </c>
      <c r="C65" s="9" t="s">
        <v>143</v>
      </c>
      <c r="D65" s="9">
        <v>6.579783619E9</v>
      </c>
      <c r="E65" s="9">
        <v>1.055434983E9</v>
      </c>
      <c r="F65" s="9">
        <v>2.9464932974E10</v>
      </c>
      <c r="G65" s="9">
        <v>4.0879185636E10</v>
      </c>
    </row>
    <row r="66">
      <c r="A66" s="8" t="s">
        <v>40</v>
      </c>
      <c r="B66" s="8">
        <v>2200.0</v>
      </c>
      <c r="C66" s="8" t="s">
        <v>144</v>
      </c>
      <c r="D66" s="8">
        <v>1.2003235039E10</v>
      </c>
      <c r="E66" s="8">
        <v>2.237268328E9</v>
      </c>
      <c r="F66" s="8">
        <v>5.5758982455E10</v>
      </c>
      <c r="G66" s="8">
        <v>7.4618404943E10</v>
      </c>
    </row>
    <row r="67">
      <c r="A67" s="9" t="s">
        <v>40</v>
      </c>
      <c r="B67" s="9">
        <v>2600.0</v>
      </c>
      <c r="C67" s="9" t="s">
        <v>145</v>
      </c>
      <c r="D67" s="9">
        <v>1.9807115412E10</v>
      </c>
      <c r="E67" s="9">
        <v>6.337578602E9</v>
      </c>
      <c r="F67" s="9">
        <v>9.1919842856E10</v>
      </c>
      <c r="G67" s="9">
        <v>1.23147066341E11</v>
      </c>
    </row>
    <row r="68">
      <c r="A68" s="8" t="s">
        <v>40</v>
      </c>
      <c r="B68" s="8">
        <v>3000.0</v>
      </c>
      <c r="C68" s="8" t="s">
        <v>146</v>
      </c>
      <c r="D68" s="8">
        <v>3.0421468017E10</v>
      </c>
      <c r="E68" s="8">
        <v>2.2638927164E10</v>
      </c>
      <c r="F68" s="8">
        <v>1.39735770811E11</v>
      </c>
      <c r="G68" s="8">
        <v>1.8915316873E11</v>
      </c>
    </row>
    <row r="69">
      <c r="A69" s="9" t="s">
        <v>39</v>
      </c>
      <c r="B69" s="9">
        <v>600.0</v>
      </c>
      <c r="C69" s="9" t="s">
        <v>147</v>
      </c>
      <c r="D69" s="9">
        <v>2.711349E7</v>
      </c>
      <c r="E69" s="9">
        <v>5.5171537E7</v>
      </c>
      <c r="F69" s="9">
        <v>4.58146633E8</v>
      </c>
      <c r="G69" s="9">
        <v>1.735259159E9</v>
      </c>
    </row>
    <row r="70">
      <c r="A70" s="8" t="s">
        <v>39</v>
      </c>
      <c r="B70" s="8">
        <v>1000.0</v>
      </c>
      <c r="C70" s="8" t="s">
        <v>148</v>
      </c>
      <c r="D70" s="8">
        <v>1.25664712E8</v>
      </c>
      <c r="E70" s="8">
        <v>2.55797076E8</v>
      </c>
      <c r="F70" s="8">
        <v>2.219351985E9</v>
      </c>
      <c r="G70" s="8">
        <v>8.020073053E9</v>
      </c>
    </row>
    <row r="71">
      <c r="A71" s="9" t="s">
        <v>39</v>
      </c>
      <c r="B71" s="9">
        <v>1400.0</v>
      </c>
      <c r="C71" s="9" t="s">
        <v>149</v>
      </c>
      <c r="D71" s="9">
        <v>3.45970063E8</v>
      </c>
      <c r="E71" s="9">
        <v>7.01595356E8</v>
      </c>
      <c r="F71" s="9">
        <v>6.402168625E9</v>
      </c>
      <c r="G71" s="9">
        <v>2.1991288316E10</v>
      </c>
    </row>
    <row r="72">
      <c r="A72" s="8" t="s">
        <v>39</v>
      </c>
      <c r="B72" s="8">
        <v>1800.0</v>
      </c>
      <c r="C72" s="8" t="s">
        <v>150</v>
      </c>
      <c r="D72" s="8">
        <v>7.43607161E8</v>
      </c>
      <c r="E72" s="8">
        <v>1.500060002E9</v>
      </c>
      <c r="F72" s="8">
        <v>1.3769816686E10</v>
      </c>
      <c r="G72" s="8">
        <v>4.6720906241E10</v>
      </c>
    </row>
    <row r="73">
      <c r="A73" s="9" t="s">
        <v>39</v>
      </c>
      <c r="B73" s="9">
        <v>2200.0</v>
      </c>
      <c r="C73" s="9" t="s">
        <v>151</v>
      </c>
      <c r="D73" s="9">
        <v>2.075101761E9</v>
      </c>
      <c r="E73" s="9">
        <v>2.716942299E9</v>
      </c>
      <c r="F73" s="9">
        <v>2.5298034953E10</v>
      </c>
      <c r="G73" s="9">
        <v>8.528092528E10</v>
      </c>
    </row>
    <row r="74">
      <c r="A74" s="8" t="s">
        <v>39</v>
      </c>
      <c r="B74" s="8">
        <v>2600.0</v>
      </c>
      <c r="C74" s="8" t="s">
        <v>152</v>
      </c>
      <c r="D74" s="8">
        <v>4.414022081E9</v>
      </c>
      <c r="E74" s="8">
        <v>4.514610578E9</v>
      </c>
      <c r="F74" s="8">
        <v>4.2124457709E10</v>
      </c>
      <c r="G74" s="8">
        <v>1.40743345122E11</v>
      </c>
    </row>
    <row r="75">
      <c r="A75" s="9" t="s">
        <v>39</v>
      </c>
      <c r="B75" s="9">
        <v>3000.0</v>
      </c>
      <c r="C75" s="9" t="s">
        <v>153</v>
      </c>
      <c r="D75" s="9">
        <v>6.777940528E9</v>
      </c>
      <c r="E75" s="9">
        <v>6.966019678E9</v>
      </c>
      <c r="F75" s="9">
        <v>6.3596378323E10</v>
      </c>
      <c r="G75" s="9">
        <v>2.16180165973E11</v>
      </c>
    </row>
    <row r="76">
      <c r="A76" s="8" t="s">
        <v>39</v>
      </c>
      <c r="B76" s="8">
        <v>4096.0</v>
      </c>
      <c r="C76" s="8" t="s">
        <v>154</v>
      </c>
      <c r="D76" s="8">
        <v>1.7678212982E10</v>
      </c>
      <c r="E76" s="8">
        <v>1.7700513149E10</v>
      </c>
      <c r="F76" s="8">
        <v>1.61977147312E11</v>
      </c>
      <c r="G76" s="8">
        <v>5.50091594143E11</v>
      </c>
    </row>
    <row r="77">
      <c r="A77" s="9" t="s">
        <v>39</v>
      </c>
      <c r="B77" s="9">
        <v>6144.0</v>
      </c>
      <c r="C77" s="9" t="s">
        <v>155</v>
      </c>
      <c r="D77" s="9">
        <v>5.9606472052E10</v>
      </c>
      <c r="E77" s="9">
        <v>5.9729271029E10</v>
      </c>
      <c r="F77" s="9">
        <v>5.46634663549E11</v>
      </c>
      <c r="G77" s="9">
        <v>1.856181256392E12</v>
      </c>
    </row>
    <row r="78">
      <c r="A78" s="8" t="s">
        <v>39</v>
      </c>
      <c r="B78" s="8">
        <v>8192.0</v>
      </c>
      <c r="C78" s="8" t="s">
        <v>156</v>
      </c>
      <c r="D78" s="8">
        <v>1.41203695226E11</v>
      </c>
      <c r="E78" s="8">
        <v>1.42397276891E11</v>
      </c>
      <c r="F78" s="8">
        <v>1.296409089467E12</v>
      </c>
      <c r="G78" s="8">
        <v>4.399389349944E12</v>
      </c>
    </row>
    <row r="79">
      <c r="A79" s="9" t="s">
        <v>39</v>
      </c>
      <c r="B79" s="9">
        <v>10240.0</v>
      </c>
      <c r="C79" s="9" t="s">
        <v>157</v>
      </c>
      <c r="D79" s="9">
        <v>2.75620937607E11</v>
      </c>
      <c r="E79" s="9">
        <v>2.86720028656E11</v>
      </c>
      <c r="F79" s="9">
        <v>2.540954655156E12</v>
      </c>
      <c r="G79" s="9">
        <v>8.592032756027E12</v>
      </c>
    </row>
    <row r="80">
      <c r="A80" s="8" t="s">
        <v>85</v>
      </c>
      <c r="B80" s="8" t="s">
        <v>86</v>
      </c>
      <c r="C80" s="8" t="s">
        <v>158</v>
      </c>
      <c r="D80" s="8">
        <v>1.0131132144E10</v>
      </c>
      <c r="E80" s="8">
        <v>3.3086217258E10</v>
      </c>
      <c r="F80" s="8">
        <v>1.59251029688E11</v>
      </c>
      <c r="G80" s="8">
        <v>4.87685261378E11</v>
      </c>
    </row>
    <row r="81">
      <c r="A81" s="9" t="s">
        <v>85</v>
      </c>
      <c r="B81" s="9" t="s">
        <v>88</v>
      </c>
      <c r="C81" s="9" t="s">
        <v>159</v>
      </c>
      <c r="D81" s="9">
        <v>3.4199540922E10</v>
      </c>
      <c r="E81" s="9">
        <v>1.11951262223E11</v>
      </c>
      <c r="F81" s="9">
        <v>5.34225661104E11</v>
      </c>
      <c r="G81" s="9">
        <v>1.645786509101E12</v>
      </c>
    </row>
    <row r="82">
      <c r="A82" s="8" t="s">
        <v>85</v>
      </c>
      <c r="B82" s="8" t="s">
        <v>90</v>
      </c>
      <c r="C82" s="8" t="s">
        <v>160</v>
      </c>
      <c r="D82" s="8">
        <v>8.1063293677E10</v>
      </c>
      <c r="E82" s="8">
        <v>2.64061534121E11</v>
      </c>
      <c r="F82" s="8">
        <v>1.294658665387E12</v>
      </c>
      <c r="G82" s="8">
        <v>3.900944431565E12</v>
      </c>
    </row>
    <row r="83">
      <c r="A83" s="9" t="s">
        <v>85</v>
      </c>
      <c r="B83" s="9" t="s">
        <v>92</v>
      </c>
      <c r="C83" s="9" t="s">
        <v>161</v>
      </c>
      <c r="D83" s="9">
        <v>1.5832427385E11</v>
      </c>
      <c r="E83" s="9">
        <v>5.1954584067E11</v>
      </c>
      <c r="F83" s="9">
        <v>2.474333350637E12</v>
      </c>
      <c r="G83" s="9">
        <v>7.618822188119E12</v>
      </c>
    </row>
    <row r="84">
      <c r="A84" s="8" t="s">
        <v>85</v>
      </c>
      <c r="B84" s="8" t="s">
        <v>94</v>
      </c>
      <c r="C84" s="8" t="s">
        <v>162</v>
      </c>
      <c r="D84" s="8">
        <v>9.379106147E9</v>
      </c>
      <c r="E84" s="8">
        <v>2.3211465662E10</v>
      </c>
      <c r="F84" s="8">
        <v>1.51402225235E11</v>
      </c>
      <c r="G84" s="8">
        <v>4.84409855974E11</v>
      </c>
    </row>
    <row r="85">
      <c r="A85" s="9" t="s">
        <v>85</v>
      </c>
      <c r="B85" s="9" t="s">
        <v>96</v>
      </c>
      <c r="C85" s="9" t="s">
        <v>163</v>
      </c>
      <c r="D85" s="9">
        <v>3.1638551326E10</v>
      </c>
      <c r="E85" s="9">
        <v>7.8691926487E10</v>
      </c>
      <c r="F85" s="9">
        <v>4.99487069301E11</v>
      </c>
      <c r="G85" s="9">
        <v>1.634732037594E12</v>
      </c>
    </row>
    <row r="86">
      <c r="A86" s="8" t="s">
        <v>85</v>
      </c>
      <c r="B86" s="8" t="s">
        <v>98</v>
      </c>
      <c r="C86" s="8" t="s">
        <v>164</v>
      </c>
      <c r="D86" s="8">
        <v>7.5432731891E10</v>
      </c>
      <c r="E86" s="8">
        <v>1.72707865349E11</v>
      </c>
      <c r="F86" s="8">
        <v>1.52340049417E12</v>
      </c>
      <c r="G86" s="8">
        <v>3.87474130506E12</v>
      </c>
    </row>
    <row r="87">
      <c r="A87" s="9" t="s">
        <v>85</v>
      </c>
      <c r="B87" s="9" t="s">
        <v>100</v>
      </c>
      <c r="C87" s="9" t="s">
        <v>165</v>
      </c>
      <c r="D87" s="9">
        <v>1.46443964269E11</v>
      </c>
      <c r="E87" s="9">
        <v>3.57620111305E11</v>
      </c>
      <c r="F87" s="9">
        <v>2.304205349862E12</v>
      </c>
      <c r="G87" s="9">
        <v>7.56764411704E12</v>
      </c>
    </row>
    <row r="88">
      <c r="A88" s="8" t="s">
        <v>85</v>
      </c>
      <c r="B88" s="8" t="s">
        <v>102</v>
      </c>
      <c r="C88" s="8" t="s">
        <v>166</v>
      </c>
      <c r="D88" s="8">
        <v>8.996193263E9</v>
      </c>
      <c r="E88" s="8">
        <v>1.9602069894E10</v>
      </c>
      <c r="F88" s="8">
        <v>1.6094043539E11</v>
      </c>
      <c r="G88" s="8">
        <v>4.82785786983E11</v>
      </c>
    </row>
    <row r="89">
      <c r="A89" s="9" t="s">
        <v>85</v>
      </c>
      <c r="B89" s="9" t="s">
        <v>104</v>
      </c>
      <c r="C89" s="9" t="s">
        <v>167</v>
      </c>
      <c r="D89" s="9">
        <v>3.0372820848E10</v>
      </c>
      <c r="E89" s="9">
        <v>6.6086172682E10</v>
      </c>
      <c r="F89" s="9">
        <v>5.08228896505E11</v>
      </c>
      <c r="G89" s="9">
        <v>1.629250803907E12</v>
      </c>
    </row>
    <row r="90">
      <c r="A90" s="8" t="s">
        <v>85</v>
      </c>
      <c r="B90" s="8" t="s">
        <v>106</v>
      </c>
      <c r="C90" s="8" t="s">
        <v>168</v>
      </c>
      <c r="D90" s="8">
        <v>7.2122663027E10</v>
      </c>
      <c r="E90" s="8">
        <v>1.58103927364E11</v>
      </c>
      <c r="F90" s="8">
        <v>1.347313945826E12</v>
      </c>
      <c r="G90" s="8">
        <v>3.861748720665E12</v>
      </c>
    </row>
    <row r="91">
      <c r="A91" s="9" t="s">
        <v>85</v>
      </c>
      <c r="B91" s="9" t="s">
        <v>108</v>
      </c>
      <c r="C91" s="9" t="s">
        <v>169</v>
      </c>
      <c r="D91" s="9">
        <v>1.40622859748E11</v>
      </c>
      <c r="E91" s="9">
        <v>3.14018303626E11</v>
      </c>
      <c r="F91" s="9">
        <v>2.380244989782E12</v>
      </c>
      <c r="G91" s="9">
        <v>7.542268051145E12</v>
      </c>
    </row>
    <row r="92">
      <c r="A92" s="8" t="s">
        <v>40</v>
      </c>
      <c r="B92" s="8">
        <v>600.0</v>
      </c>
      <c r="C92" s="8" t="s">
        <v>170</v>
      </c>
      <c r="D92" s="8">
        <v>2.446217E8</v>
      </c>
      <c r="E92" s="8">
        <v>4.0322738E7</v>
      </c>
      <c r="F92" s="8">
        <v>8.58574918E8</v>
      </c>
      <c r="G92" s="8">
        <v>1.518179121E9</v>
      </c>
    </row>
    <row r="93">
      <c r="A93" s="9" t="s">
        <v>40</v>
      </c>
      <c r="B93" s="9">
        <v>1000.0</v>
      </c>
      <c r="C93" s="9" t="s">
        <v>171</v>
      </c>
      <c r="D93" s="9">
        <v>1.129313477E9</v>
      </c>
      <c r="E93" s="9">
        <v>1.78668976E8</v>
      </c>
      <c r="F93" s="9">
        <v>4.343252801E9</v>
      </c>
      <c r="G93" s="9">
        <v>7.017072468E9</v>
      </c>
    </row>
    <row r="94">
      <c r="A94" s="8" t="s">
        <v>40</v>
      </c>
      <c r="B94" s="8">
        <v>1400.0</v>
      </c>
      <c r="C94" s="8" t="s">
        <v>172</v>
      </c>
      <c r="D94" s="8">
        <v>3.096959704E9</v>
      </c>
      <c r="E94" s="8">
        <v>4.7893315E8</v>
      </c>
      <c r="F94" s="8">
        <v>1.3237106761E10</v>
      </c>
      <c r="G94" s="8">
        <v>1.9241407055E10</v>
      </c>
    </row>
    <row r="95">
      <c r="A95" s="9" t="s">
        <v>40</v>
      </c>
      <c r="B95" s="9">
        <v>1800.0</v>
      </c>
      <c r="C95" s="9" t="s">
        <v>173</v>
      </c>
      <c r="D95" s="9">
        <v>6.578778414E9</v>
      </c>
      <c r="E95" s="9">
        <v>1.205261365E9</v>
      </c>
      <c r="F95" s="9">
        <v>2.9694953135E10</v>
      </c>
      <c r="G95" s="9">
        <v>4.0879185756E10</v>
      </c>
    </row>
    <row r="96">
      <c r="A96" s="8" t="s">
        <v>40</v>
      </c>
      <c r="B96" s="8">
        <v>2200.0</v>
      </c>
      <c r="C96" s="8" t="s">
        <v>174</v>
      </c>
      <c r="D96" s="8">
        <v>1.2003347473E10</v>
      </c>
      <c r="E96" s="8">
        <v>2.149385109E9</v>
      </c>
      <c r="F96" s="8">
        <v>5.6032616561E10</v>
      </c>
      <c r="G96" s="8">
        <v>7.4618404935E10</v>
      </c>
    </row>
    <row r="97">
      <c r="A97" s="9" t="s">
        <v>40</v>
      </c>
      <c r="B97" s="9">
        <v>2600.0</v>
      </c>
      <c r="C97" s="9" t="s">
        <v>175</v>
      </c>
      <c r="D97" s="9">
        <v>1.9807133764E10</v>
      </c>
      <c r="E97" s="9">
        <v>6.282863212E9</v>
      </c>
      <c r="F97" s="9">
        <v>9.2609844347E10</v>
      </c>
      <c r="G97" s="9">
        <v>1.23147065919E11</v>
      </c>
    </row>
    <row r="98">
      <c r="A98" s="8" t="s">
        <v>40</v>
      </c>
      <c r="B98" s="8">
        <v>3000.0</v>
      </c>
      <c r="C98" s="8" t="s">
        <v>176</v>
      </c>
      <c r="D98" s="8">
        <v>3.0421984328E10</v>
      </c>
      <c r="E98" s="8">
        <v>2.2153988664E10</v>
      </c>
      <c r="F98" s="8">
        <v>1.40255315423E11</v>
      </c>
      <c r="G98" s="8">
        <v>1.89153168739E11</v>
      </c>
    </row>
    <row r="99">
      <c r="A99" s="9" t="s">
        <v>39</v>
      </c>
      <c r="B99" s="9">
        <v>600.0</v>
      </c>
      <c r="C99" s="9" t="s">
        <v>177</v>
      </c>
      <c r="D99" s="9">
        <v>2.7110076E7</v>
      </c>
      <c r="E99" s="9">
        <v>5.5170137E7</v>
      </c>
      <c r="F99" s="9">
        <v>4.56346898E8</v>
      </c>
      <c r="G99" s="9">
        <v>1.735259167E9</v>
      </c>
    </row>
    <row r="100">
      <c r="A100" s="8" t="s">
        <v>39</v>
      </c>
      <c r="B100" s="8">
        <v>1000.0</v>
      </c>
      <c r="C100" s="8" t="s">
        <v>178</v>
      </c>
      <c r="D100" s="8">
        <v>1.25633793E8</v>
      </c>
      <c r="E100" s="8">
        <v>2.55649637E8</v>
      </c>
      <c r="F100" s="8">
        <v>2.168033317E9</v>
      </c>
      <c r="G100" s="8">
        <v>8.020073071E9</v>
      </c>
    </row>
    <row r="101">
      <c r="A101" s="9" t="s">
        <v>39</v>
      </c>
      <c r="B101" s="9">
        <v>1400.0</v>
      </c>
      <c r="C101" s="9" t="s">
        <v>179</v>
      </c>
      <c r="D101" s="9">
        <v>3.45913204E8</v>
      </c>
      <c r="E101" s="9">
        <v>7.02295224E8</v>
      </c>
      <c r="F101" s="9">
        <v>6.347258998E9</v>
      </c>
      <c r="G101" s="9">
        <v>2.1991288286E10</v>
      </c>
    </row>
    <row r="102">
      <c r="A102" s="8" t="s">
        <v>39</v>
      </c>
      <c r="B102" s="8">
        <v>1800.0</v>
      </c>
      <c r="C102" s="8" t="s">
        <v>180</v>
      </c>
      <c r="D102" s="8">
        <v>7.43320699E8</v>
      </c>
      <c r="E102" s="8">
        <v>1.499501881E9</v>
      </c>
      <c r="F102" s="8">
        <v>1.3679636143E10</v>
      </c>
      <c r="G102" s="8">
        <v>4.6720906139E10</v>
      </c>
    </row>
    <row r="103">
      <c r="A103" s="9" t="s">
        <v>39</v>
      </c>
      <c r="B103" s="9">
        <v>2200.0</v>
      </c>
      <c r="C103" s="9" t="s">
        <v>181</v>
      </c>
      <c r="D103" s="9">
        <v>2.070672923E9</v>
      </c>
      <c r="E103" s="9">
        <v>2.720131479E9</v>
      </c>
      <c r="F103" s="9">
        <v>2.4753013762E10</v>
      </c>
      <c r="G103" s="9">
        <v>8.5280925086E10</v>
      </c>
    </row>
    <row r="104">
      <c r="A104" s="8" t="s">
        <v>39</v>
      </c>
      <c r="B104" s="8">
        <v>2600.0</v>
      </c>
      <c r="C104" s="8" t="s">
        <v>182</v>
      </c>
      <c r="D104" s="8">
        <v>4.414441693E9</v>
      </c>
      <c r="E104" s="8">
        <v>4.507928559E9</v>
      </c>
      <c r="F104" s="8">
        <v>4.1071854557E10</v>
      </c>
      <c r="G104" s="8">
        <v>1.40743344893E11</v>
      </c>
    </row>
    <row r="105">
      <c r="A105" s="9" t="s">
        <v>39</v>
      </c>
      <c r="B105" s="9">
        <v>3000.0</v>
      </c>
      <c r="C105" s="9" t="s">
        <v>183</v>
      </c>
      <c r="D105" s="9">
        <v>6.777997335E9</v>
      </c>
      <c r="E105" s="9">
        <v>6.916823536E9</v>
      </c>
      <c r="F105" s="9">
        <v>6.315461326E10</v>
      </c>
      <c r="G105" s="9">
        <v>2.16180165936E11</v>
      </c>
    </row>
    <row r="106">
      <c r="A106" s="8" t="s">
        <v>39</v>
      </c>
      <c r="B106" s="8">
        <v>4096.0</v>
      </c>
      <c r="C106" s="8" t="s">
        <v>184</v>
      </c>
      <c r="D106" s="8">
        <v>1.7681608193E10</v>
      </c>
      <c r="E106" s="8">
        <v>1.7603160187E10</v>
      </c>
      <c r="F106" s="8">
        <v>1.60572255373E11</v>
      </c>
      <c r="G106" s="8">
        <v>5.50091593906E11</v>
      </c>
    </row>
    <row r="107">
      <c r="A107" s="9" t="s">
        <v>39</v>
      </c>
      <c r="B107" s="9">
        <v>6144.0</v>
      </c>
      <c r="C107" s="9" t="s">
        <v>185</v>
      </c>
      <c r="D107" s="9">
        <v>5.9612793397E10</v>
      </c>
      <c r="E107" s="9">
        <v>5.9724005366E10</v>
      </c>
      <c r="F107" s="9">
        <v>5.43059078184E11</v>
      </c>
      <c r="G107" s="9">
        <v>1.856181255568E12</v>
      </c>
    </row>
    <row r="108">
      <c r="A108" s="8" t="s">
        <v>39</v>
      </c>
      <c r="B108" s="8">
        <v>8192.0</v>
      </c>
      <c r="C108" s="8" t="s">
        <v>186</v>
      </c>
      <c r="D108" s="8">
        <v>1.41231589147E11</v>
      </c>
      <c r="E108" s="8">
        <v>1.41987026014E11</v>
      </c>
      <c r="F108" s="8">
        <v>1.287040727658E12</v>
      </c>
      <c r="G108" s="8">
        <v>4.399389347835E12</v>
      </c>
    </row>
    <row r="109">
      <c r="A109" s="9" t="s">
        <v>39</v>
      </c>
      <c r="B109" s="9">
        <v>10240.0</v>
      </c>
      <c r="C109" s="9" t="s">
        <v>187</v>
      </c>
      <c r="D109" s="9">
        <v>2.75740151706E11</v>
      </c>
      <c r="E109" s="9">
        <v>2.81099862081E11</v>
      </c>
      <c r="F109" s="9">
        <v>2.520543321811E12</v>
      </c>
      <c r="G109" s="9">
        <v>8.592032752247E12</v>
      </c>
    </row>
    <row r="110">
      <c r="A110" s="8" t="s">
        <v>85</v>
      </c>
      <c r="B110" s="8" t="s">
        <v>86</v>
      </c>
      <c r="C110" s="8" t="s">
        <v>188</v>
      </c>
      <c r="D110" s="8">
        <v>1.0120822921E10</v>
      </c>
      <c r="E110" s="8">
        <v>3.2912096115E10</v>
      </c>
      <c r="F110" s="8">
        <v>1.57525839395E11</v>
      </c>
      <c r="G110" s="8">
        <v>4.87685257434E11</v>
      </c>
    </row>
    <row r="111">
      <c r="A111" s="9" t="s">
        <v>85</v>
      </c>
      <c r="B111" s="9" t="s">
        <v>88</v>
      </c>
      <c r="C111" s="9" t="s">
        <v>189</v>
      </c>
      <c r="D111" s="9">
        <v>3.4202567248E10</v>
      </c>
      <c r="E111" s="9">
        <v>1.10677934095E11</v>
      </c>
      <c r="F111" s="9">
        <v>5.29425702141E11</v>
      </c>
      <c r="G111" s="9">
        <v>1.645786508132E12</v>
      </c>
    </row>
    <row r="112">
      <c r="A112" s="8" t="s">
        <v>85</v>
      </c>
      <c r="B112" s="8" t="s">
        <v>90</v>
      </c>
      <c r="C112" s="8" t="s">
        <v>190</v>
      </c>
      <c r="D112" s="8">
        <v>8.1049930859E10</v>
      </c>
      <c r="E112" s="8">
        <v>2.62189668835E11</v>
      </c>
      <c r="F112" s="8">
        <v>1.283116526101E12</v>
      </c>
      <c r="G112" s="8">
        <v>3.900944429368E12</v>
      </c>
    </row>
    <row r="113">
      <c r="A113" s="9" t="s">
        <v>85</v>
      </c>
      <c r="B113" s="9" t="s">
        <v>92</v>
      </c>
      <c r="C113" s="9" t="s">
        <v>191</v>
      </c>
      <c r="D113" s="9">
        <v>1.58348953396E11</v>
      </c>
      <c r="E113" s="9">
        <v>5.13796330459E11</v>
      </c>
      <c r="F113" s="9">
        <v>2.452592026376E12</v>
      </c>
      <c r="G113" s="9">
        <v>7.618822184515E12</v>
      </c>
    </row>
    <row r="114">
      <c r="A114" s="8" t="s">
        <v>85</v>
      </c>
      <c r="B114" s="8" t="s">
        <v>94</v>
      </c>
      <c r="C114" s="8" t="s">
        <v>192</v>
      </c>
      <c r="D114" s="8">
        <v>9.378106869E9</v>
      </c>
      <c r="E114" s="8">
        <v>2.2845327937E10</v>
      </c>
      <c r="F114" s="8">
        <v>1.50712483204E11</v>
      </c>
      <c r="G114" s="8">
        <v>4.84409855842E11</v>
      </c>
    </row>
    <row r="115">
      <c r="A115" s="9" t="s">
        <v>85</v>
      </c>
      <c r="B115" s="9" t="s">
        <v>96</v>
      </c>
      <c r="C115" s="9" t="s">
        <v>193</v>
      </c>
      <c r="D115" s="9">
        <v>3.1633263066E10</v>
      </c>
      <c r="E115" s="9">
        <v>7.7097275877E10</v>
      </c>
      <c r="F115" s="9">
        <v>4.97359637416E11</v>
      </c>
      <c r="G115" s="9">
        <v>1.634732037203E12</v>
      </c>
    </row>
    <row r="116">
      <c r="A116" s="8" t="s">
        <v>85</v>
      </c>
      <c r="B116" s="8" t="s">
        <v>98</v>
      </c>
      <c r="C116" s="8" t="s">
        <v>194</v>
      </c>
      <c r="D116" s="8">
        <v>7.5457723735E10</v>
      </c>
      <c r="E116" s="8">
        <v>1.74880882687E11</v>
      </c>
      <c r="F116" s="8">
        <v>1.506475059847E12</v>
      </c>
      <c r="G116" s="8">
        <v>3.87474130145E12</v>
      </c>
    </row>
    <row r="117">
      <c r="A117" s="9" t="s">
        <v>85</v>
      </c>
      <c r="B117" s="9" t="s">
        <v>100</v>
      </c>
      <c r="C117" s="9" t="s">
        <v>195</v>
      </c>
      <c r="D117" s="9">
        <v>1.46443439271E11</v>
      </c>
      <c r="E117" s="9">
        <v>3.57597463329E11</v>
      </c>
      <c r="F117" s="9">
        <v>2.303681056427E12</v>
      </c>
      <c r="G117" s="9">
        <v>7.567644117044E12</v>
      </c>
    </row>
    <row r="118">
      <c r="A118" s="8" t="s">
        <v>85</v>
      </c>
      <c r="B118" s="8" t="s">
        <v>102</v>
      </c>
      <c r="C118" s="8" t="s">
        <v>196</v>
      </c>
      <c r="D118" s="8">
        <v>8.995121553E9</v>
      </c>
      <c r="E118" s="8">
        <v>1.9597111874E10</v>
      </c>
      <c r="F118" s="8">
        <v>1.61024592767E11</v>
      </c>
      <c r="G118" s="8">
        <v>4.82785786991E11</v>
      </c>
    </row>
    <row r="119">
      <c r="A119" s="9" t="s">
        <v>85</v>
      </c>
      <c r="B119" s="9" t="s">
        <v>104</v>
      </c>
      <c r="C119" s="9" t="s">
        <v>197</v>
      </c>
      <c r="D119" s="9">
        <v>3.0374495593E10</v>
      </c>
      <c r="E119" s="9">
        <v>6.6121811779E10</v>
      </c>
      <c r="F119" s="9">
        <v>5.08261481233E11</v>
      </c>
      <c r="G119" s="9">
        <v>1.629250803775E12</v>
      </c>
    </row>
    <row r="120">
      <c r="A120" s="8" t="s">
        <v>85</v>
      </c>
      <c r="B120" s="8" t="s">
        <v>106</v>
      </c>
      <c r="C120" s="8" t="s">
        <v>198</v>
      </c>
      <c r="D120" s="8">
        <v>7.2120258298E10</v>
      </c>
      <c r="E120" s="8">
        <v>1.56158152783E11</v>
      </c>
      <c r="F120" s="8">
        <v>1.327231175961E12</v>
      </c>
      <c r="G120" s="8">
        <v>3.861748716871E12</v>
      </c>
    </row>
    <row r="121">
      <c r="A121" s="9" t="s">
        <v>85</v>
      </c>
      <c r="B121" s="9" t="s">
        <v>108</v>
      </c>
      <c r="C121" s="9" t="s">
        <v>199</v>
      </c>
      <c r="D121" s="9">
        <v>1.40619177858E11</v>
      </c>
      <c r="E121" s="9">
        <v>3.06997047967E11</v>
      </c>
      <c r="F121" s="9">
        <v>2.36572412395E12</v>
      </c>
      <c r="G121" s="9">
        <v>7.542268049018E12</v>
      </c>
    </row>
    <row r="122">
      <c r="A122" s="8" t="s">
        <v>40</v>
      </c>
      <c r="B122" s="8">
        <v>600.0</v>
      </c>
      <c r="C122" s="8" t="s">
        <v>200</v>
      </c>
      <c r="D122" s="8">
        <v>2.44668441E8</v>
      </c>
      <c r="E122" s="8">
        <v>4.0550023E7</v>
      </c>
      <c r="F122" s="8">
        <v>8.54305179E8</v>
      </c>
      <c r="G122" s="8">
        <v>1.518179123E9</v>
      </c>
    </row>
    <row r="123">
      <c r="A123" s="9" t="s">
        <v>40</v>
      </c>
      <c r="B123" s="9">
        <v>1000.0</v>
      </c>
      <c r="C123" s="9" t="s">
        <v>201</v>
      </c>
      <c r="D123" s="9">
        <v>1.129326714E9</v>
      </c>
      <c r="E123" s="9">
        <v>1.86178395E8</v>
      </c>
      <c r="F123" s="9">
        <v>4.268863924E9</v>
      </c>
      <c r="G123" s="9">
        <v>7.017072446E9</v>
      </c>
    </row>
    <row r="124">
      <c r="A124" s="8" t="s">
        <v>40</v>
      </c>
      <c r="B124" s="8">
        <v>1400.0</v>
      </c>
      <c r="C124" s="8" t="s">
        <v>202</v>
      </c>
      <c r="D124" s="8">
        <v>3.096940425E9</v>
      </c>
      <c r="E124" s="8">
        <v>4.77994283E8</v>
      </c>
      <c r="F124" s="8">
        <v>1.3183175812E10</v>
      </c>
      <c r="G124" s="8">
        <v>1.9241407068E10</v>
      </c>
    </row>
    <row r="125">
      <c r="A125" s="9" t="s">
        <v>40</v>
      </c>
      <c r="B125" s="9">
        <v>1800.0</v>
      </c>
      <c r="C125" s="9" t="s">
        <v>203</v>
      </c>
      <c r="D125" s="9">
        <v>6.578750052E9</v>
      </c>
      <c r="E125" s="9">
        <v>1.249862567E9</v>
      </c>
      <c r="F125" s="9">
        <v>2.9739718425E10</v>
      </c>
      <c r="G125" s="9">
        <v>4.087918573E10</v>
      </c>
    </row>
    <row r="126">
      <c r="A126" s="8" t="s">
        <v>40</v>
      </c>
      <c r="B126" s="8">
        <v>2200.0</v>
      </c>
      <c r="C126" s="8" t="s">
        <v>204</v>
      </c>
      <c r="D126" s="8">
        <v>1.2003245786E10</v>
      </c>
      <c r="E126" s="8">
        <v>2.163378508E9</v>
      </c>
      <c r="F126" s="8">
        <v>5.6076140859E10</v>
      </c>
      <c r="G126" s="8">
        <v>7.4618404847E10</v>
      </c>
    </row>
    <row r="127">
      <c r="A127" s="9" t="s">
        <v>40</v>
      </c>
      <c r="B127" s="9">
        <v>2600.0</v>
      </c>
      <c r="C127" s="9" t="s">
        <v>205</v>
      </c>
      <c r="D127" s="9">
        <v>1.9807051301E10</v>
      </c>
      <c r="E127" s="9">
        <v>6.342593218E9</v>
      </c>
      <c r="F127" s="9">
        <v>9.2526438116E10</v>
      </c>
      <c r="G127" s="9">
        <v>1.23147065887E11</v>
      </c>
    </row>
    <row r="128">
      <c r="A128" s="8" t="s">
        <v>40</v>
      </c>
      <c r="B128" s="8">
        <v>3000.0</v>
      </c>
      <c r="C128" s="8" t="s">
        <v>206</v>
      </c>
      <c r="D128" s="8">
        <v>3.0421729513E10</v>
      </c>
      <c r="E128" s="8">
        <v>2.1886054282E10</v>
      </c>
      <c r="F128" s="8">
        <v>1.40930208241E11</v>
      </c>
      <c r="G128" s="8">
        <v>1.89153167686E11</v>
      </c>
    </row>
    <row r="129">
      <c r="A129" s="9" t="s">
        <v>39</v>
      </c>
      <c r="B129" s="9">
        <v>600.0</v>
      </c>
      <c r="C129" s="9" t="s">
        <v>207</v>
      </c>
      <c r="D129" s="9">
        <v>2.7109187E7</v>
      </c>
      <c r="E129" s="9">
        <v>5.5164659E7</v>
      </c>
      <c r="F129" s="9">
        <v>4.56633352E8</v>
      </c>
      <c r="G129" s="9">
        <v>1.735259126E9</v>
      </c>
    </row>
    <row r="130">
      <c r="A130" s="8" t="s">
        <v>39</v>
      </c>
      <c r="B130" s="8">
        <v>1000.0</v>
      </c>
      <c r="C130" s="8" t="s">
        <v>208</v>
      </c>
      <c r="D130" s="8">
        <v>1.2563195E8</v>
      </c>
      <c r="E130" s="8">
        <v>2.55677947E8</v>
      </c>
      <c r="F130" s="8">
        <v>2.162377562E9</v>
      </c>
      <c r="G130" s="8">
        <v>8.020073041E9</v>
      </c>
    </row>
    <row r="131">
      <c r="A131" s="9" t="s">
        <v>39</v>
      </c>
      <c r="B131" s="9">
        <v>1400.0</v>
      </c>
      <c r="C131" s="9" t="s">
        <v>209</v>
      </c>
      <c r="D131" s="9">
        <v>3.4591993E8</v>
      </c>
      <c r="E131" s="9">
        <v>7.02046236E8</v>
      </c>
      <c r="F131" s="9">
        <v>6.339353041E9</v>
      </c>
      <c r="G131" s="9">
        <v>2.199128829E10</v>
      </c>
    </row>
    <row r="132">
      <c r="A132" s="8" t="s">
        <v>39</v>
      </c>
      <c r="B132" s="8">
        <v>1800.0</v>
      </c>
      <c r="C132" s="8" t="s">
        <v>210</v>
      </c>
      <c r="D132" s="8">
        <v>7.43338375E8</v>
      </c>
      <c r="E132" s="8">
        <v>1.499791448E9</v>
      </c>
      <c r="F132" s="8">
        <v>1.3646101846E10</v>
      </c>
      <c r="G132" s="8">
        <v>4.6720906156E10</v>
      </c>
    </row>
    <row r="133">
      <c r="A133" s="9" t="s">
        <v>39</v>
      </c>
      <c r="B133" s="9">
        <v>2200.0</v>
      </c>
      <c r="C133" s="9" t="s">
        <v>211</v>
      </c>
      <c r="D133" s="9">
        <v>2.070729441E9</v>
      </c>
      <c r="E133" s="9">
        <v>2.72630746E9</v>
      </c>
      <c r="F133" s="9">
        <v>2.4685176883E10</v>
      </c>
      <c r="G133" s="9">
        <v>8.5280925114E10</v>
      </c>
    </row>
    <row r="134">
      <c r="A134" s="8" t="s">
        <v>39</v>
      </c>
      <c r="B134" s="8">
        <v>2600.0</v>
      </c>
      <c r="C134" s="8" t="s">
        <v>212</v>
      </c>
      <c r="D134" s="8">
        <v>4.414426794E9</v>
      </c>
      <c r="E134" s="8">
        <v>4.511623242E9</v>
      </c>
      <c r="F134" s="8">
        <v>4.0972830372E10</v>
      </c>
      <c r="G134" s="8">
        <v>1.40743344878E11</v>
      </c>
    </row>
    <row r="135">
      <c r="A135" s="9" t="s">
        <v>39</v>
      </c>
      <c r="B135" s="9">
        <v>3000.0</v>
      </c>
      <c r="C135" s="9" t="s">
        <v>213</v>
      </c>
      <c r="D135" s="9">
        <v>6.777977084E9</v>
      </c>
      <c r="E135" s="9">
        <v>6.921669527E9</v>
      </c>
      <c r="F135" s="9">
        <v>6.3004410939E10</v>
      </c>
      <c r="G135" s="9">
        <v>2.16180165846E11</v>
      </c>
    </row>
    <row r="136">
      <c r="A136" s="8" t="s">
        <v>39</v>
      </c>
      <c r="B136" s="8">
        <v>4096.0</v>
      </c>
      <c r="C136" s="8" t="s">
        <v>214</v>
      </c>
      <c r="D136" s="8">
        <v>1.7680918106E10</v>
      </c>
      <c r="E136" s="8">
        <v>1.7619865546E10</v>
      </c>
      <c r="F136" s="8">
        <v>1.60261376831E11</v>
      </c>
      <c r="G136" s="8">
        <v>5.50091593832E11</v>
      </c>
    </row>
    <row r="137">
      <c r="A137" s="9" t="s">
        <v>39</v>
      </c>
      <c r="B137" s="9">
        <v>6144.0</v>
      </c>
      <c r="C137" s="9" t="s">
        <v>215</v>
      </c>
      <c r="D137" s="9">
        <v>5.961494295E10</v>
      </c>
      <c r="E137" s="9">
        <v>5.967308967E10</v>
      </c>
      <c r="F137" s="9">
        <v>5.41534259852E11</v>
      </c>
      <c r="G137" s="9">
        <v>1.856181255231E12</v>
      </c>
    </row>
    <row r="138">
      <c r="A138" s="8" t="s">
        <v>39</v>
      </c>
      <c r="B138" s="8">
        <v>8192.0</v>
      </c>
      <c r="C138" s="8" t="s">
        <v>216</v>
      </c>
      <c r="D138" s="8">
        <v>1.41224703352E11</v>
      </c>
      <c r="E138" s="8">
        <v>1.42182423711E11</v>
      </c>
      <c r="F138" s="8">
        <v>1.283655253531E12</v>
      </c>
      <c r="G138" s="8">
        <v>4.39938934692E12</v>
      </c>
    </row>
    <row r="139">
      <c r="A139" s="9" t="s">
        <v>39</v>
      </c>
      <c r="B139" s="9">
        <v>10240.0</v>
      </c>
      <c r="C139" s="9" t="s">
        <v>217</v>
      </c>
      <c r="D139" s="9">
        <v>2.75716683004E11</v>
      </c>
      <c r="E139" s="9">
        <v>2.82002811816E11</v>
      </c>
      <c r="F139" s="9">
        <v>2.515319885909E12</v>
      </c>
      <c r="G139" s="9">
        <v>8.592032751046E12</v>
      </c>
    </row>
    <row r="140">
      <c r="A140" s="8" t="s">
        <v>85</v>
      </c>
      <c r="B140" s="8" t="s">
        <v>86</v>
      </c>
      <c r="C140" s="8" t="s">
        <v>218</v>
      </c>
      <c r="D140" s="8">
        <v>1.0128133783E10</v>
      </c>
      <c r="E140" s="8">
        <v>3.2688703342E10</v>
      </c>
      <c r="F140" s="8">
        <v>1.57028661625E11</v>
      </c>
      <c r="G140" s="8">
        <v>4.87685257436E11</v>
      </c>
    </row>
    <row r="141">
      <c r="A141" s="9" t="s">
        <v>85</v>
      </c>
      <c r="B141" s="9" t="s">
        <v>88</v>
      </c>
      <c r="C141" s="9" t="s">
        <v>219</v>
      </c>
      <c r="D141" s="9">
        <v>3.4207894067E10</v>
      </c>
      <c r="E141" s="9">
        <v>1.11064422121E11</v>
      </c>
      <c r="F141" s="9">
        <v>5.28620685929E11</v>
      </c>
      <c r="G141" s="9">
        <v>1.645786508112E12</v>
      </c>
    </row>
    <row r="142">
      <c r="A142" s="8" t="s">
        <v>85</v>
      </c>
      <c r="B142" s="8" t="s">
        <v>90</v>
      </c>
      <c r="C142" s="8" t="s">
        <v>220</v>
      </c>
      <c r="D142" s="8">
        <v>8.1061405556E10</v>
      </c>
      <c r="E142" s="8">
        <v>2.62125526953E11</v>
      </c>
      <c r="F142" s="8">
        <v>1.279273027386E12</v>
      </c>
      <c r="G142" s="8">
        <v>3.900944428641E12</v>
      </c>
    </row>
    <row r="143">
      <c r="A143" s="9" t="s">
        <v>85</v>
      </c>
      <c r="B143" s="9" t="s">
        <v>92</v>
      </c>
      <c r="C143" s="9" t="s">
        <v>221</v>
      </c>
      <c r="D143" s="9">
        <v>1.58344431925E11</v>
      </c>
      <c r="E143" s="9">
        <v>5.13756681586E11</v>
      </c>
      <c r="F143" s="9">
        <v>2.451839907078E12</v>
      </c>
      <c r="G143" s="9">
        <v>-2.7385615452671E14</v>
      </c>
    </row>
    <row r="144">
      <c r="A144" s="8" t="s">
        <v>85</v>
      </c>
      <c r="B144" s="8" t="s">
        <v>94</v>
      </c>
      <c r="C144" s="8" t="s">
        <v>222</v>
      </c>
      <c r="D144" s="8">
        <v>9.377833712E9</v>
      </c>
      <c r="E144" s="8">
        <v>2.2861421914E10</v>
      </c>
      <c r="F144" s="8">
        <v>1.50727132808E11</v>
      </c>
      <c r="G144" s="8">
        <v>4.84409855776E11</v>
      </c>
    </row>
    <row r="145">
      <c r="A145" s="9" t="s">
        <v>85</v>
      </c>
      <c r="B145" s="9" t="s">
        <v>96</v>
      </c>
      <c r="C145" s="9" t="s">
        <v>223</v>
      </c>
      <c r="D145" s="9">
        <v>3.1633422663E10</v>
      </c>
      <c r="E145" s="9">
        <v>7.7080301066E10</v>
      </c>
      <c r="F145" s="9">
        <v>4.97240506671E11</v>
      </c>
      <c r="G145" s="9">
        <v>1.634732037093E12</v>
      </c>
    </row>
    <row r="146">
      <c r="A146" s="8" t="s">
        <v>85</v>
      </c>
      <c r="B146" s="8" t="s">
        <v>98</v>
      </c>
      <c r="C146" s="8" t="s">
        <v>224</v>
      </c>
      <c r="D146" s="8">
        <v>7.5457948611E10</v>
      </c>
      <c r="E146" s="8">
        <v>1.74798308674E11</v>
      </c>
      <c r="F146" s="8">
        <v>1.507521054546E12</v>
      </c>
      <c r="G146" s="8">
        <v>3.874741301706E12</v>
      </c>
    </row>
    <row r="147">
      <c r="A147" s="9" t="s">
        <v>85</v>
      </c>
      <c r="B147" s="9" t="s">
        <v>100</v>
      </c>
      <c r="C147" s="9" t="s">
        <v>225</v>
      </c>
      <c r="D147" s="9">
        <v>1.46443621647E11</v>
      </c>
      <c r="E147" s="9">
        <v>3.57873603614E11</v>
      </c>
      <c r="F147" s="9">
        <v>2.304647672897E12</v>
      </c>
      <c r="G147" s="9">
        <v>7.567644117226E12</v>
      </c>
    </row>
    <row r="148">
      <c r="A148" s="8" t="s">
        <v>85</v>
      </c>
      <c r="B148" s="8" t="s">
        <v>102</v>
      </c>
      <c r="C148" s="8" t="s">
        <v>226</v>
      </c>
      <c r="D148" s="8">
        <v>8.99642898E9</v>
      </c>
      <c r="E148" s="8">
        <v>1.9572030496E10</v>
      </c>
      <c r="F148" s="8">
        <v>1.60750206372E11</v>
      </c>
      <c r="G148" s="8">
        <v>4.82785786979E11</v>
      </c>
    </row>
    <row r="149">
      <c r="A149" s="9" t="s">
        <v>85</v>
      </c>
      <c r="B149" s="9" t="s">
        <v>104</v>
      </c>
      <c r="C149" s="9" t="s">
        <v>227</v>
      </c>
      <c r="D149" s="9">
        <v>3.0375995567E10</v>
      </c>
      <c r="E149" s="9">
        <v>6.6071603555E10</v>
      </c>
      <c r="F149" s="9">
        <v>5.08062015608E11</v>
      </c>
      <c r="G149" s="9">
        <v>1.629250804014E12</v>
      </c>
    </row>
    <row r="150">
      <c r="A150" s="8" t="s">
        <v>85</v>
      </c>
      <c r="B150" s="8" t="s">
        <v>106</v>
      </c>
      <c r="C150" s="8" t="s">
        <v>228</v>
      </c>
      <c r="D150" s="8">
        <v>7.2121416866E10</v>
      </c>
      <c r="E150" s="8">
        <v>1.56083806905E11</v>
      </c>
      <c r="F150" s="8">
        <v>1.328603155006E12</v>
      </c>
      <c r="G150" s="8">
        <v>3.861748717434E12</v>
      </c>
    </row>
    <row r="151">
      <c r="A151" s="9" t="s">
        <v>85</v>
      </c>
      <c r="B151" s="9" t="s">
        <v>108</v>
      </c>
      <c r="C151" s="9" t="s">
        <v>229</v>
      </c>
      <c r="D151" s="9">
        <v>1.40619775E11</v>
      </c>
      <c r="E151" s="9">
        <v>3.06682494315E11</v>
      </c>
      <c r="F151" s="9">
        <v>2.372820771091E12</v>
      </c>
      <c r="G151" s="9">
        <v>7.542268050885E12</v>
      </c>
    </row>
    <row r="152">
      <c r="A152" s="8" t="s">
        <v>40</v>
      </c>
      <c r="B152" s="8">
        <v>600.0</v>
      </c>
      <c r="C152" s="8" t="s">
        <v>230</v>
      </c>
      <c r="D152" s="8">
        <v>2.43441606E8</v>
      </c>
      <c r="E152" s="8">
        <v>3.898768E7</v>
      </c>
      <c r="F152" s="8">
        <v>8.55453778E8</v>
      </c>
      <c r="G152" s="8">
        <v>1.518179137E9</v>
      </c>
    </row>
    <row r="153">
      <c r="A153" s="9" t="s">
        <v>40</v>
      </c>
      <c r="B153" s="9">
        <v>1000.0</v>
      </c>
      <c r="C153" s="9" t="s">
        <v>231</v>
      </c>
      <c r="D153" s="9">
        <v>1.129264928E9</v>
      </c>
      <c r="E153" s="9">
        <v>1.79405577E8</v>
      </c>
      <c r="F153" s="9">
        <v>4.310248139E9</v>
      </c>
      <c r="G153" s="9">
        <v>7.017072469E9</v>
      </c>
    </row>
    <row r="154">
      <c r="A154" s="8" t="s">
        <v>40</v>
      </c>
      <c r="B154" s="8">
        <v>1400.0</v>
      </c>
      <c r="C154" s="8" t="s">
        <v>232</v>
      </c>
      <c r="D154" s="8">
        <v>3.096949595E9</v>
      </c>
      <c r="E154" s="8">
        <v>4.73692694E8</v>
      </c>
      <c r="F154" s="8">
        <v>1.3182755553E10</v>
      </c>
      <c r="G154" s="8">
        <v>1.924140702E10</v>
      </c>
    </row>
    <row r="155">
      <c r="A155" s="9" t="s">
        <v>40</v>
      </c>
      <c r="B155" s="9">
        <v>1800.0</v>
      </c>
      <c r="C155" s="9" t="s">
        <v>233</v>
      </c>
      <c r="D155" s="9">
        <v>6.57870315E9</v>
      </c>
      <c r="E155" s="9">
        <v>1.235523655E9</v>
      </c>
      <c r="F155" s="9">
        <v>2.9564716677E10</v>
      </c>
      <c r="G155" s="9">
        <v>4.0879186016E10</v>
      </c>
    </row>
    <row r="156">
      <c r="A156" s="8" t="s">
        <v>40</v>
      </c>
      <c r="B156" s="8">
        <v>2200.0</v>
      </c>
      <c r="C156" s="8" t="s">
        <v>234</v>
      </c>
      <c r="D156" s="8">
        <v>1.2003381116E10</v>
      </c>
      <c r="E156" s="8">
        <v>2.125863378E9</v>
      </c>
      <c r="F156" s="8">
        <v>5.5763709693E10</v>
      </c>
      <c r="G156" s="8">
        <v>7.461840495E10</v>
      </c>
    </row>
    <row r="157">
      <c r="A157" s="9" t="s">
        <v>40</v>
      </c>
      <c r="B157" s="9">
        <v>2600.0</v>
      </c>
      <c r="C157" s="9" t="s">
        <v>235</v>
      </c>
      <c r="D157" s="9">
        <v>1.9806948087E10</v>
      </c>
      <c r="E157" s="9">
        <v>6.311731361E9</v>
      </c>
      <c r="F157" s="9">
        <v>9.230554138E10</v>
      </c>
      <c r="G157" s="9">
        <v>1.23147065962E11</v>
      </c>
    </row>
    <row r="158">
      <c r="A158" s="8" t="s">
        <v>40</v>
      </c>
      <c r="B158" s="8">
        <v>3000.0</v>
      </c>
      <c r="C158" s="8" t="s">
        <v>236</v>
      </c>
      <c r="D158" s="8">
        <v>3.0421699398E10</v>
      </c>
      <c r="E158" s="8">
        <v>2.2289680372E10</v>
      </c>
      <c r="F158" s="8">
        <v>1.40071920071E11</v>
      </c>
      <c r="G158" s="8">
        <v>1.89153168636E11</v>
      </c>
    </row>
    <row r="159">
      <c r="A159" s="9" t="s">
        <v>39</v>
      </c>
      <c r="B159" s="9">
        <v>600.0</v>
      </c>
      <c r="C159" s="9" t="s">
        <v>237</v>
      </c>
      <c r="D159" s="9">
        <v>2.7109853E7</v>
      </c>
      <c r="E159" s="9">
        <v>5.5169466E7</v>
      </c>
      <c r="F159" s="9">
        <v>4.56158832E8</v>
      </c>
      <c r="G159" s="9">
        <v>1.735259124E9</v>
      </c>
    </row>
    <row r="160">
      <c r="A160" s="8" t="s">
        <v>39</v>
      </c>
      <c r="B160" s="8">
        <v>1000.0</v>
      </c>
      <c r="C160" s="8" t="s">
        <v>238</v>
      </c>
      <c r="D160" s="8">
        <v>1.25630822E8</v>
      </c>
      <c r="E160" s="8">
        <v>2.5587664E8</v>
      </c>
      <c r="F160" s="8">
        <v>2.166397903E9</v>
      </c>
      <c r="G160" s="8">
        <v>8.020073063E9</v>
      </c>
    </row>
    <row r="161">
      <c r="A161" s="9" t="s">
        <v>39</v>
      </c>
      <c r="B161" s="9">
        <v>1400.0</v>
      </c>
      <c r="C161" s="9" t="s">
        <v>239</v>
      </c>
      <c r="D161" s="9">
        <v>3.45908099E8</v>
      </c>
      <c r="E161" s="9">
        <v>7.02009803E8</v>
      </c>
      <c r="F161" s="9">
        <v>6.347693162E9</v>
      </c>
      <c r="G161" s="9">
        <v>2.199128827E10</v>
      </c>
    </row>
    <row r="162">
      <c r="A162" s="8" t="s">
        <v>39</v>
      </c>
      <c r="B162" s="8">
        <v>1800.0</v>
      </c>
      <c r="C162" s="8" t="s">
        <v>240</v>
      </c>
      <c r="D162" s="8">
        <v>7.43312775E8</v>
      </c>
      <c r="E162" s="8">
        <v>1.499083757E9</v>
      </c>
      <c r="F162" s="8">
        <v>1.3676674221E10</v>
      </c>
      <c r="G162" s="8">
        <v>4.6720906158E10</v>
      </c>
    </row>
    <row r="163">
      <c r="A163" s="9" t="s">
        <v>39</v>
      </c>
      <c r="B163" s="9">
        <v>2200.0</v>
      </c>
      <c r="C163" s="9" t="s">
        <v>241</v>
      </c>
      <c r="D163" s="9">
        <v>2.070736963E9</v>
      </c>
      <c r="E163" s="9">
        <v>2.720538258E9</v>
      </c>
      <c r="F163" s="9">
        <v>2.4748977054E10</v>
      </c>
      <c r="G163" s="9">
        <v>8.5280925133E10</v>
      </c>
    </row>
    <row r="164">
      <c r="A164" s="8" t="s">
        <v>39</v>
      </c>
      <c r="B164" s="8">
        <v>2600.0</v>
      </c>
      <c r="C164" s="8" t="s">
        <v>242</v>
      </c>
      <c r="D164" s="8">
        <v>4.414414601E9</v>
      </c>
      <c r="E164" s="8">
        <v>4.504624124E9</v>
      </c>
      <c r="F164" s="8">
        <v>4.1076057081E10</v>
      </c>
      <c r="G164" s="8">
        <v>1.40743344893E11</v>
      </c>
    </row>
    <row r="165">
      <c r="A165" s="9" t="s">
        <v>39</v>
      </c>
      <c r="B165" s="9">
        <v>3000.0</v>
      </c>
      <c r="C165" s="9" t="s">
        <v>243</v>
      </c>
      <c r="D165" s="9">
        <v>6.777974111E9</v>
      </c>
      <c r="E165" s="9">
        <v>6.909341313E9</v>
      </c>
      <c r="F165" s="9">
        <v>6.3156448659E10</v>
      </c>
      <c r="G165" s="9">
        <v>2.16180165857E11</v>
      </c>
    </row>
    <row r="166">
      <c r="A166" s="8" t="s">
        <v>39</v>
      </c>
      <c r="B166" s="8">
        <v>4096.0</v>
      </c>
      <c r="C166" s="8" t="s">
        <v>244</v>
      </c>
      <c r="D166" s="8">
        <v>1.7681578216E10</v>
      </c>
      <c r="E166" s="8">
        <v>1.7621517294E10</v>
      </c>
      <c r="F166" s="8">
        <v>1.60671093601E11</v>
      </c>
      <c r="G166" s="8">
        <v>5.50091593909E11</v>
      </c>
    </row>
    <row r="167">
      <c r="A167" s="9" t="s">
        <v>39</v>
      </c>
      <c r="B167" s="9">
        <v>6144.0</v>
      </c>
      <c r="C167" s="9" t="s">
        <v>245</v>
      </c>
      <c r="D167" s="9">
        <v>5.9612878194E10</v>
      </c>
      <c r="E167" s="9">
        <v>5.9767964579E10</v>
      </c>
      <c r="F167" s="9">
        <v>5.42570306534E11</v>
      </c>
      <c r="G167" s="9">
        <v>1.85618125546E12</v>
      </c>
    </row>
    <row r="168">
      <c r="A168" s="8" t="s">
        <v>39</v>
      </c>
      <c r="B168" s="8">
        <v>8192.0</v>
      </c>
      <c r="C168" s="8" t="s">
        <v>246</v>
      </c>
      <c r="D168" s="8">
        <v>1.41235824712E11</v>
      </c>
      <c r="E168" s="8">
        <v>1.42006048529E11</v>
      </c>
      <c r="F168" s="8">
        <v>1.288691976671E12</v>
      </c>
      <c r="G168" s="8">
        <v>4.39938934785E12</v>
      </c>
    </row>
    <row r="169">
      <c r="A169" s="9" t="s">
        <v>39</v>
      </c>
      <c r="B169" s="9">
        <v>10240.0</v>
      </c>
      <c r="C169" s="9" t="s">
        <v>247</v>
      </c>
      <c r="D169" s="9">
        <v>2.75648775236E11</v>
      </c>
      <c r="E169" s="9">
        <v>2.85229247866E11</v>
      </c>
      <c r="F169" s="9">
        <v>2.528434110742E12</v>
      </c>
      <c r="G169" s="9">
        <v>8.592032753213E12</v>
      </c>
    </row>
    <row r="170">
      <c r="A170" s="8" t="s">
        <v>85</v>
      </c>
      <c r="B170" s="8" t="s">
        <v>86</v>
      </c>
      <c r="C170" s="8" t="s">
        <v>248</v>
      </c>
      <c r="D170" s="8">
        <v>1.0128417007E10</v>
      </c>
      <c r="E170" s="8">
        <v>3.2758470496E10</v>
      </c>
      <c r="F170" s="8">
        <v>1.57558663436E11</v>
      </c>
      <c r="G170" s="8">
        <v>4.87685257477E11</v>
      </c>
    </row>
    <row r="171">
      <c r="A171" s="9" t="s">
        <v>85</v>
      </c>
      <c r="B171" s="9" t="s">
        <v>88</v>
      </c>
      <c r="C171" s="9" t="s">
        <v>249</v>
      </c>
      <c r="D171" s="9">
        <v>3.420212989E10</v>
      </c>
      <c r="E171" s="9">
        <v>1.10731310213E11</v>
      </c>
      <c r="F171" s="9">
        <v>5.29075838379E11</v>
      </c>
      <c r="G171" s="9">
        <v>1.64578650818E12</v>
      </c>
    </row>
    <row r="172">
      <c r="A172" s="8" t="s">
        <v>85</v>
      </c>
      <c r="B172" s="8" t="s">
        <v>90</v>
      </c>
      <c r="C172" s="8" t="s">
        <v>250</v>
      </c>
      <c r="D172" s="8">
        <v>8.1063296767E10</v>
      </c>
      <c r="E172" s="8">
        <v>2.61936739295E11</v>
      </c>
      <c r="F172" s="8">
        <v>1.278968614894E12</v>
      </c>
      <c r="G172" s="8">
        <v>3.900944428339E12</v>
      </c>
    </row>
    <row r="173">
      <c r="A173" s="9" t="s">
        <v>85</v>
      </c>
      <c r="B173" s="9" t="s">
        <v>92</v>
      </c>
      <c r="C173" s="9" t="s">
        <v>251</v>
      </c>
      <c r="D173" s="9">
        <v>1.58346256767E11</v>
      </c>
      <c r="E173" s="9">
        <v>5.13312347462E11</v>
      </c>
      <c r="F173" s="9">
        <v>2.448043819791E12</v>
      </c>
      <c r="G173" s="9">
        <v>7.618822183131E12</v>
      </c>
    </row>
    <row r="174">
      <c r="A174" s="8" t="s">
        <v>85</v>
      </c>
      <c r="B174" s="8" t="s">
        <v>94</v>
      </c>
      <c r="C174" s="8" t="s">
        <v>252</v>
      </c>
      <c r="D174" s="8">
        <v>9.379151591E9</v>
      </c>
      <c r="E174" s="8">
        <v>2.3187770079E10</v>
      </c>
      <c r="F174" s="8">
        <v>1.51220114886E11</v>
      </c>
      <c r="G174" s="8">
        <v>4.84409855869E11</v>
      </c>
    </row>
    <row r="175">
      <c r="A175" s="9" t="s">
        <v>85</v>
      </c>
      <c r="B175" s="9" t="s">
        <v>96</v>
      </c>
      <c r="C175" s="9" t="s">
        <v>253</v>
      </c>
      <c r="D175" s="9">
        <v>3.1638369264E10</v>
      </c>
      <c r="E175" s="9">
        <v>7.8735760616E10</v>
      </c>
      <c r="F175" s="9">
        <v>4.99670724135E11</v>
      </c>
      <c r="G175" s="9">
        <v>1.63473203751E12</v>
      </c>
    </row>
    <row r="176">
      <c r="A176" s="8" t="s">
        <v>85</v>
      </c>
      <c r="B176" s="8" t="s">
        <v>98</v>
      </c>
      <c r="C176" s="8" t="s">
        <v>254</v>
      </c>
      <c r="D176" s="8">
        <v>7.5464797308E10</v>
      </c>
      <c r="E176" s="8">
        <v>1.7592422121E11</v>
      </c>
      <c r="F176" s="8">
        <v>1.521533540772E12</v>
      </c>
      <c r="G176" s="8">
        <v>3.874741303315E12</v>
      </c>
    </row>
    <row r="177">
      <c r="A177" s="9" t="s">
        <v>85</v>
      </c>
      <c r="B177" s="9" t="s">
        <v>100</v>
      </c>
      <c r="C177" s="9" t="s">
        <v>255</v>
      </c>
      <c r="D177" s="9">
        <v>1.46464116856E11</v>
      </c>
      <c r="E177" s="9">
        <v>3.65208073858E11</v>
      </c>
      <c r="F177" s="9">
        <v>2.314710933464E12</v>
      </c>
      <c r="G177" s="9">
        <v>7.56764411888E12</v>
      </c>
    </row>
    <row r="178">
      <c r="A178" s="8" t="s">
        <v>85</v>
      </c>
      <c r="B178" s="8" t="s">
        <v>102</v>
      </c>
      <c r="C178" s="8" t="s">
        <v>256</v>
      </c>
      <c r="D178" s="8">
        <v>8.996006373E9</v>
      </c>
      <c r="E178" s="8">
        <v>1.9869086118E10</v>
      </c>
      <c r="F178" s="8">
        <v>1.61472551132E11</v>
      </c>
      <c r="G178" s="8">
        <v>4.8278578714E11</v>
      </c>
    </row>
    <row r="179">
      <c r="A179" s="9" t="s">
        <v>85</v>
      </c>
      <c r="B179" s="9" t="s">
        <v>104</v>
      </c>
      <c r="C179" s="9" t="s">
        <v>257</v>
      </c>
      <c r="D179" s="9">
        <v>3.0380424972E10</v>
      </c>
      <c r="E179" s="9">
        <v>6.7846029394E10</v>
      </c>
      <c r="F179" s="9">
        <v>5.07654625516E11</v>
      </c>
      <c r="G179" s="9">
        <v>1.629250803707E12</v>
      </c>
    </row>
    <row r="180">
      <c r="A180" s="8" t="s">
        <v>85</v>
      </c>
      <c r="B180" s="8" t="s">
        <v>106</v>
      </c>
      <c r="C180" s="8" t="s">
        <v>258</v>
      </c>
      <c r="D180" s="8">
        <v>7.2121146808E10</v>
      </c>
      <c r="E180" s="8">
        <v>1.58195303115E11</v>
      </c>
      <c r="F180" s="8">
        <v>1.342828080913E12</v>
      </c>
      <c r="G180" s="8">
        <v>3.86174871987E12</v>
      </c>
    </row>
    <row r="181">
      <c r="A181" s="9" t="s">
        <v>85</v>
      </c>
      <c r="B181" s="9" t="s">
        <v>108</v>
      </c>
      <c r="C181" s="9" t="s">
        <v>259</v>
      </c>
      <c r="D181" s="9">
        <v>1.40635930297E11</v>
      </c>
      <c r="E181" s="9">
        <v>3.14285185687E11</v>
      </c>
      <c r="F181" s="9">
        <v>2.379683551208E12</v>
      </c>
      <c r="G181" s="9">
        <v>7.542268052157E12</v>
      </c>
    </row>
    <row r="182">
      <c r="A182" s="8" t="s">
        <v>40</v>
      </c>
      <c r="B182" s="8">
        <v>600.0</v>
      </c>
      <c r="C182" s="8" t="s">
        <v>260</v>
      </c>
      <c r="D182" s="8">
        <v>2.44620433E8</v>
      </c>
      <c r="E182" s="8">
        <v>3.8592594E7</v>
      </c>
      <c r="F182" s="8">
        <v>8.58420952E8</v>
      </c>
      <c r="G182" s="8">
        <v>1.518179122E9</v>
      </c>
    </row>
    <row r="183">
      <c r="A183" s="9" t="s">
        <v>40</v>
      </c>
      <c r="B183" s="9">
        <v>1000.0</v>
      </c>
      <c r="C183" s="9" t="s">
        <v>261</v>
      </c>
      <c r="D183" s="9">
        <v>1.129334448E9</v>
      </c>
      <c r="E183" s="9">
        <v>1.78269939E8</v>
      </c>
      <c r="F183" s="9">
        <v>4.313851069E9</v>
      </c>
      <c r="G183" s="9">
        <v>7.017072482E9</v>
      </c>
    </row>
    <row r="184">
      <c r="A184" s="8" t="s">
        <v>40</v>
      </c>
      <c r="B184" s="8">
        <v>1400.0</v>
      </c>
      <c r="C184" s="8" t="s">
        <v>262</v>
      </c>
      <c r="D184" s="8">
        <v>3.096965336E9</v>
      </c>
      <c r="E184" s="8">
        <v>4.71939974E8</v>
      </c>
      <c r="F184" s="8">
        <v>1.3255008668E10</v>
      </c>
      <c r="G184" s="8">
        <v>1.9241407038E10</v>
      </c>
    </row>
    <row r="185">
      <c r="A185" s="9" t="s">
        <v>40</v>
      </c>
      <c r="B185" s="9">
        <v>1800.0</v>
      </c>
      <c r="C185" s="9" t="s">
        <v>263</v>
      </c>
      <c r="D185" s="9">
        <v>6.578654459E9</v>
      </c>
      <c r="E185" s="9">
        <v>1.197563733E9</v>
      </c>
      <c r="F185" s="9">
        <v>2.9778247549E10</v>
      </c>
      <c r="G185" s="9">
        <v>4.087918575E10</v>
      </c>
    </row>
    <row r="186">
      <c r="A186" s="8" t="s">
        <v>40</v>
      </c>
      <c r="B186" s="8">
        <v>2200.0</v>
      </c>
      <c r="C186" s="8" t="s">
        <v>264</v>
      </c>
      <c r="D186" s="8">
        <v>1.2003000367E10</v>
      </c>
      <c r="E186" s="8">
        <v>2.177345125E9</v>
      </c>
      <c r="F186" s="8">
        <v>5.6137003725E10</v>
      </c>
      <c r="G186" s="8">
        <v>7.4618405006E10</v>
      </c>
    </row>
    <row r="187">
      <c r="A187" s="9" t="s">
        <v>40</v>
      </c>
      <c r="B187" s="9">
        <v>2600.0</v>
      </c>
      <c r="C187" s="9" t="s">
        <v>265</v>
      </c>
      <c r="D187" s="9">
        <v>1.9807001805E10</v>
      </c>
      <c r="E187" s="9">
        <v>6.326726485E9</v>
      </c>
      <c r="F187" s="9">
        <v>9.259955612E10</v>
      </c>
      <c r="G187" s="9">
        <v>1.23147065994E11</v>
      </c>
    </row>
    <row r="188">
      <c r="A188" s="8" t="s">
        <v>40</v>
      </c>
      <c r="B188" s="8">
        <v>3000.0</v>
      </c>
      <c r="C188" s="8" t="s">
        <v>266</v>
      </c>
      <c r="D188" s="8">
        <v>3.042147493E10</v>
      </c>
      <c r="E188" s="8">
        <v>2.1793878842E10</v>
      </c>
      <c r="F188" s="8">
        <v>1.4090382429E11</v>
      </c>
      <c r="G188" s="8">
        <v>1.89153168514E11</v>
      </c>
    </row>
    <row r="189">
      <c r="A189" s="9" t="s">
        <v>39</v>
      </c>
      <c r="B189" s="9">
        <v>600.0</v>
      </c>
      <c r="C189" s="9" t="s">
        <v>267</v>
      </c>
      <c r="D189" s="9">
        <v>2.710925E7</v>
      </c>
      <c r="E189" s="9">
        <v>5.6814314E7</v>
      </c>
      <c r="F189" s="9">
        <v>4.57308496E8</v>
      </c>
      <c r="G189" s="9">
        <v>1.735259147E9</v>
      </c>
    </row>
    <row r="190">
      <c r="A190" s="8" t="s">
        <v>39</v>
      </c>
      <c r="B190" s="8">
        <v>1000.0</v>
      </c>
      <c r="C190" s="8" t="s">
        <v>268</v>
      </c>
      <c r="D190" s="8">
        <v>1.25628625E8</v>
      </c>
      <c r="E190" s="8">
        <v>2.62697004E8</v>
      </c>
      <c r="F190" s="8">
        <v>2.173678337E9</v>
      </c>
      <c r="G190" s="8">
        <v>8.020073043E9</v>
      </c>
    </row>
    <row r="191">
      <c r="A191" s="9" t="s">
        <v>39</v>
      </c>
      <c r="B191" s="9">
        <v>1400.0</v>
      </c>
      <c r="C191" s="9" t="s">
        <v>269</v>
      </c>
      <c r="D191" s="9">
        <v>3.45965543E8</v>
      </c>
      <c r="E191" s="9">
        <v>7.12172608E8</v>
      </c>
      <c r="F191" s="9">
        <v>6.376224131E9</v>
      </c>
      <c r="G191" s="9">
        <v>2.1991288301E10</v>
      </c>
    </row>
    <row r="192">
      <c r="A192" s="8" t="s">
        <v>39</v>
      </c>
      <c r="B192" s="8">
        <v>1800.0</v>
      </c>
      <c r="C192" s="8" t="s">
        <v>270</v>
      </c>
      <c r="D192" s="8">
        <v>7.43324902E8</v>
      </c>
      <c r="E192" s="8">
        <v>1.515764323E9</v>
      </c>
      <c r="F192" s="8">
        <v>1.3775697769E10</v>
      </c>
      <c r="G192" s="8">
        <v>4.6720906188E10</v>
      </c>
    </row>
    <row r="193">
      <c r="A193" s="9" t="s">
        <v>39</v>
      </c>
      <c r="B193" s="9">
        <v>2200.0</v>
      </c>
      <c r="C193" s="9" t="s">
        <v>271</v>
      </c>
      <c r="D193" s="9">
        <v>2.070413819E9</v>
      </c>
      <c r="E193" s="9">
        <v>2.752428612E9</v>
      </c>
      <c r="F193" s="9">
        <v>2.4874530467E10</v>
      </c>
      <c r="G193" s="9">
        <v>8.5280925156E10</v>
      </c>
    </row>
    <row r="194">
      <c r="A194" s="8" t="s">
        <v>39</v>
      </c>
      <c r="B194" s="8">
        <v>2600.0</v>
      </c>
      <c r="C194" s="8" t="s">
        <v>272</v>
      </c>
      <c r="D194" s="8">
        <v>4.414353541E9</v>
      </c>
      <c r="E194" s="8">
        <v>4.550920206E9</v>
      </c>
      <c r="F194" s="8">
        <v>4.1302067104E10</v>
      </c>
      <c r="G194" s="8">
        <v>1.40743344927E11</v>
      </c>
    </row>
    <row r="195">
      <c r="A195" s="9" t="s">
        <v>39</v>
      </c>
      <c r="B195" s="9">
        <v>3000.0</v>
      </c>
      <c r="C195" s="9" t="s">
        <v>273</v>
      </c>
      <c r="D195" s="9">
        <v>6.777949518E9</v>
      </c>
      <c r="E195" s="9">
        <v>6.986818458E9</v>
      </c>
      <c r="F195" s="9">
        <v>6.3498114116E10</v>
      </c>
      <c r="G195" s="9">
        <v>2.16180165958E11</v>
      </c>
    </row>
    <row r="196">
      <c r="A196" s="8" t="s">
        <v>39</v>
      </c>
      <c r="B196" s="8">
        <v>4096.0</v>
      </c>
      <c r="C196" s="8" t="s">
        <v>274</v>
      </c>
      <c r="D196" s="8">
        <v>1.7675048837E10</v>
      </c>
      <c r="E196" s="8">
        <v>1.778326496E10</v>
      </c>
      <c r="F196" s="8">
        <v>1.61766043208E11</v>
      </c>
      <c r="G196" s="8">
        <v>5.50091594128E11</v>
      </c>
    </row>
    <row r="197">
      <c r="A197" s="9" t="s">
        <v>39</v>
      </c>
      <c r="B197" s="9">
        <v>6144.0</v>
      </c>
      <c r="C197" s="9" t="s">
        <v>275</v>
      </c>
      <c r="D197" s="9">
        <v>5.9593527431E10</v>
      </c>
      <c r="E197" s="9">
        <v>6.0269862581E10</v>
      </c>
      <c r="F197" s="9">
        <v>5.45767650891E11</v>
      </c>
      <c r="G197" s="9">
        <v>1.856181256107E12</v>
      </c>
    </row>
    <row r="198">
      <c r="A198" s="8" t="s">
        <v>39</v>
      </c>
      <c r="B198" s="8">
        <v>8192.0</v>
      </c>
      <c r="C198" s="8" t="s">
        <v>276</v>
      </c>
      <c r="D198" s="8">
        <v>1.41175370632E11</v>
      </c>
      <c r="E198" s="8">
        <v>1.43710087965E11</v>
      </c>
      <c r="F198" s="8">
        <v>1.294375861766E12</v>
      </c>
      <c r="G198" s="8">
        <v>4.399389349335E12</v>
      </c>
    </row>
    <row r="199">
      <c r="A199" s="9" t="s">
        <v>39</v>
      </c>
      <c r="B199" s="9">
        <v>10240.0</v>
      </c>
      <c r="C199" s="9" t="s">
        <v>277</v>
      </c>
      <c r="D199" s="9">
        <v>2.75603795014E11</v>
      </c>
      <c r="E199" s="9">
        <v>2.85884496271E11</v>
      </c>
      <c r="F199" s="9">
        <v>2.53689354803E12</v>
      </c>
      <c r="G199" s="9">
        <v>8.592032755217E12</v>
      </c>
    </row>
    <row r="200">
      <c r="A200" s="8" t="s">
        <v>85</v>
      </c>
      <c r="B200" s="8" t="s">
        <v>86</v>
      </c>
      <c r="C200" s="8" t="s">
        <v>278</v>
      </c>
      <c r="D200" s="8">
        <v>1.0126632802E10</v>
      </c>
      <c r="E200" s="8">
        <v>3.2914626776E10</v>
      </c>
      <c r="F200" s="8">
        <v>1.58580337299E11</v>
      </c>
      <c r="G200" s="8">
        <v>4.87685256587E11</v>
      </c>
    </row>
    <row r="201">
      <c r="A201" s="9" t="s">
        <v>85</v>
      </c>
      <c r="B201" s="9" t="s">
        <v>88</v>
      </c>
      <c r="C201" s="9" t="s">
        <v>279</v>
      </c>
      <c r="D201" s="9">
        <v>3.4198423323E10</v>
      </c>
      <c r="E201" s="9">
        <v>1.11945818776E11</v>
      </c>
      <c r="F201" s="9">
        <v>5.33963442055E11</v>
      </c>
      <c r="G201" s="9">
        <v>1.64578650908E12</v>
      </c>
    </row>
    <row r="202">
      <c r="A202" s="8" t="s">
        <v>85</v>
      </c>
      <c r="B202" s="8" t="s">
        <v>90</v>
      </c>
      <c r="C202" s="8" t="s">
        <v>280</v>
      </c>
      <c r="D202" s="8">
        <v>8.1055744699E10</v>
      </c>
      <c r="E202" s="8">
        <v>2.63927157535E11</v>
      </c>
      <c r="F202" s="8">
        <v>1.293383264269E12</v>
      </c>
      <c r="G202" s="8">
        <v>3.90094443118E12</v>
      </c>
    </row>
    <row r="203">
      <c r="A203" s="9" t="s">
        <v>85</v>
      </c>
      <c r="B203" s="9" t="s">
        <v>92</v>
      </c>
      <c r="C203" s="9" t="s">
        <v>281</v>
      </c>
      <c r="D203" s="9">
        <v>1.58349519526E11</v>
      </c>
      <c r="E203" s="9">
        <v>5.16357819137E11</v>
      </c>
      <c r="F203" s="9">
        <v>2.472004900745E12</v>
      </c>
      <c r="G203" s="9">
        <v>7.618822242953E12</v>
      </c>
    </row>
    <row r="204">
      <c r="A204" s="8" t="s">
        <v>85</v>
      </c>
      <c r="B204" s="8" t="s">
        <v>94</v>
      </c>
      <c r="C204" s="8" t="s">
        <v>282</v>
      </c>
      <c r="D204" s="8">
        <v>9.378840009E9</v>
      </c>
      <c r="E204" s="8">
        <v>2.3242790941E10</v>
      </c>
      <c r="F204" s="8">
        <v>1.51342520098E11</v>
      </c>
      <c r="G204" s="8">
        <v>4.84409855949E11</v>
      </c>
    </row>
    <row r="205">
      <c r="A205" s="9" t="s">
        <v>85</v>
      </c>
      <c r="B205" s="9" t="s">
        <v>96</v>
      </c>
      <c r="C205" s="9" t="s">
        <v>283</v>
      </c>
      <c r="D205" s="9">
        <v>3.1639104801E10</v>
      </c>
      <c r="E205" s="9">
        <v>7.874862288E10</v>
      </c>
      <c r="F205" s="9">
        <v>5.00268026268E11</v>
      </c>
      <c r="G205" s="9">
        <v>1.634732037754E12</v>
      </c>
    </row>
    <row r="206">
      <c r="A206" s="8" t="s">
        <v>85</v>
      </c>
      <c r="B206" s="8" t="s">
        <v>98</v>
      </c>
      <c r="C206" s="8" t="s">
        <v>284</v>
      </c>
      <c r="D206" s="8">
        <v>7.5469206013E10</v>
      </c>
      <c r="E206" s="8">
        <v>1.76281870378E11</v>
      </c>
      <c r="F206" s="8">
        <v>1.519314111816E12</v>
      </c>
      <c r="G206" s="8">
        <v>3.874741303664E12</v>
      </c>
    </row>
    <row r="207">
      <c r="A207" s="9" t="s">
        <v>85</v>
      </c>
      <c r="B207" s="9" t="s">
        <v>100</v>
      </c>
      <c r="C207" s="9" t="s">
        <v>285</v>
      </c>
      <c r="D207" s="9">
        <v>1.46464149063E11</v>
      </c>
      <c r="E207" s="9">
        <v>3.65426301124E11</v>
      </c>
      <c r="F207" s="9">
        <v>2.315088901726E12</v>
      </c>
      <c r="G207" s="9">
        <v>7.567644119522E12</v>
      </c>
    </row>
    <row r="208">
      <c r="A208" s="8" t="s">
        <v>85</v>
      </c>
      <c r="B208" s="8" t="s">
        <v>102</v>
      </c>
      <c r="C208" s="8" t="s">
        <v>286</v>
      </c>
      <c r="D208" s="8">
        <v>8.996150608E9</v>
      </c>
      <c r="E208" s="8">
        <v>1.9847233019E10</v>
      </c>
      <c r="F208" s="8">
        <v>1.61822780439E11</v>
      </c>
      <c r="G208" s="8">
        <v>4.82785787158E11</v>
      </c>
    </row>
    <row r="209">
      <c r="A209" s="9" t="s">
        <v>85</v>
      </c>
      <c r="B209" s="9" t="s">
        <v>104</v>
      </c>
      <c r="C209" s="9" t="s">
        <v>287</v>
      </c>
      <c r="D209" s="9">
        <v>3.0376847512E10</v>
      </c>
      <c r="E209" s="9">
        <v>6.7794931909E10</v>
      </c>
      <c r="F209" s="9">
        <v>5.10898015079E11</v>
      </c>
      <c r="G209" s="9">
        <v>1.629250804365E12</v>
      </c>
    </row>
    <row r="210">
      <c r="A210" s="8" t="s">
        <v>85</v>
      </c>
      <c r="B210" s="8" t="s">
        <v>106</v>
      </c>
      <c r="C210" s="8" t="s">
        <v>288</v>
      </c>
      <c r="D210" s="8">
        <v>7.2117059676E10</v>
      </c>
      <c r="E210" s="8">
        <v>1.56062920335E11</v>
      </c>
      <c r="F210" s="8">
        <v>1.3293784878E12</v>
      </c>
      <c r="G210" s="8">
        <v>3.861748717453E12</v>
      </c>
    </row>
    <row r="211">
      <c r="A211" s="9" t="s">
        <v>85</v>
      </c>
      <c r="B211" s="9" t="s">
        <v>108</v>
      </c>
      <c r="C211" s="9" t="s">
        <v>289</v>
      </c>
      <c r="D211" s="9">
        <v>1.40622472498E11</v>
      </c>
      <c r="E211" s="9">
        <v>3.06672362043E11</v>
      </c>
      <c r="F211" s="9">
        <v>2.367491436555E12</v>
      </c>
      <c r="G211" s="9">
        <v>-2.73932708660626E14</v>
      </c>
    </row>
    <row r="212">
      <c r="A212" s="8" t="s">
        <v>40</v>
      </c>
      <c r="B212" s="8">
        <v>600.0</v>
      </c>
      <c r="C212" s="8" t="s">
        <v>290</v>
      </c>
      <c r="D212" s="8">
        <v>2.44641667E8</v>
      </c>
      <c r="E212" s="8">
        <v>4.1178569E7</v>
      </c>
      <c r="F212" s="8">
        <v>8.56651741E8</v>
      </c>
      <c r="G212" s="8">
        <v>1.518179123E9</v>
      </c>
    </row>
    <row r="213">
      <c r="A213" s="9" t="s">
        <v>40</v>
      </c>
      <c r="B213" s="9">
        <v>1000.0</v>
      </c>
      <c r="C213" s="9" t="s">
        <v>291</v>
      </c>
      <c r="D213" s="9">
        <v>1.1293693E9</v>
      </c>
      <c r="E213" s="9">
        <v>1.78677422E8</v>
      </c>
      <c r="F213" s="9">
        <v>4.320282284E9</v>
      </c>
      <c r="G213" s="9">
        <v>7.017072469E9</v>
      </c>
    </row>
    <row r="214">
      <c r="A214" s="8" t="s">
        <v>40</v>
      </c>
      <c r="B214" s="8">
        <v>1400.0</v>
      </c>
      <c r="C214" s="8" t="s">
        <v>292</v>
      </c>
      <c r="D214" s="8">
        <v>3.096787516E9</v>
      </c>
      <c r="E214" s="8">
        <v>4.84829147E8</v>
      </c>
      <c r="F214" s="8">
        <v>1.3197242412E10</v>
      </c>
      <c r="G214" s="8">
        <v>1.9241407107E10</v>
      </c>
    </row>
    <row r="215">
      <c r="A215" s="9" t="s">
        <v>40</v>
      </c>
      <c r="B215" s="9">
        <v>1800.0</v>
      </c>
      <c r="C215" s="9" t="s">
        <v>293</v>
      </c>
      <c r="D215" s="9">
        <v>6.578888929E9</v>
      </c>
      <c r="E215" s="9">
        <v>1.194613713E9</v>
      </c>
      <c r="F215" s="9">
        <v>2.9809083003E10</v>
      </c>
      <c r="G215" s="9">
        <v>4.0879185785E10</v>
      </c>
    </row>
    <row r="216">
      <c r="A216" s="8" t="s">
        <v>40</v>
      </c>
      <c r="B216" s="8">
        <v>2200.0</v>
      </c>
      <c r="C216" s="8" t="s">
        <v>294</v>
      </c>
      <c r="D216" s="8">
        <v>1.2003124866E10</v>
      </c>
      <c r="E216" s="8">
        <v>2.087220297E9</v>
      </c>
      <c r="F216" s="8">
        <v>5.5986125369E10</v>
      </c>
      <c r="G216" s="8">
        <v>7.4618404907E10</v>
      </c>
    </row>
    <row r="217">
      <c r="A217" s="9" t="s">
        <v>40</v>
      </c>
      <c r="B217" s="9">
        <v>2600.0</v>
      </c>
      <c r="C217" s="9" t="s">
        <v>295</v>
      </c>
      <c r="D217" s="9">
        <v>1.9807047167E10</v>
      </c>
      <c r="E217" s="9">
        <v>6.083821131E9</v>
      </c>
      <c r="F217" s="9">
        <v>9.3005678748E10</v>
      </c>
      <c r="G217" s="9">
        <v>1.23147066056E11</v>
      </c>
    </row>
    <row r="218">
      <c r="A218" s="8" t="s">
        <v>40</v>
      </c>
      <c r="B218" s="8">
        <v>3000.0</v>
      </c>
      <c r="C218" s="8" t="s">
        <v>296</v>
      </c>
      <c r="D218" s="8">
        <v>3.0421684456E10</v>
      </c>
      <c r="E218" s="8">
        <v>2.1758998174E10</v>
      </c>
      <c r="F218" s="8">
        <v>1.40809319523E11</v>
      </c>
      <c r="G218" s="8">
        <v>1.89153168927E11</v>
      </c>
    </row>
    <row r="219">
      <c r="A219" s="9" t="s">
        <v>39</v>
      </c>
      <c r="B219" s="9">
        <v>600.0</v>
      </c>
      <c r="C219" s="9" t="s">
        <v>297</v>
      </c>
      <c r="D219" s="9">
        <v>2.7108884E7</v>
      </c>
      <c r="E219" s="9">
        <v>5.6845171E7</v>
      </c>
      <c r="F219" s="9">
        <v>4.57819081E8</v>
      </c>
      <c r="G219" s="9">
        <v>1.735259137E9</v>
      </c>
    </row>
    <row r="220">
      <c r="A220" s="8" t="s">
        <v>39</v>
      </c>
      <c r="B220" s="8">
        <v>1000.0</v>
      </c>
      <c r="C220" s="8" t="s">
        <v>298</v>
      </c>
      <c r="D220" s="8">
        <v>1.25630186E8</v>
      </c>
      <c r="E220" s="8">
        <v>2.62721766E8</v>
      </c>
      <c r="F220" s="8">
        <v>2.174842251E9</v>
      </c>
      <c r="G220" s="8">
        <v>8.020073067E9</v>
      </c>
    </row>
    <row r="221">
      <c r="A221" s="9" t="s">
        <v>39</v>
      </c>
      <c r="B221" s="9">
        <v>1400.0</v>
      </c>
      <c r="C221" s="9" t="s">
        <v>299</v>
      </c>
      <c r="D221" s="9">
        <v>3.45908239E8</v>
      </c>
      <c r="E221" s="9">
        <v>7.12604722E8</v>
      </c>
      <c r="F221" s="9">
        <v>6.367461838E9</v>
      </c>
      <c r="G221" s="9">
        <v>2.1991288313E10</v>
      </c>
    </row>
    <row r="222">
      <c r="A222" s="8" t="s">
        <v>39</v>
      </c>
      <c r="B222" s="8">
        <v>1800.0</v>
      </c>
      <c r="C222" s="8" t="s">
        <v>300</v>
      </c>
      <c r="D222" s="8">
        <v>7.43346847E8</v>
      </c>
      <c r="E222" s="8">
        <v>1.519201856E9</v>
      </c>
      <c r="F222" s="8">
        <v>1.3750910364E10</v>
      </c>
      <c r="G222" s="8">
        <v>4.6720906159E10</v>
      </c>
    </row>
    <row r="223">
      <c r="A223" s="9" t="s">
        <v>39</v>
      </c>
      <c r="B223" s="9">
        <v>2200.0</v>
      </c>
      <c r="C223" s="9" t="s">
        <v>301</v>
      </c>
      <c r="D223" s="9">
        <v>2.070392608E9</v>
      </c>
      <c r="E223" s="9">
        <v>2.752092235E9</v>
      </c>
      <c r="F223" s="9">
        <v>2.4892091697E10</v>
      </c>
      <c r="G223" s="9">
        <v>8.5280925131E10</v>
      </c>
    </row>
    <row r="224">
      <c r="A224" s="8" t="s">
        <v>39</v>
      </c>
      <c r="B224" s="8">
        <v>2600.0</v>
      </c>
      <c r="C224" s="8" t="s">
        <v>302</v>
      </c>
      <c r="D224" s="8">
        <v>4.41435019E9</v>
      </c>
      <c r="E224" s="8">
        <v>4.55576598E9</v>
      </c>
      <c r="F224" s="8">
        <v>4.1294326257E10</v>
      </c>
      <c r="G224" s="8">
        <v>1.40743344939E11</v>
      </c>
    </row>
    <row r="225">
      <c r="A225" s="9" t="s">
        <v>39</v>
      </c>
      <c r="B225" s="9">
        <v>3000.0</v>
      </c>
      <c r="C225" s="9" t="s">
        <v>303</v>
      </c>
      <c r="D225" s="9">
        <v>6.777948327E9</v>
      </c>
      <c r="E225" s="9">
        <v>6.993976629E9</v>
      </c>
      <c r="F225" s="9">
        <v>6.3507924193E10</v>
      </c>
      <c r="G225" s="9">
        <v>2.16180166001E11</v>
      </c>
    </row>
    <row r="226">
      <c r="A226" s="8" t="s">
        <v>39</v>
      </c>
      <c r="B226" s="8">
        <v>4096.0</v>
      </c>
      <c r="C226" s="8" t="s">
        <v>304</v>
      </c>
      <c r="D226" s="8">
        <v>1.7675484306E10</v>
      </c>
      <c r="E226" s="8">
        <v>1.7829028853E10</v>
      </c>
      <c r="F226" s="8">
        <v>1.61505571908E11</v>
      </c>
      <c r="G226" s="8">
        <v>5.5009159404E11</v>
      </c>
    </row>
    <row r="227">
      <c r="A227" s="9" t="s">
        <v>39</v>
      </c>
      <c r="B227" s="9">
        <v>6144.0</v>
      </c>
      <c r="C227" s="9" t="s">
        <v>305</v>
      </c>
      <c r="D227" s="9">
        <v>5.9597779492E10</v>
      </c>
      <c r="E227" s="9">
        <v>6.05233077E10</v>
      </c>
      <c r="F227" s="9">
        <v>5.46936577663E11</v>
      </c>
      <c r="G227" s="9">
        <v>1.856181256206E12</v>
      </c>
    </row>
    <row r="228">
      <c r="A228" s="8" t="s">
        <v>39</v>
      </c>
      <c r="B228" s="8">
        <v>8192.0</v>
      </c>
      <c r="C228" s="8" t="s">
        <v>306</v>
      </c>
      <c r="D228" s="8">
        <v>1.41166108302E11</v>
      </c>
      <c r="E228" s="8">
        <v>1.4558851362E11</v>
      </c>
      <c r="F228" s="8">
        <v>1.298726615449E12</v>
      </c>
      <c r="G228" s="8">
        <v>4.399389349936E12</v>
      </c>
    </row>
    <row r="229">
      <c r="A229" s="9" t="s">
        <v>39</v>
      </c>
      <c r="B229" s="9">
        <v>10240.0</v>
      </c>
      <c r="C229" s="9" t="s">
        <v>307</v>
      </c>
      <c r="D229" s="9">
        <v>2.75520486953E11</v>
      </c>
      <c r="E229" s="9">
        <v>2.96308292147E11</v>
      </c>
      <c r="F229" s="9">
        <v>2.549770574737E12</v>
      </c>
      <c r="G229" s="9">
        <v>8.592032759595E12</v>
      </c>
    </row>
    <row r="230">
      <c r="A230" s="8" t="s">
        <v>85</v>
      </c>
      <c r="B230" s="8" t="s">
        <v>86</v>
      </c>
      <c r="C230" s="8" t="s">
        <v>308</v>
      </c>
      <c r="D230" s="8">
        <v>1.0128813096E10</v>
      </c>
      <c r="E230" s="8">
        <v>3.2953984509E10</v>
      </c>
      <c r="F230" s="8">
        <v>1.58677128739E11</v>
      </c>
      <c r="G230" s="8">
        <v>4.87685257724E11</v>
      </c>
    </row>
    <row r="231">
      <c r="A231" s="9" t="s">
        <v>85</v>
      </c>
      <c r="B231" s="9" t="s">
        <v>88</v>
      </c>
      <c r="C231" s="9" t="s">
        <v>309</v>
      </c>
      <c r="D231" s="9">
        <v>3.4195674419E10</v>
      </c>
      <c r="E231" s="9">
        <v>1.11936491891E11</v>
      </c>
      <c r="F231" s="9">
        <v>5.34328706552E11</v>
      </c>
      <c r="G231" s="9">
        <v>1.645786509068E12</v>
      </c>
    </row>
    <row r="232">
      <c r="A232" s="8" t="s">
        <v>85</v>
      </c>
      <c r="B232" s="8" t="s">
        <v>90</v>
      </c>
      <c r="C232" s="8" t="s">
        <v>310</v>
      </c>
      <c r="D232" s="8">
        <v>8.1053520923E10</v>
      </c>
      <c r="E232" s="8">
        <v>2.63931433106E11</v>
      </c>
      <c r="F232" s="8">
        <v>1.293934545598E12</v>
      </c>
      <c r="G232" s="8">
        <v>3.900944431235E12</v>
      </c>
    </row>
    <row r="233">
      <c r="A233" s="9" t="s">
        <v>85</v>
      </c>
      <c r="B233" s="9" t="s">
        <v>92</v>
      </c>
      <c r="C233" s="9" t="s">
        <v>311</v>
      </c>
      <c r="D233" s="9">
        <v>1.58334440462E11</v>
      </c>
      <c r="E233" s="9">
        <v>5.15748759546E11</v>
      </c>
      <c r="F233" s="9">
        <v>2.45955720599E12</v>
      </c>
      <c r="G233" s="9">
        <v>7.61882218531E12</v>
      </c>
    </row>
    <row r="234">
      <c r="A234" s="8" t="s">
        <v>85</v>
      </c>
      <c r="B234" s="8" t="s">
        <v>94</v>
      </c>
      <c r="C234" s="8" t="s">
        <v>312</v>
      </c>
      <c r="D234" s="8">
        <v>9.378047896E9</v>
      </c>
      <c r="E234" s="8">
        <v>2.28934209E10</v>
      </c>
      <c r="F234" s="8">
        <v>1.50607123045E11</v>
      </c>
      <c r="G234" s="8">
        <v>4.84409855809E11</v>
      </c>
    </row>
    <row r="235">
      <c r="A235" s="9" t="s">
        <v>85</v>
      </c>
      <c r="B235" s="9" t="s">
        <v>96</v>
      </c>
      <c r="C235" s="9" t="s">
        <v>313</v>
      </c>
      <c r="D235" s="9">
        <v>3.1633666266E10</v>
      </c>
      <c r="E235" s="9">
        <v>7.7173015674E10</v>
      </c>
      <c r="F235" s="9">
        <v>4.97364285478E11</v>
      </c>
      <c r="G235" s="9">
        <v>1.634732037057E12</v>
      </c>
    </row>
    <row r="236">
      <c r="A236" s="8" t="s">
        <v>85</v>
      </c>
      <c r="B236" s="8" t="s">
        <v>98</v>
      </c>
      <c r="C236" s="8" t="s">
        <v>314</v>
      </c>
      <c r="D236" s="8">
        <v>7.5445228283E10</v>
      </c>
      <c r="E236" s="8">
        <v>1.74226301164E11</v>
      </c>
      <c r="F236" s="8">
        <v>1.508264304543E12</v>
      </c>
      <c r="G236" s="8">
        <v>3.874741301264E12</v>
      </c>
    </row>
    <row r="237">
      <c r="A237" s="9" t="s">
        <v>85</v>
      </c>
      <c r="B237" s="9" t="s">
        <v>100</v>
      </c>
      <c r="C237" s="9" t="s">
        <v>315</v>
      </c>
      <c r="D237" s="9">
        <v>1.46444353278E11</v>
      </c>
      <c r="E237" s="9">
        <v>3.57793562222E11</v>
      </c>
      <c r="F237" s="9">
        <v>2.303307884128E12</v>
      </c>
      <c r="G237" s="9">
        <v>7.567644116703E12</v>
      </c>
    </row>
    <row r="238">
      <c r="A238" s="8" t="s">
        <v>85</v>
      </c>
      <c r="B238" s="8" t="s">
        <v>102</v>
      </c>
      <c r="C238" s="8" t="s">
        <v>316</v>
      </c>
      <c r="D238" s="8">
        <v>8.995884895E9</v>
      </c>
      <c r="E238" s="8">
        <v>1.9607692104E10</v>
      </c>
      <c r="F238" s="8">
        <v>1.60741389125E11</v>
      </c>
      <c r="G238" s="8">
        <v>4.82785786964E11</v>
      </c>
    </row>
    <row r="239">
      <c r="A239" s="9" t="s">
        <v>85</v>
      </c>
      <c r="B239" s="9" t="s">
        <v>104</v>
      </c>
      <c r="C239" s="9" t="s">
        <v>317</v>
      </c>
      <c r="D239" s="9">
        <v>3.0376668145E10</v>
      </c>
      <c r="E239" s="9">
        <v>6.6190847085E10</v>
      </c>
      <c r="F239" s="9">
        <v>5.08885303325E11</v>
      </c>
      <c r="G239" s="9">
        <v>1.62925080391E12</v>
      </c>
    </row>
    <row r="240">
      <c r="A240" s="8" t="s">
        <v>85</v>
      </c>
      <c r="B240" s="8" t="s">
        <v>106</v>
      </c>
      <c r="C240" s="8" t="s">
        <v>318</v>
      </c>
      <c r="D240" s="8">
        <v>7.2119080761E10</v>
      </c>
      <c r="E240" s="8">
        <v>1.56348122179E11</v>
      </c>
      <c r="F240" s="8">
        <v>1.326841124018E12</v>
      </c>
      <c r="G240" s="8">
        <v>3.861748716974E12</v>
      </c>
    </row>
    <row r="241">
      <c r="A241" s="9" t="s">
        <v>85</v>
      </c>
      <c r="B241" s="9" t="s">
        <v>108</v>
      </c>
      <c r="C241" s="9" t="s">
        <v>319</v>
      </c>
      <c r="D241" s="9">
        <v>1.40621979188E11</v>
      </c>
      <c r="E241" s="9">
        <v>3.06723234889E11</v>
      </c>
      <c r="F241" s="9">
        <v>2.37031987159E12</v>
      </c>
      <c r="G241" s="9">
        <v>7.542268050561E12</v>
      </c>
    </row>
    <row r="242">
      <c r="H242" s="1" t="s">
        <v>40</v>
      </c>
      <c r="I242" s="1">
        <v>600.0</v>
      </c>
      <c r="J242" s="1" t="s">
        <v>320</v>
      </c>
      <c r="K242" s="1">
        <v>2.44643615E8</v>
      </c>
      <c r="L242" s="1">
        <v>4.0757097E7</v>
      </c>
      <c r="M242" s="1">
        <v>8.55328916E8</v>
      </c>
      <c r="N242" s="1">
        <v>1.5181791E9</v>
      </c>
    </row>
    <row r="243">
      <c r="H243" s="1" t="s">
        <v>40</v>
      </c>
      <c r="I243" s="1">
        <v>1000.0</v>
      </c>
      <c r="J243" s="1" t="s">
        <v>321</v>
      </c>
      <c r="K243" s="1">
        <v>1.129320204E9</v>
      </c>
      <c r="L243" s="1">
        <v>1.8351596E8</v>
      </c>
      <c r="M243" s="1">
        <v>4.285801289E9</v>
      </c>
      <c r="N243" s="1">
        <v>7.017072488E9</v>
      </c>
    </row>
    <row r="244">
      <c r="H244" s="1" t="s">
        <v>40</v>
      </c>
      <c r="I244" s="1">
        <v>1400.0</v>
      </c>
      <c r="J244" s="1" t="s">
        <v>322</v>
      </c>
      <c r="K244" s="1">
        <v>3.096825879E9</v>
      </c>
      <c r="L244" s="1">
        <v>4.74043574E8</v>
      </c>
      <c r="M244" s="1">
        <v>1.3156735918E10</v>
      </c>
      <c r="N244" s="1">
        <v>1.9241407092E10</v>
      </c>
    </row>
    <row r="245">
      <c r="H245" s="1" t="s">
        <v>40</v>
      </c>
      <c r="I245" s="1">
        <v>1800.0</v>
      </c>
      <c r="J245" s="1" t="s">
        <v>323</v>
      </c>
      <c r="K245" s="1">
        <v>6.578897563E9</v>
      </c>
      <c r="L245" s="1">
        <v>1.249624104E9</v>
      </c>
      <c r="M245" s="1">
        <v>2.9927724787E10</v>
      </c>
      <c r="N245" s="1">
        <v>4.0879185806E10</v>
      </c>
    </row>
    <row r="246">
      <c r="H246" s="1" t="s">
        <v>40</v>
      </c>
      <c r="I246" s="1">
        <v>2200.0</v>
      </c>
      <c r="J246" s="1" t="s">
        <v>324</v>
      </c>
      <c r="K246" s="1">
        <v>1.2003456846E10</v>
      </c>
      <c r="L246" s="1">
        <v>2.15683407E9</v>
      </c>
      <c r="M246" s="1">
        <v>5.6083477332E10</v>
      </c>
      <c r="N246" s="1">
        <v>7.4618404964E10</v>
      </c>
    </row>
    <row r="247">
      <c r="H247" s="1" t="s">
        <v>40</v>
      </c>
      <c r="I247" s="1">
        <v>2600.0</v>
      </c>
      <c r="J247" s="1" t="s">
        <v>325</v>
      </c>
      <c r="K247" s="1">
        <v>1.9806991828E10</v>
      </c>
      <c r="L247" s="1">
        <v>6.257956559E9</v>
      </c>
      <c r="M247" s="1">
        <v>9.2729706936E10</v>
      </c>
      <c r="N247" s="1">
        <v>1.23147065904E11</v>
      </c>
    </row>
    <row r="248">
      <c r="H248" s="1" t="s">
        <v>40</v>
      </c>
      <c r="I248" s="1">
        <v>3000.0</v>
      </c>
      <c r="J248" s="1" t="s">
        <v>326</v>
      </c>
      <c r="K248" s="1">
        <v>3.0421984963E10</v>
      </c>
      <c r="L248" s="1">
        <v>2.1862889538E10</v>
      </c>
      <c r="M248" s="1">
        <v>1.40803048929E11</v>
      </c>
      <c r="N248" s="1">
        <v>1.89153168211E11</v>
      </c>
    </row>
    <row r="249">
      <c r="H249" s="1" t="s">
        <v>39</v>
      </c>
      <c r="I249" s="1">
        <v>600.0</v>
      </c>
      <c r="J249" s="1" t="s">
        <v>327</v>
      </c>
      <c r="K249" s="1">
        <v>2.7110025E7</v>
      </c>
      <c r="L249" s="1">
        <v>5.516926E7</v>
      </c>
      <c r="M249" s="1">
        <v>4.56788798E8</v>
      </c>
      <c r="N249" s="1">
        <v>1.735259128E9</v>
      </c>
    </row>
    <row r="250">
      <c r="H250" s="1" t="s">
        <v>39</v>
      </c>
      <c r="I250" s="1">
        <v>1000.0</v>
      </c>
      <c r="J250" s="1" t="s">
        <v>328</v>
      </c>
      <c r="K250" s="1">
        <v>1.25636349E8</v>
      </c>
      <c r="L250" s="1">
        <v>2.55787507E8</v>
      </c>
      <c r="M250" s="1">
        <v>2.169771591E9</v>
      </c>
      <c r="N250" s="1">
        <v>8.020073063E9</v>
      </c>
    </row>
    <row r="251">
      <c r="H251" s="1" t="s">
        <v>39</v>
      </c>
      <c r="I251" s="1">
        <v>1400.0</v>
      </c>
      <c r="J251" s="1" t="s">
        <v>329</v>
      </c>
      <c r="K251" s="1">
        <v>3.45911898E8</v>
      </c>
      <c r="L251" s="1">
        <v>7.02181603E8</v>
      </c>
      <c r="M251" s="1">
        <v>6.344163039E9</v>
      </c>
      <c r="N251" s="1">
        <v>2.1991288293E10</v>
      </c>
    </row>
    <row r="252">
      <c r="H252" s="1" t="s">
        <v>39</v>
      </c>
      <c r="I252" s="1">
        <v>1800.0</v>
      </c>
      <c r="J252" s="1" t="s">
        <v>330</v>
      </c>
      <c r="K252" s="1">
        <v>7.43342854E8</v>
      </c>
      <c r="L252" s="1">
        <v>1.500416802E9</v>
      </c>
      <c r="M252" s="1">
        <v>1.368044415E10</v>
      </c>
      <c r="N252" s="1">
        <v>4.6720906183E10</v>
      </c>
    </row>
    <row r="253">
      <c r="H253" s="1" t="s">
        <v>39</v>
      </c>
      <c r="I253" s="1">
        <v>2200.0</v>
      </c>
      <c r="J253" s="1" t="s">
        <v>331</v>
      </c>
      <c r="K253" s="1">
        <v>2.070726341E9</v>
      </c>
      <c r="L253" s="1">
        <v>2.725607993E9</v>
      </c>
      <c r="M253" s="1">
        <v>2.4740440207E10</v>
      </c>
      <c r="N253" s="1">
        <v>8.5280925095E10</v>
      </c>
    </row>
    <row r="254">
      <c r="H254" s="1" t="s">
        <v>39</v>
      </c>
      <c r="I254" s="1">
        <v>2600.0</v>
      </c>
      <c r="J254" s="1" t="s">
        <v>332</v>
      </c>
      <c r="K254" s="1">
        <v>4.414417484E9</v>
      </c>
      <c r="L254" s="1">
        <v>4.509764439E9</v>
      </c>
      <c r="M254" s="1">
        <v>4.1063329352E10</v>
      </c>
      <c r="N254" s="1">
        <v>1.40743344925E11</v>
      </c>
    </row>
    <row r="255">
      <c r="H255" s="1" t="s">
        <v>39</v>
      </c>
      <c r="I255" s="1">
        <v>3000.0</v>
      </c>
      <c r="J255" s="1" t="s">
        <v>333</v>
      </c>
      <c r="K255" s="1">
        <v>6.778008305E9</v>
      </c>
      <c r="L255" s="1">
        <v>6.925397351E9</v>
      </c>
      <c r="M255" s="1">
        <v>6.3130124324E10</v>
      </c>
      <c r="N255" s="1">
        <v>2.16180165891E11</v>
      </c>
    </row>
    <row r="256">
      <c r="H256" s="1" t="s">
        <v>39</v>
      </c>
      <c r="I256" s="1">
        <v>4096.0</v>
      </c>
      <c r="J256" s="1" t="s">
        <v>334</v>
      </c>
      <c r="K256" s="1">
        <v>1.7681060332E10</v>
      </c>
      <c r="L256" s="1">
        <v>1.7646109607E10</v>
      </c>
      <c r="M256" s="1">
        <v>1.60574496936E11</v>
      </c>
      <c r="N256" s="1">
        <v>5.50091593931E11</v>
      </c>
    </row>
    <row r="257">
      <c r="H257" s="1" t="s">
        <v>39</v>
      </c>
      <c r="I257" s="1">
        <v>6144.0</v>
      </c>
      <c r="J257" s="1" t="s">
        <v>335</v>
      </c>
      <c r="K257" s="1">
        <v>5.9615840434E10</v>
      </c>
      <c r="L257" s="1">
        <v>5.9916069896E10</v>
      </c>
      <c r="M257" s="1">
        <v>5.43509399949E11</v>
      </c>
      <c r="N257" s="1">
        <v>1.856181255689E12</v>
      </c>
    </row>
    <row r="258">
      <c r="H258" s="1" t="s">
        <v>39</v>
      </c>
      <c r="I258" s="1">
        <v>8192.0</v>
      </c>
      <c r="J258" s="1" t="s">
        <v>336</v>
      </c>
      <c r="K258" s="1">
        <v>1.41204537622E11</v>
      </c>
      <c r="L258" s="1">
        <v>1.44287039332E11</v>
      </c>
      <c r="M258" s="1">
        <v>1.288116143431E12</v>
      </c>
      <c r="N258" s="1">
        <v>4.399389348049E12</v>
      </c>
    </row>
  </sheetData>
  <autoFilter ref="$A$1:$G$241"/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9.0"/>
    <col customWidth="1" min="3" max="3" width="10.75"/>
    <col customWidth="1" min="4" max="5" width="16.88"/>
    <col customWidth="1" min="6" max="6" width="13.0"/>
    <col customWidth="1" min="7" max="7" width="15.5"/>
    <col customWidth="1" min="9" max="9" width="18.63"/>
    <col customWidth="1" min="12" max="13" width="13.75"/>
    <col customWidth="1" min="14" max="14" width="13.0"/>
    <col customWidth="1" min="15" max="15" width="14.75"/>
    <col customWidth="1" min="17" max="17" width="14.75"/>
  </cols>
  <sheetData>
    <row r="1">
      <c r="A1" s="7" t="s">
        <v>59</v>
      </c>
      <c r="B1" s="7" t="s">
        <v>60</v>
      </c>
      <c r="C1" s="7" t="s">
        <v>61</v>
      </c>
      <c r="D1" s="7" t="s">
        <v>31</v>
      </c>
      <c r="E1" s="7" t="s">
        <v>32</v>
      </c>
      <c r="F1" s="7" t="s">
        <v>33</v>
      </c>
      <c r="G1" s="7" t="s">
        <v>34</v>
      </c>
      <c r="I1" s="1" t="s">
        <v>337</v>
      </c>
      <c r="J1" s="11" t="s">
        <v>338</v>
      </c>
      <c r="K1" s="11" t="s">
        <v>339</v>
      </c>
    </row>
    <row r="2">
      <c r="A2" s="8" t="s">
        <v>85</v>
      </c>
      <c r="B2" s="8" t="s">
        <v>86</v>
      </c>
      <c r="C2" s="8">
        <v>87.551052</v>
      </c>
      <c r="D2" s="8">
        <v>1.0128055026E10</v>
      </c>
      <c r="E2" s="8">
        <v>3.2749104682E10</v>
      </c>
      <c r="F2" s="8">
        <v>1.57123589895E11</v>
      </c>
      <c r="G2" s="8">
        <v>4.87685256327E11</v>
      </c>
      <c r="I2" s="2" t="s">
        <v>69</v>
      </c>
      <c r="K2" s="2" t="s">
        <v>29</v>
      </c>
      <c r="L2" s="2" t="s">
        <v>30</v>
      </c>
      <c r="M2" s="2" t="s">
        <v>31</v>
      </c>
      <c r="N2" s="2" t="s">
        <v>32</v>
      </c>
      <c r="O2" s="2" t="s">
        <v>33</v>
      </c>
      <c r="P2" s="2" t="s">
        <v>34</v>
      </c>
    </row>
    <row r="3">
      <c r="A3" s="9" t="s">
        <v>85</v>
      </c>
      <c r="B3" s="9" t="s">
        <v>88</v>
      </c>
      <c r="C3" s="9">
        <v>294.623271</v>
      </c>
      <c r="D3" s="9">
        <v>3.4203547979E10</v>
      </c>
      <c r="E3" s="9">
        <v>1.10658354789E11</v>
      </c>
      <c r="F3" s="9">
        <v>5.288330733E11</v>
      </c>
      <c r="G3" s="9">
        <v>1.645786508072E12</v>
      </c>
      <c r="I3" s="12">
        <v>128.0</v>
      </c>
      <c r="K3" s="2">
        <v>4096.0</v>
      </c>
      <c r="L3" s="3">
        <f t="shared" ref="L3:P3" si="1">AVERAGE(C2,C14,C26,C38,C50,C62,C74,C86)</f>
        <v>88.08995338</v>
      </c>
      <c r="M3" s="3">
        <f t="shared" si="1"/>
        <v>10127882875</v>
      </c>
      <c r="N3" s="3">
        <f t="shared" si="1"/>
        <v>32879184964</v>
      </c>
      <c r="O3" s="3">
        <f t="shared" si="1"/>
        <v>158085605451</v>
      </c>
      <c r="P3" s="3">
        <f t="shared" si="1"/>
        <v>487685257582</v>
      </c>
    </row>
    <row r="4">
      <c r="A4" s="8" t="s">
        <v>85</v>
      </c>
      <c r="B4" s="8" t="s">
        <v>90</v>
      </c>
      <c r="C4" s="8">
        <v>713.394579</v>
      </c>
      <c r="D4" s="8">
        <v>8.1067982929E10</v>
      </c>
      <c r="E4" s="8">
        <v>2.61876825622E11</v>
      </c>
      <c r="F4" s="8">
        <v>1.280577277899E12</v>
      </c>
      <c r="G4" s="8">
        <v>3.900944428831E12</v>
      </c>
      <c r="I4" s="12">
        <v>128.0</v>
      </c>
      <c r="K4" s="2">
        <v>6144.0</v>
      </c>
      <c r="L4" s="3">
        <f t="shared" ref="L4:P4" si="2">AVERAGE(C3,C15,C27,C39,C51,C63,C75,C87)</f>
        <v>296.2197644</v>
      </c>
      <c r="M4" s="3">
        <f t="shared" si="2"/>
        <v>34201219551</v>
      </c>
      <c r="N4" s="3">
        <f t="shared" si="2"/>
        <v>111363498020</v>
      </c>
      <c r="O4" s="3">
        <f t="shared" si="2"/>
        <v>531680868856</v>
      </c>
      <c r="P4" s="3">
        <f t="shared" si="2"/>
        <v>1645786508613</v>
      </c>
    </row>
    <row r="5">
      <c r="A5" s="9" t="s">
        <v>85</v>
      </c>
      <c r="B5" s="9" t="s">
        <v>92</v>
      </c>
      <c r="C5" s="9">
        <v>1376.378514</v>
      </c>
      <c r="D5" s="9">
        <v>1.58338528869E11</v>
      </c>
      <c r="E5" s="9">
        <v>5.17881770994E11</v>
      </c>
      <c r="F5" s="9">
        <v>2.470816594386E12</v>
      </c>
      <c r="G5" s="9">
        <v>7.618822187225E12</v>
      </c>
      <c r="I5" s="12">
        <v>128.0</v>
      </c>
      <c r="K5" s="2">
        <v>8192.0</v>
      </c>
      <c r="L5" s="3">
        <f t="shared" ref="L5:P5" si="3">AVERAGE(C4,C16,C28,C40,C52,C64,C76,C88)</f>
        <v>717.1679314</v>
      </c>
      <c r="M5" s="3">
        <f t="shared" si="3"/>
        <v>81059398929</v>
      </c>
      <c r="N5" s="3">
        <f t="shared" si="3"/>
        <v>262994896010</v>
      </c>
      <c r="O5" s="3">
        <f t="shared" si="3"/>
        <v>1287305978519</v>
      </c>
      <c r="P5" s="3">
        <f t="shared" si="3"/>
        <v>3900944430062</v>
      </c>
    </row>
    <row r="6">
      <c r="A6" s="8" t="s">
        <v>85</v>
      </c>
      <c r="B6" s="8" t="s">
        <v>94</v>
      </c>
      <c r="C6" s="8">
        <v>84.415552</v>
      </c>
      <c r="D6" s="8">
        <v>9.379533565E9</v>
      </c>
      <c r="E6" s="8">
        <v>2.3224418706E10</v>
      </c>
      <c r="F6" s="8">
        <v>1.51477364095E11</v>
      </c>
      <c r="G6" s="8">
        <v>4.84409855954E11</v>
      </c>
      <c r="I6" s="12">
        <v>128.0</v>
      </c>
      <c r="K6" s="2">
        <v>10240.0</v>
      </c>
      <c r="L6" s="3">
        <f t="shared" ref="L6:O6" si="4">AVERAGE(C5,C17,C29,C41,C53,C65,C77,C89)</f>
        <v>1372.589861</v>
      </c>
      <c r="M6" s="3">
        <f t="shared" si="4"/>
        <v>158340210576</v>
      </c>
      <c r="N6" s="3">
        <f t="shared" si="4"/>
        <v>516241706296</v>
      </c>
      <c r="O6" s="3">
        <f t="shared" si="4"/>
        <v>2463350896692</v>
      </c>
      <c r="P6" s="3">
        <f>AVERAGE(G5,G17,G29,G41,G65,G77,G89)</f>
        <v>7618822194303</v>
      </c>
    </row>
    <row r="7">
      <c r="A7" s="9" t="s">
        <v>85</v>
      </c>
      <c r="B7" s="9" t="s">
        <v>96</v>
      </c>
      <c r="C7" s="9">
        <v>278.357757</v>
      </c>
      <c r="D7" s="9">
        <v>3.1640201092E10</v>
      </c>
      <c r="E7" s="9">
        <v>7.875846274E10</v>
      </c>
      <c r="F7" s="9">
        <v>4.99584863971E11</v>
      </c>
      <c r="G7" s="9">
        <v>1.634732037582E12</v>
      </c>
      <c r="I7" s="2" t="s">
        <v>69</v>
      </c>
      <c r="K7" s="2" t="s">
        <v>29</v>
      </c>
      <c r="L7" s="2" t="s">
        <v>30</v>
      </c>
      <c r="M7" s="2" t="s">
        <v>31</v>
      </c>
      <c r="N7" s="2" t="s">
        <v>32</v>
      </c>
      <c r="O7" s="2" t="s">
        <v>33</v>
      </c>
      <c r="P7" s="2" t="s">
        <v>34</v>
      </c>
    </row>
    <row r="8">
      <c r="A8" s="8" t="s">
        <v>85</v>
      </c>
      <c r="B8" s="8" t="s">
        <v>98</v>
      </c>
      <c r="C8" s="8">
        <v>853.998459</v>
      </c>
      <c r="D8" s="8">
        <v>7.5456343166E10</v>
      </c>
      <c r="E8" s="8">
        <v>1.74828803931E11</v>
      </c>
      <c r="F8" s="8">
        <v>1.528155392086E12</v>
      </c>
      <c r="G8" s="8">
        <v>3.874741305417E12</v>
      </c>
      <c r="I8" s="13">
        <v>256.0</v>
      </c>
      <c r="K8" s="2">
        <v>4096.0</v>
      </c>
      <c r="L8" s="3">
        <f t="shared" ref="L8:P8" si="5">AVERAGE(C6,C18,C30,C42,C54,C66,C78,C90)</f>
        <v>84.21496963</v>
      </c>
      <c r="M8" s="3">
        <f t="shared" si="5"/>
        <v>9378797228</v>
      </c>
      <c r="N8" s="3">
        <f t="shared" si="5"/>
        <v>23086121279</v>
      </c>
      <c r="O8" s="3">
        <f t="shared" si="5"/>
        <v>151112565442</v>
      </c>
      <c r="P8" s="3">
        <f t="shared" si="5"/>
        <v>484409855889</v>
      </c>
    </row>
    <row r="9">
      <c r="A9" s="9" t="s">
        <v>85</v>
      </c>
      <c r="B9" s="9" t="s">
        <v>100</v>
      </c>
      <c r="C9" s="9">
        <v>1289.585919</v>
      </c>
      <c r="D9" s="9">
        <v>1.46475172294E11</v>
      </c>
      <c r="E9" s="9">
        <v>3.65423481513E11</v>
      </c>
      <c r="F9" s="9">
        <v>2.314755593966E12</v>
      </c>
      <c r="G9" s="9">
        <v>7.567644119371E12</v>
      </c>
      <c r="I9" s="13">
        <v>256.0</v>
      </c>
      <c r="K9" s="2">
        <v>6144.0</v>
      </c>
      <c r="L9" s="3">
        <f t="shared" ref="L9:P9" si="6">AVERAGE(C7,C19,C31,C43,C55,C67,C79,C91)</f>
        <v>277.9133599</v>
      </c>
      <c r="M9" s="3">
        <f t="shared" si="6"/>
        <v>31637093090</v>
      </c>
      <c r="N9" s="3">
        <f t="shared" si="6"/>
        <v>78124998547</v>
      </c>
      <c r="O9" s="3">
        <f t="shared" si="6"/>
        <v>498798688202</v>
      </c>
      <c r="P9" s="3">
        <f t="shared" si="6"/>
        <v>1634732037423</v>
      </c>
    </row>
    <row r="10">
      <c r="A10" s="8" t="s">
        <v>85</v>
      </c>
      <c r="B10" s="8" t="s">
        <v>102</v>
      </c>
      <c r="C10" s="8">
        <v>90.139084</v>
      </c>
      <c r="D10" s="8">
        <v>8.996198829E9</v>
      </c>
      <c r="E10" s="8">
        <v>1.9874404894E10</v>
      </c>
      <c r="F10" s="8">
        <v>1.6174713838E11</v>
      </c>
      <c r="G10" s="8">
        <v>4.82785787095E11</v>
      </c>
      <c r="I10" s="13">
        <v>256.0</v>
      </c>
      <c r="K10" s="2">
        <v>8192.0</v>
      </c>
      <c r="L10" s="3">
        <f t="shared" ref="L10:P10" si="7">AVERAGE(C8,C20,C32,C44,C56,C68,C80,C92)</f>
        <v>848.2239346</v>
      </c>
      <c r="M10" s="3">
        <f t="shared" si="7"/>
        <v>75455278204</v>
      </c>
      <c r="N10" s="3">
        <f t="shared" si="7"/>
        <v>174770570177</v>
      </c>
      <c r="O10" s="3">
        <f t="shared" si="7"/>
        <v>1518119793352</v>
      </c>
      <c r="P10" s="3">
        <f t="shared" si="7"/>
        <v>3874741303492</v>
      </c>
    </row>
    <row r="11">
      <c r="A11" s="9" t="s">
        <v>85</v>
      </c>
      <c r="B11" s="9" t="s">
        <v>104</v>
      </c>
      <c r="C11" s="9">
        <v>284.145504</v>
      </c>
      <c r="D11" s="9">
        <v>3.0379040651E10</v>
      </c>
      <c r="E11" s="9">
        <v>6.7820848226E10</v>
      </c>
      <c r="F11" s="9">
        <v>5.09969010979E11</v>
      </c>
      <c r="G11" s="9">
        <v>1.62925080417E12</v>
      </c>
      <c r="I11" s="13">
        <v>256.0</v>
      </c>
      <c r="K11" s="2">
        <v>10240.0</v>
      </c>
      <c r="L11" s="3">
        <f t="shared" ref="L11:P11" si="8">AVERAGE(C9,C21,C33,C45,C57,C69,C81,C93)</f>
        <v>1285.921399</v>
      </c>
      <c r="M11" s="3">
        <f t="shared" si="8"/>
        <v>146454091861</v>
      </c>
      <c r="N11" s="3">
        <f t="shared" si="8"/>
        <v>360712201495</v>
      </c>
      <c r="O11" s="3">
        <f t="shared" si="8"/>
        <v>2308248889141</v>
      </c>
      <c r="P11" s="3">
        <f t="shared" si="8"/>
        <v>7567644119156</v>
      </c>
    </row>
    <row r="12">
      <c r="A12" s="8" t="s">
        <v>85</v>
      </c>
      <c r="B12" s="8" t="s">
        <v>106</v>
      </c>
      <c r="C12" s="8">
        <v>747.917707</v>
      </c>
      <c r="D12" s="8">
        <v>7.2120604796E10</v>
      </c>
      <c r="E12" s="8">
        <v>1.58082306166E11</v>
      </c>
      <c r="F12" s="8">
        <v>1.342493035059E12</v>
      </c>
      <c r="G12" s="8">
        <v>3.861748719843E12</v>
      </c>
      <c r="I12" s="2" t="s">
        <v>69</v>
      </c>
      <c r="K12" s="2" t="s">
        <v>29</v>
      </c>
      <c r="L12" s="2" t="s">
        <v>30</v>
      </c>
      <c r="M12" s="2" t="s">
        <v>31</v>
      </c>
      <c r="N12" s="2" t="s">
        <v>32</v>
      </c>
      <c r="O12" s="2" t="s">
        <v>33</v>
      </c>
      <c r="P12" s="2" t="s">
        <v>34</v>
      </c>
    </row>
    <row r="13">
      <c r="A13" s="9" t="s">
        <v>85</v>
      </c>
      <c r="B13" s="9" t="s">
        <v>108</v>
      </c>
      <c r="C13" s="9">
        <v>1323.200737</v>
      </c>
      <c r="D13" s="9">
        <v>1.40639488408E11</v>
      </c>
      <c r="E13" s="9">
        <v>3.14346992649E11</v>
      </c>
      <c r="F13" s="9">
        <v>2.375173553632E12</v>
      </c>
      <c r="G13" s="9">
        <v>7.542268050333E12</v>
      </c>
      <c r="I13" s="12">
        <v>512.0</v>
      </c>
      <c r="K13" s="2">
        <v>4096.0</v>
      </c>
      <c r="L13" s="3">
        <f t="shared" ref="L13:P13" si="9">AVERAGE(C10,C22,C34,C46,C58,C70,C82,C94)</f>
        <v>89.79648963</v>
      </c>
      <c r="M13" s="3">
        <f t="shared" si="9"/>
        <v>8995920557</v>
      </c>
      <c r="N13" s="3">
        <f t="shared" si="9"/>
        <v>19698491687</v>
      </c>
      <c r="O13" s="3">
        <f t="shared" si="9"/>
        <v>161128050098</v>
      </c>
      <c r="P13" s="3">
        <f t="shared" si="9"/>
        <v>482785787024</v>
      </c>
    </row>
    <row r="14">
      <c r="A14" s="8" t="s">
        <v>85</v>
      </c>
      <c r="B14" s="8" t="s">
        <v>86</v>
      </c>
      <c r="C14" s="8">
        <v>88.559794</v>
      </c>
      <c r="D14" s="8">
        <v>1.0131056217E10</v>
      </c>
      <c r="E14" s="8">
        <v>3.2970276534E10</v>
      </c>
      <c r="F14" s="8">
        <v>1.58939593534E11</v>
      </c>
      <c r="G14" s="8">
        <v>4.87685256296E11</v>
      </c>
      <c r="I14" s="12">
        <v>512.0</v>
      </c>
      <c r="K14" s="2">
        <v>6144.0</v>
      </c>
      <c r="L14" s="3">
        <f t="shared" ref="L14:P14" si="10">AVERAGE(C11,C23,C35,C47,C59,C71,C83,C95)</f>
        <v>283.467272</v>
      </c>
      <c r="M14" s="3">
        <f t="shared" si="10"/>
        <v>30376393090</v>
      </c>
      <c r="N14" s="3">
        <f t="shared" si="10"/>
        <v>66756439547</v>
      </c>
      <c r="O14" s="3">
        <f t="shared" si="10"/>
        <v>508726110833</v>
      </c>
      <c r="P14" s="3">
        <f t="shared" si="10"/>
        <v>1629250803935</v>
      </c>
    </row>
    <row r="15">
      <c r="A15" s="9" t="s">
        <v>85</v>
      </c>
      <c r="B15" s="9" t="s">
        <v>88</v>
      </c>
      <c r="C15" s="9">
        <v>298.042462</v>
      </c>
      <c r="D15" s="9">
        <v>3.4199978559E10</v>
      </c>
      <c r="E15" s="9">
        <v>1.11942390049E11</v>
      </c>
      <c r="F15" s="9">
        <v>5.34973841386E11</v>
      </c>
      <c r="G15" s="9">
        <v>1.645786509158E12</v>
      </c>
      <c r="I15" s="12">
        <v>512.0</v>
      </c>
      <c r="K15" s="2">
        <v>8192.0</v>
      </c>
      <c r="L15" s="3">
        <f t="shared" ref="L15:P15" si="11">AVERAGE(C12,C24,C36,C48,C60,C72,C84,C96)</f>
        <v>742.8109269</v>
      </c>
      <c r="M15" s="3">
        <f t="shared" si="11"/>
        <v>72119516824</v>
      </c>
      <c r="N15" s="3">
        <f t="shared" si="11"/>
        <v>156882789722</v>
      </c>
      <c r="O15" s="3">
        <f t="shared" si="11"/>
        <v>1333309953523</v>
      </c>
      <c r="P15" s="3">
        <f t="shared" si="11"/>
        <v>3861748718155</v>
      </c>
    </row>
    <row r="16">
      <c r="A16" s="8" t="s">
        <v>85</v>
      </c>
      <c r="B16" s="8" t="s">
        <v>90</v>
      </c>
      <c r="C16" s="8">
        <v>721.173612</v>
      </c>
      <c r="D16" s="8">
        <v>8.106001602E10</v>
      </c>
      <c r="E16" s="8">
        <v>2.63910282611E11</v>
      </c>
      <c r="F16" s="8">
        <v>1.294535906618E12</v>
      </c>
      <c r="G16" s="8">
        <v>3.90094443134E12</v>
      </c>
      <c r="I16" s="12">
        <v>512.0</v>
      </c>
      <c r="K16" s="2">
        <v>10240.0</v>
      </c>
      <c r="L16" s="3">
        <f t="shared" ref="L16:O16" si="12">AVERAGE(C13,C25,C37,C49,C61,C73,C85,C97)</f>
        <v>1321.444836</v>
      </c>
      <c r="M16" s="3">
        <f t="shared" si="12"/>
        <v>140624924542</v>
      </c>
      <c r="N16" s="3">
        <f t="shared" si="12"/>
        <v>309594943726</v>
      </c>
      <c r="O16" s="3">
        <f t="shared" si="12"/>
        <v>2371925515430</v>
      </c>
      <c r="P16" s="3">
        <f>AVERAGE(G13,G25,G37,G49,G61,G73,G97)</f>
        <v>7542268050283</v>
      </c>
    </row>
    <row r="17">
      <c r="A17" s="9" t="s">
        <v>85</v>
      </c>
      <c r="B17" s="9" t="s">
        <v>92</v>
      </c>
      <c r="C17" s="9">
        <v>1380.177918</v>
      </c>
      <c r="D17" s="9">
        <v>1.58335279812E11</v>
      </c>
      <c r="E17" s="9">
        <v>5.19534100516E11</v>
      </c>
      <c r="F17" s="9">
        <v>2.477619368531E12</v>
      </c>
      <c r="G17" s="9">
        <v>7.618822188867E12</v>
      </c>
    </row>
    <row r="18">
      <c r="A18" s="8" t="s">
        <v>85</v>
      </c>
      <c r="B18" s="8" t="s">
        <v>94</v>
      </c>
      <c r="C18" s="8">
        <v>84.378459</v>
      </c>
      <c r="D18" s="8">
        <v>9.379758036E9</v>
      </c>
      <c r="E18" s="8">
        <v>2.3222354095E10</v>
      </c>
      <c r="F18" s="8">
        <v>1.51411560168E11</v>
      </c>
      <c r="G18" s="8">
        <v>4.84409855938E11</v>
      </c>
      <c r="I18" s="7" t="s">
        <v>69</v>
      </c>
      <c r="K18" s="2" t="s">
        <v>29</v>
      </c>
      <c r="L18" s="2" t="s">
        <v>340</v>
      </c>
      <c r="N18" s="7" t="s">
        <v>69</v>
      </c>
      <c r="P18" s="2" t="s">
        <v>29</v>
      </c>
      <c r="Q18" s="2" t="s">
        <v>70</v>
      </c>
    </row>
    <row r="19">
      <c r="A19" s="9" t="s">
        <v>85</v>
      </c>
      <c r="B19" s="9" t="s">
        <v>96</v>
      </c>
      <c r="C19" s="9">
        <v>278.267675</v>
      </c>
      <c r="D19" s="9">
        <v>3.1640166238E10</v>
      </c>
      <c r="E19" s="9">
        <v>7.8714623037E10</v>
      </c>
      <c r="F19" s="9">
        <v>4.99414392373E11</v>
      </c>
      <c r="G19" s="9">
        <v>1.634732037589E12</v>
      </c>
      <c r="I19" s="14">
        <v>128.0</v>
      </c>
      <c r="K19" s="2">
        <v>4096.0</v>
      </c>
      <c r="L19" s="3">
        <f t="shared" ref="L19:L22" si="13">L3/60</f>
        <v>1.46816589</v>
      </c>
      <c r="N19" s="14">
        <v>128.0</v>
      </c>
      <c r="P19" s="2">
        <v>4096.0</v>
      </c>
      <c r="Q19" s="3">
        <f t="shared" ref="Q19:Q22" si="14">O3/P3</f>
        <v>0.3241549811</v>
      </c>
    </row>
    <row r="20">
      <c r="A20" s="8" t="s">
        <v>85</v>
      </c>
      <c r="B20" s="8" t="s">
        <v>98</v>
      </c>
      <c r="C20" s="8">
        <v>856.228521</v>
      </c>
      <c r="D20" s="8">
        <v>7.5458246626E10</v>
      </c>
      <c r="E20" s="8">
        <v>1.74516308022E11</v>
      </c>
      <c r="F20" s="8">
        <v>1.530294389037E12</v>
      </c>
      <c r="G20" s="8">
        <v>3.874741306058E12</v>
      </c>
      <c r="K20" s="2">
        <v>6144.0</v>
      </c>
      <c r="L20" s="3">
        <f t="shared" si="13"/>
        <v>4.936996073</v>
      </c>
      <c r="P20" s="2">
        <v>6144.0</v>
      </c>
      <c r="Q20" s="3">
        <f t="shared" si="14"/>
        <v>0.3230557949</v>
      </c>
    </row>
    <row r="21">
      <c r="A21" s="9" t="s">
        <v>85</v>
      </c>
      <c r="B21" s="9" t="s">
        <v>100</v>
      </c>
      <c r="C21" s="9">
        <v>1284.590713</v>
      </c>
      <c r="D21" s="9">
        <v>1.46453918212E11</v>
      </c>
      <c r="E21" s="9">
        <v>3.58755014991E11</v>
      </c>
      <c r="F21" s="9">
        <v>2.305593720656E12</v>
      </c>
      <c r="G21" s="9">
        <v>7.567644127465E12</v>
      </c>
      <c r="K21" s="2">
        <v>8192.0</v>
      </c>
      <c r="L21" s="3">
        <f t="shared" si="13"/>
        <v>11.95279886</v>
      </c>
      <c r="P21" s="2">
        <v>8192.0</v>
      </c>
      <c r="Q21" s="3">
        <f t="shared" si="14"/>
        <v>0.3299985431</v>
      </c>
    </row>
    <row r="22">
      <c r="A22" s="8" t="s">
        <v>85</v>
      </c>
      <c r="B22" s="8" t="s">
        <v>102</v>
      </c>
      <c r="C22" s="8">
        <v>89.460163</v>
      </c>
      <c r="D22" s="8">
        <v>8.995379956E9</v>
      </c>
      <c r="E22" s="8">
        <v>1.9618305099E10</v>
      </c>
      <c r="F22" s="8">
        <v>1.60525307175E11</v>
      </c>
      <c r="G22" s="8">
        <v>4.82785786879E11</v>
      </c>
      <c r="K22" s="2">
        <v>10240.0</v>
      </c>
      <c r="L22" s="3">
        <f t="shared" si="13"/>
        <v>22.87649769</v>
      </c>
      <c r="P22" s="2">
        <v>10240.0</v>
      </c>
      <c r="Q22" s="3">
        <f t="shared" si="14"/>
        <v>0.3233243714</v>
      </c>
    </row>
    <row r="23">
      <c r="A23" s="9" t="s">
        <v>85</v>
      </c>
      <c r="B23" s="9" t="s">
        <v>104</v>
      </c>
      <c r="C23" s="9">
        <v>282.962242</v>
      </c>
      <c r="D23" s="9">
        <v>3.0374851431E10</v>
      </c>
      <c r="E23" s="9">
        <v>6.6119271747E10</v>
      </c>
      <c r="F23" s="9">
        <v>5.0784953842E11</v>
      </c>
      <c r="G23" s="9">
        <v>1.629250803629E12</v>
      </c>
      <c r="I23" s="7" t="s">
        <v>69</v>
      </c>
      <c r="K23" s="2" t="s">
        <v>29</v>
      </c>
      <c r="L23" s="2" t="s">
        <v>340</v>
      </c>
      <c r="N23" s="7" t="s">
        <v>69</v>
      </c>
      <c r="P23" s="2" t="s">
        <v>29</v>
      </c>
      <c r="Q23" s="2" t="s">
        <v>70</v>
      </c>
    </row>
    <row r="24">
      <c r="A24" s="8" t="s">
        <v>85</v>
      </c>
      <c r="B24" s="8" t="s">
        <v>106</v>
      </c>
      <c r="C24" s="8">
        <v>736.39761</v>
      </c>
      <c r="D24" s="8">
        <v>7.2113904358E10</v>
      </c>
      <c r="E24" s="8">
        <v>1.56027778929E11</v>
      </c>
      <c r="F24" s="8">
        <v>1.321790623597E12</v>
      </c>
      <c r="G24" s="8">
        <v>3.861748716129E12</v>
      </c>
      <c r="I24" s="14">
        <v>256.0</v>
      </c>
      <c r="K24" s="2">
        <v>4096.0</v>
      </c>
      <c r="L24" s="3">
        <f t="shared" ref="L24:L27" si="15">L8/60</f>
        <v>1.403582827</v>
      </c>
      <c r="N24" s="14">
        <v>256.0</v>
      </c>
      <c r="P24" s="2">
        <v>4096.0</v>
      </c>
      <c r="Q24" s="3">
        <f t="shared" ref="Q24:Q27" si="16">O8/P8</f>
        <v>0.3119518804</v>
      </c>
    </row>
    <row r="25">
      <c r="A25" s="9" t="s">
        <v>85</v>
      </c>
      <c r="B25" s="9" t="s">
        <v>108</v>
      </c>
      <c r="C25" s="9">
        <v>1316.93199</v>
      </c>
      <c r="D25" s="9">
        <v>1.40617713339E11</v>
      </c>
      <c r="E25" s="9">
        <v>3.07033928633E11</v>
      </c>
      <c r="F25" s="9">
        <v>2.363945825635E12</v>
      </c>
      <c r="G25" s="9">
        <v>7.542268047884E12</v>
      </c>
      <c r="K25" s="2">
        <v>6144.0</v>
      </c>
      <c r="L25" s="3">
        <f t="shared" si="15"/>
        <v>4.631889331</v>
      </c>
      <c r="P25" s="2">
        <v>6144.0</v>
      </c>
      <c r="Q25" s="3">
        <f t="shared" si="16"/>
        <v>0.3051256578</v>
      </c>
    </row>
    <row r="26">
      <c r="A26" s="8" t="s">
        <v>85</v>
      </c>
      <c r="B26" s="8" t="s">
        <v>86</v>
      </c>
      <c r="C26" s="8">
        <v>88.750864</v>
      </c>
      <c r="D26" s="8">
        <v>1.0131132144E10</v>
      </c>
      <c r="E26" s="8">
        <v>3.3086217258E10</v>
      </c>
      <c r="F26" s="8">
        <v>1.59251029688E11</v>
      </c>
      <c r="G26" s="8">
        <v>4.87685261378E11</v>
      </c>
      <c r="K26" s="2">
        <v>8192.0</v>
      </c>
      <c r="L26" s="3">
        <f t="shared" si="15"/>
        <v>14.13706558</v>
      </c>
      <c r="P26" s="2">
        <v>8192.0</v>
      </c>
      <c r="Q26" s="3">
        <f t="shared" si="16"/>
        <v>0.3917990066</v>
      </c>
    </row>
    <row r="27">
      <c r="A27" s="9" t="s">
        <v>85</v>
      </c>
      <c r="B27" s="9" t="s">
        <v>88</v>
      </c>
      <c r="C27" s="9">
        <v>297.652697</v>
      </c>
      <c r="D27" s="9">
        <v>3.4199540922E10</v>
      </c>
      <c r="E27" s="9">
        <v>1.11951262223E11</v>
      </c>
      <c r="F27" s="9">
        <v>5.34225661104E11</v>
      </c>
      <c r="G27" s="9">
        <v>1.645786509101E12</v>
      </c>
      <c r="K27" s="2">
        <v>10240.0</v>
      </c>
      <c r="L27" s="3">
        <f t="shared" si="15"/>
        <v>21.43202331</v>
      </c>
      <c r="P27" s="2">
        <v>10240.0</v>
      </c>
      <c r="Q27" s="3">
        <f t="shared" si="16"/>
        <v>0.3050155177</v>
      </c>
    </row>
    <row r="28">
      <c r="A28" s="8" t="s">
        <v>85</v>
      </c>
      <c r="B28" s="8" t="s">
        <v>90</v>
      </c>
      <c r="C28" s="8">
        <v>721.30236</v>
      </c>
      <c r="D28" s="8">
        <v>8.1063293677E10</v>
      </c>
      <c r="E28" s="8">
        <v>2.64061534121E11</v>
      </c>
      <c r="F28" s="8">
        <v>1.294658665387E12</v>
      </c>
      <c r="G28" s="8">
        <v>3.900944431565E12</v>
      </c>
      <c r="I28" s="7" t="s">
        <v>69</v>
      </c>
      <c r="K28" s="2" t="s">
        <v>29</v>
      </c>
      <c r="L28" s="2" t="s">
        <v>340</v>
      </c>
      <c r="N28" s="7" t="s">
        <v>69</v>
      </c>
      <c r="P28" s="2" t="s">
        <v>29</v>
      </c>
      <c r="Q28" s="2" t="s">
        <v>70</v>
      </c>
    </row>
    <row r="29">
      <c r="A29" s="9" t="s">
        <v>85</v>
      </c>
      <c r="B29" s="9" t="s">
        <v>92</v>
      </c>
      <c r="C29" s="9">
        <v>1378.365967</v>
      </c>
      <c r="D29" s="9">
        <v>1.5832427385E11</v>
      </c>
      <c r="E29" s="9">
        <v>5.1954584067E11</v>
      </c>
      <c r="F29" s="9">
        <v>2.474333350637E12</v>
      </c>
      <c r="G29" s="9">
        <v>7.618822188119E12</v>
      </c>
      <c r="I29" s="14">
        <v>512.0</v>
      </c>
      <c r="K29" s="2">
        <v>4096.0</v>
      </c>
      <c r="L29" s="3">
        <f t="shared" ref="L29:L32" si="17">L13/60</f>
        <v>1.49660816</v>
      </c>
      <c r="N29" s="14">
        <v>512.0</v>
      </c>
      <c r="P29" s="2">
        <v>4096.0</v>
      </c>
      <c r="Q29" s="3">
        <f t="shared" ref="Q29:Q32" si="18">O13/P13</f>
        <v>0.3337464657</v>
      </c>
    </row>
    <row r="30">
      <c r="A30" s="8" t="s">
        <v>85</v>
      </c>
      <c r="B30" s="8" t="s">
        <v>94</v>
      </c>
      <c r="C30" s="8">
        <v>84.374554</v>
      </c>
      <c r="D30" s="8">
        <v>9.379106147E9</v>
      </c>
      <c r="E30" s="8">
        <v>2.3211465662E10</v>
      </c>
      <c r="F30" s="8">
        <v>1.51402225235E11</v>
      </c>
      <c r="G30" s="8">
        <v>4.84409855974E11</v>
      </c>
      <c r="K30" s="2">
        <v>6144.0</v>
      </c>
      <c r="L30" s="3">
        <f t="shared" si="17"/>
        <v>4.724454533</v>
      </c>
      <c r="P30" s="2">
        <v>6144.0</v>
      </c>
      <c r="Q30" s="3">
        <f t="shared" si="18"/>
        <v>0.3122454257</v>
      </c>
    </row>
    <row r="31">
      <c r="A31" s="9" t="s">
        <v>85</v>
      </c>
      <c r="B31" s="9" t="s">
        <v>96</v>
      </c>
      <c r="C31" s="9">
        <v>278.299807</v>
      </c>
      <c r="D31" s="9">
        <v>3.1638551326E10</v>
      </c>
      <c r="E31" s="9">
        <v>7.8691926487E10</v>
      </c>
      <c r="F31" s="9">
        <v>4.99487069301E11</v>
      </c>
      <c r="G31" s="9">
        <v>1.634732037594E12</v>
      </c>
      <c r="K31" s="2">
        <v>8192.0</v>
      </c>
      <c r="L31" s="3">
        <f t="shared" si="17"/>
        <v>12.38018211</v>
      </c>
      <c r="P31" s="2">
        <v>8192.0</v>
      </c>
      <c r="Q31" s="3">
        <f t="shared" si="18"/>
        <v>0.345260671</v>
      </c>
    </row>
    <row r="32">
      <c r="A32" s="8" t="s">
        <v>85</v>
      </c>
      <c r="B32" s="8" t="s">
        <v>98</v>
      </c>
      <c r="C32" s="8">
        <v>853.672322</v>
      </c>
      <c r="D32" s="8">
        <v>7.5432731891E10</v>
      </c>
      <c r="E32" s="8">
        <v>1.72707865349E11</v>
      </c>
      <c r="F32" s="8">
        <v>1.52340049417E12</v>
      </c>
      <c r="G32" s="8">
        <v>3.87474130506E12</v>
      </c>
      <c r="K32" s="2">
        <v>10240.0</v>
      </c>
      <c r="L32" s="3">
        <f t="shared" si="17"/>
        <v>22.02408059</v>
      </c>
      <c r="P32" s="2">
        <v>10240.0</v>
      </c>
      <c r="Q32" s="3">
        <f t="shared" si="18"/>
        <v>0.3144843832</v>
      </c>
    </row>
    <row r="33">
      <c r="A33" s="9" t="s">
        <v>85</v>
      </c>
      <c r="B33" s="9" t="s">
        <v>100</v>
      </c>
      <c r="C33" s="9">
        <v>1283.668426</v>
      </c>
      <c r="D33" s="9">
        <v>1.46443964269E11</v>
      </c>
      <c r="E33" s="9">
        <v>3.57620111305E11</v>
      </c>
      <c r="F33" s="9">
        <v>2.304205349862E12</v>
      </c>
      <c r="G33" s="9">
        <v>7.56764411704E12</v>
      </c>
    </row>
    <row r="34">
      <c r="A34" s="8" t="s">
        <v>85</v>
      </c>
      <c r="B34" s="8" t="s">
        <v>102</v>
      </c>
      <c r="C34" s="8">
        <v>89.689207</v>
      </c>
      <c r="D34" s="8">
        <v>8.996193263E9</v>
      </c>
      <c r="E34" s="8">
        <v>1.9602069894E10</v>
      </c>
      <c r="F34" s="8">
        <v>1.6094043539E11</v>
      </c>
      <c r="G34" s="8">
        <v>4.82785786983E11</v>
      </c>
    </row>
    <row r="35">
      <c r="A35" s="9" t="s">
        <v>85</v>
      </c>
      <c r="B35" s="9" t="s">
        <v>104</v>
      </c>
      <c r="C35" s="9">
        <v>283.174984</v>
      </c>
      <c r="D35" s="9">
        <v>3.0372820848E10</v>
      </c>
      <c r="E35" s="9">
        <v>6.6086172682E10</v>
      </c>
      <c r="F35" s="9">
        <v>5.08228896505E11</v>
      </c>
      <c r="G35" s="9">
        <v>1.629250803907E12</v>
      </c>
    </row>
    <row r="36">
      <c r="A36" s="8" t="s">
        <v>85</v>
      </c>
      <c r="B36" s="8" t="s">
        <v>106</v>
      </c>
      <c r="C36" s="8">
        <v>750.611392</v>
      </c>
      <c r="D36" s="8">
        <v>7.2122663027E10</v>
      </c>
      <c r="E36" s="8">
        <v>1.58103927364E11</v>
      </c>
      <c r="F36" s="8">
        <v>1.347313945826E12</v>
      </c>
      <c r="G36" s="8">
        <v>3.861748720665E12</v>
      </c>
    </row>
    <row r="37">
      <c r="A37" s="9" t="s">
        <v>85</v>
      </c>
      <c r="B37" s="9" t="s">
        <v>108</v>
      </c>
      <c r="C37" s="9">
        <v>1326.017176</v>
      </c>
      <c r="D37" s="9">
        <v>1.40622859748E11</v>
      </c>
      <c r="E37" s="9">
        <v>3.14018303626E11</v>
      </c>
      <c r="F37" s="9">
        <v>2.380244989782E12</v>
      </c>
      <c r="G37" s="9">
        <v>7.542268051145E12</v>
      </c>
    </row>
    <row r="38">
      <c r="A38" s="8" t="s">
        <v>85</v>
      </c>
      <c r="B38" s="8" t="s">
        <v>86</v>
      </c>
      <c r="C38" s="8">
        <v>87.774026</v>
      </c>
      <c r="D38" s="8">
        <v>1.0120822921E10</v>
      </c>
      <c r="E38" s="8">
        <v>3.2912096115E10</v>
      </c>
      <c r="F38" s="8">
        <v>1.57525839395E11</v>
      </c>
      <c r="G38" s="8">
        <v>4.87685257434E11</v>
      </c>
    </row>
    <row r="39">
      <c r="A39" s="9" t="s">
        <v>85</v>
      </c>
      <c r="B39" s="9" t="s">
        <v>88</v>
      </c>
      <c r="C39" s="9">
        <v>294.952002</v>
      </c>
      <c r="D39" s="9">
        <v>3.4202567248E10</v>
      </c>
      <c r="E39" s="9">
        <v>1.10677934095E11</v>
      </c>
      <c r="F39" s="9">
        <v>5.29425702141E11</v>
      </c>
      <c r="G39" s="9">
        <v>1.645786508132E12</v>
      </c>
    </row>
    <row r="40">
      <c r="A40" s="8" t="s">
        <v>85</v>
      </c>
      <c r="B40" s="8" t="s">
        <v>90</v>
      </c>
      <c r="C40" s="8">
        <v>714.803945</v>
      </c>
      <c r="D40" s="8">
        <v>8.1049930859E10</v>
      </c>
      <c r="E40" s="8">
        <v>2.62189668835E11</v>
      </c>
      <c r="F40" s="8">
        <v>1.283116526101E12</v>
      </c>
      <c r="G40" s="8">
        <v>3.900944429368E12</v>
      </c>
    </row>
    <row r="41">
      <c r="A41" s="9" t="s">
        <v>85</v>
      </c>
      <c r="B41" s="9" t="s">
        <v>92</v>
      </c>
      <c r="C41" s="9">
        <v>1366.23659</v>
      </c>
      <c r="D41" s="9">
        <v>1.58348953396E11</v>
      </c>
      <c r="E41" s="9">
        <v>5.13796330459E11</v>
      </c>
      <c r="F41" s="9">
        <v>2.452592026376E12</v>
      </c>
      <c r="G41" s="9">
        <v>7.618822184515E12</v>
      </c>
    </row>
    <row r="42">
      <c r="A42" s="8" t="s">
        <v>85</v>
      </c>
      <c r="B42" s="8" t="s">
        <v>94</v>
      </c>
      <c r="C42" s="8">
        <v>83.991612</v>
      </c>
      <c r="D42" s="8">
        <v>9.378106869E9</v>
      </c>
      <c r="E42" s="8">
        <v>2.2845327937E10</v>
      </c>
      <c r="F42" s="8">
        <v>1.50712483204E11</v>
      </c>
      <c r="G42" s="8">
        <v>4.84409855842E11</v>
      </c>
    </row>
    <row r="43">
      <c r="A43" s="9" t="s">
        <v>85</v>
      </c>
      <c r="B43" s="9" t="s">
        <v>96</v>
      </c>
      <c r="C43" s="9">
        <v>277.120737</v>
      </c>
      <c r="D43" s="9">
        <v>3.1633263066E10</v>
      </c>
      <c r="E43" s="9">
        <v>7.7097275877E10</v>
      </c>
      <c r="F43" s="9">
        <v>4.97359637416E11</v>
      </c>
      <c r="G43" s="9">
        <v>1.634732037203E12</v>
      </c>
    </row>
    <row r="44">
      <c r="A44" s="8" t="s">
        <v>85</v>
      </c>
      <c r="B44" s="8" t="s">
        <v>98</v>
      </c>
      <c r="C44" s="8">
        <v>841.10379</v>
      </c>
      <c r="D44" s="8">
        <v>7.5457723735E10</v>
      </c>
      <c r="E44" s="8">
        <v>1.74880882687E11</v>
      </c>
      <c r="F44" s="8">
        <v>1.506475059847E12</v>
      </c>
      <c r="G44" s="8">
        <v>3.87474130145E12</v>
      </c>
    </row>
    <row r="45">
      <c r="A45" s="9" t="s">
        <v>85</v>
      </c>
      <c r="B45" s="9" t="s">
        <v>100</v>
      </c>
      <c r="C45" s="9">
        <v>1283.406206</v>
      </c>
      <c r="D45" s="9">
        <v>1.46443439271E11</v>
      </c>
      <c r="E45" s="9">
        <v>3.57597463329E11</v>
      </c>
      <c r="F45" s="9">
        <v>2.303681056427E12</v>
      </c>
      <c r="G45" s="9">
        <v>7.567644117044E12</v>
      </c>
    </row>
    <row r="46">
      <c r="A46" s="8" t="s">
        <v>85</v>
      </c>
      <c r="B46" s="8" t="s">
        <v>102</v>
      </c>
      <c r="C46" s="8">
        <v>89.737459</v>
      </c>
      <c r="D46" s="8">
        <v>8.995121553E9</v>
      </c>
      <c r="E46" s="8">
        <v>1.9597111874E10</v>
      </c>
      <c r="F46" s="8">
        <v>1.61024592767E11</v>
      </c>
      <c r="G46" s="8">
        <v>4.82785786991E11</v>
      </c>
    </row>
    <row r="47">
      <c r="A47" s="9" t="s">
        <v>85</v>
      </c>
      <c r="B47" s="9" t="s">
        <v>104</v>
      </c>
      <c r="C47" s="9">
        <v>283.207915</v>
      </c>
      <c r="D47" s="9">
        <v>3.0374495593E10</v>
      </c>
      <c r="E47" s="9">
        <v>6.6121811779E10</v>
      </c>
      <c r="F47" s="9">
        <v>5.08261481233E11</v>
      </c>
      <c r="G47" s="9">
        <v>1.629250803775E12</v>
      </c>
    </row>
    <row r="48">
      <c r="A48" s="8" t="s">
        <v>85</v>
      </c>
      <c r="B48" s="8" t="s">
        <v>106</v>
      </c>
      <c r="C48" s="8">
        <v>739.425008</v>
      </c>
      <c r="D48" s="8">
        <v>7.2120258298E10</v>
      </c>
      <c r="E48" s="8">
        <v>1.56158152783E11</v>
      </c>
      <c r="F48" s="8">
        <v>1.327231175961E12</v>
      </c>
      <c r="G48" s="8">
        <v>3.861748716871E12</v>
      </c>
    </row>
    <row r="49">
      <c r="A49" s="9" t="s">
        <v>85</v>
      </c>
      <c r="B49" s="9" t="s">
        <v>108</v>
      </c>
      <c r="C49" s="9">
        <v>1318.02004</v>
      </c>
      <c r="D49" s="9">
        <v>1.40619177858E11</v>
      </c>
      <c r="E49" s="9">
        <v>3.06997047967E11</v>
      </c>
      <c r="F49" s="9">
        <v>2.36572412395E12</v>
      </c>
      <c r="G49" s="9">
        <v>7.542268049018E12</v>
      </c>
    </row>
    <row r="50">
      <c r="A50" s="8" t="s">
        <v>85</v>
      </c>
      <c r="B50" s="8" t="s">
        <v>86</v>
      </c>
      <c r="C50" s="8">
        <v>87.49883</v>
      </c>
      <c r="D50" s="8">
        <v>1.0128133783E10</v>
      </c>
      <c r="E50" s="8">
        <v>3.2688703342E10</v>
      </c>
      <c r="F50" s="8">
        <v>1.57028661625E11</v>
      </c>
      <c r="G50" s="8">
        <v>4.87685257436E11</v>
      </c>
    </row>
    <row r="51">
      <c r="A51" s="9" t="s">
        <v>85</v>
      </c>
      <c r="B51" s="9" t="s">
        <v>88</v>
      </c>
      <c r="C51" s="9">
        <v>294.523599</v>
      </c>
      <c r="D51" s="9">
        <v>3.4207894067E10</v>
      </c>
      <c r="E51" s="9">
        <v>1.11064422121E11</v>
      </c>
      <c r="F51" s="9">
        <v>5.28620685929E11</v>
      </c>
      <c r="G51" s="9">
        <v>1.645786508112E12</v>
      </c>
    </row>
    <row r="52">
      <c r="A52" s="8" t="s">
        <v>85</v>
      </c>
      <c r="B52" s="8" t="s">
        <v>90</v>
      </c>
      <c r="C52" s="8">
        <v>712.71319</v>
      </c>
      <c r="D52" s="8">
        <v>8.1061405556E10</v>
      </c>
      <c r="E52" s="8">
        <v>2.62125526953E11</v>
      </c>
      <c r="F52" s="8">
        <v>1.279273027386E12</v>
      </c>
      <c r="G52" s="8">
        <v>3.900944428641E12</v>
      </c>
    </row>
    <row r="53">
      <c r="A53" s="9" t="s">
        <v>85</v>
      </c>
      <c r="B53" s="9" t="s">
        <v>92</v>
      </c>
      <c r="C53" s="9">
        <v>1365.841858</v>
      </c>
      <c r="D53" s="9">
        <v>1.58344431925E11</v>
      </c>
      <c r="E53" s="9">
        <v>5.13756681586E11</v>
      </c>
      <c r="F53" s="9">
        <v>2.451839907078E12</v>
      </c>
      <c r="G53" s="15">
        <v>-2.7385615452671E14</v>
      </c>
    </row>
    <row r="54">
      <c r="A54" s="8" t="s">
        <v>85</v>
      </c>
      <c r="B54" s="8" t="s">
        <v>94</v>
      </c>
      <c r="C54" s="8">
        <v>84.002154</v>
      </c>
      <c r="D54" s="8">
        <v>9.377833712E9</v>
      </c>
      <c r="E54" s="8">
        <v>2.2861421914E10</v>
      </c>
      <c r="F54" s="8">
        <v>1.50727132808E11</v>
      </c>
      <c r="G54" s="8">
        <v>4.84409855776E11</v>
      </c>
    </row>
    <row r="55">
      <c r="A55" s="9" t="s">
        <v>85</v>
      </c>
      <c r="B55" s="9" t="s">
        <v>96</v>
      </c>
      <c r="C55" s="9">
        <v>277.037088</v>
      </c>
      <c r="D55" s="9">
        <v>3.1633422663E10</v>
      </c>
      <c r="E55" s="9">
        <v>7.7080301066E10</v>
      </c>
      <c r="F55" s="9">
        <v>4.97240506671E11</v>
      </c>
      <c r="G55" s="9">
        <v>1.634732037093E12</v>
      </c>
    </row>
    <row r="56">
      <c r="A56" s="8" t="s">
        <v>85</v>
      </c>
      <c r="B56" s="8" t="s">
        <v>98</v>
      </c>
      <c r="C56" s="8">
        <v>841.935953</v>
      </c>
      <c r="D56" s="8">
        <v>7.5457948611E10</v>
      </c>
      <c r="E56" s="8">
        <v>1.74798308674E11</v>
      </c>
      <c r="F56" s="8">
        <v>1.507521054546E12</v>
      </c>
      <c r="G56" s="8">
        <v>3.874741301706E12</v>
      </c>
    </row>
    <row r="57">
      <c r="A57" s="9" t="s">
        <v>85</v>
      </c>
      <c r="B57" s="9" t="s">
        <v>100</v>
      </c>
      <c r="C57" s="9">
        <v>1283.860744</v>
      </c>
      <c r="D57" s="9">
        <v>1.46443621647E11</v>
      </c>
      <c r="E57" s="9">
        <v>3.57873603614E11</v>
      </c>
      <c r="F57" s="9">
        <v>2.304647672897E12</v>
      </c>
      <c r="G57" s="9">
        <v>7.567644117226E12</v>
      </c>
    </row>
    <row r="58">
      <c r="A58" s="8" t="s">
        <v>85</v>
      </c>
      <c r="B58" s="8" t="s">
        <v>102</v>
      </c>
      <c r="C58" s="8">
        <v>89.584348</v>
      </c>
      <c r="D58" s="8">
        <v>8.99642898E9</v>
      </c>
      <c r="E58" s="8">
        <v>1.9572030496E10</v>
      </c>
      <c r="F58" s="8">
        <v>1.60750206372E11</v>
      </c>
      <c r="G58" s="8">
        <v>4.82785786979E11</v>
      </c>
    </row>
    <row r="59">
      <c r="A59" s="9" t="s">
        <v>85</v>
      </c>
      <c r="B59" s="9" t="s">
        <v>104</v>
      </c>
      <c r="C59" s="9">
        <v>283.105092</v>
      </c>
      <c r="D59" s="9">
        <v>3.0375995567E10</v>
      </c>
      <c r="E59" s="9">
        <v>6.6071603555E10</v>
      </c>
      <c r="F59" s="9">
        <v>5.08062015608E11</v>
      </c>
      <c r="G59" s="9">
        <v>1.629250804014E12</v>
      </c>
    </row>
    <row r="60">
      <c r="A60" s="8" t="s">
        <v>85</v>
      </c>
      <c r="B60" s="8" t="s">
        <v>106</v>
      </c>
      <c r="C60" s="8">
        <v>740.191066</v>
      </c>
      <c r="D60" s="8">
        <v>7.2121416866E10</v>
      </c>
      <c r="E60" s="8">
        <v>1.56083806905E11</v>
      </c>
      <c r="F60" s="8">
        <v>1.328603155006E12</v>
      </c>
      <c r="G60" s="8">
        <v>3.861748717434E12</v>
      </c>
    </row>
    <row r="61">
      <c r="A61" s="9" t="s">
        <v>85</v>
      </c>
      <c r="B61" s="9" t="s">
        <v>108</v>
      </c>
      <c r="C61" s="9">
        <v>1321.983668</v>
      </c>
      <c r="D61" s="9">
        <v>1.40619775E11</v>
      </c>
      <c r="E61" s="9">
        <v>3.06682494315E11</v>
      </c>
      <c r="F61" s="9">
        <v>2.372820771091E12</v>
      </c>
      <c r="G61" s="9">
        <v>7.542268050885E12</v>
      </c>
    </row>
    <row r="62">
      <c r="A62" s="8" t="s">
        <v>85</v>
      </c>
      <c r="B62" s="8" t="s">
        <v>86</v>
      </c>
      <c r="C62" s="8">
        <v>87.797465</v>
      </c>
      <c r="D62" s="8">
        <v>1.0128417007E10</v>
      </c>
      <c r="E62" s="8">
        <v>3.2758470496E10</v>
      </c>
      <c r="F62" s="8">
        <v>1.57558663436E11</v>
      </c>
      <c r="G62" s="8">
        <v>4.87685257477E11</v>
      </c>
    </row>
    <row r="63">
      <c r="A63" s="9" t="s">
        <v>85</v>
      </c>
      <c r="B63" s="9" t="s">
        <v>88</v>
      </c>
      <c r="C63" s="9">
        <v>294.767024</v>
      </c>
      <c r="D63" s="9">
        <v>3.420212989E10</v>
      </c>
      <c r="E63" s="9">
        <v>1.10731310213E11</v>
      </c>
      <c r="F63" s="9">
        <v>5.29075838379E11</v>
      </c>
      <c r="G63" s="9">
        <v>1.64578650818E12</v>
      </c>
    </row>
    <row r="64">
      <c r="A64" s="8" t="s">
        <v>85</v>
      </c>
      <c r="B64" s="8" t="s">
        <v>90</v>
      </c>
      <c r="C64" s="8">
        <v>712.524162</v>
      </c>
      <c r="D64" s="8">
        <v>8.1063296767E10</v>
      </c>
      <c r="E64" s="8">
        <v>2.61936739295E11</v>
      </c>
      <c r="F64" s="8">
        <v>1.278968614894E12</v>
      </c>
      <c r="G64" s="8">
        <v>3.900944428339E12</v>
      </c>
    </row>
    <row r="65">
      <c r="A65" s="9" t="s">
        <v>85</v>
      </c>
      <c r="B65" s="9" t="s">
        <v>92</v>
      </c>
      <c r="C65" s="9">
        <v>1363.735683</v>
      </c>
      <c r="D65" s="9">
        <v>1.58346256767E11</v>
      </c>
      <c r="E65" s="9">
        <v>5.13312347462E11</v>
      </c>
      <c r="F65" s="9">
        <v>2.448043819791E12</v>
      </c>
      <c r="G65" s="9">
        <v>7.618822183131E12</v>
      </c>
    </row>
    <row r="66">
      <c r="A66" s="8" t="s">
        <v>85</v>
      </c>
      <c r="B66" s="8" t="s">
        <v>94</v>
      </c>
      <c r="C66" s="8">
        <v>84.273286</v>
      </c>
      <c r="D66" s="8">
        <v>9.379151591E9</v>
      </c>
      <c r="E66" s="8">
        <v>2.3187770079E10</v>
      </c>
      <c r="F66" s="8">
        <v>1.51220114886E11</v>
      </c>
      <c r="G66" s="8">
        <v>4.84409855869E11</v>
      </c>
    </row>
    <row r="67">
      <c r="A67" s="9" t="s">
        <v>85</v>
      </c>
      <c r="B67" s="9" t="s">
        <v>96</v>
      </c>
      <c r="C67" s="9">
        <v>278.393636</v>
      </c>
      <c r="D67" s="9">
        <v>3.1638369264E10</v>
      </c>
      <c r="E67" s="9">
        <v>7.8735760616E10</v>
      </c>
      <c r="F67" s="9">
        <v>4.99670724135E11</v>
      </c>
      <c r="G67" s="9">
        <v>1.63473203751E12</v>
      </c>
    </row>
    <row r="68">
      <c r="A68" s="8" t="s">
        <v>85</v>
      </c>
      <c r="B68" s="8" t="s">
        <v>98</v>
      </c>
      <c r="C68" s="8">
        <v>848.991775</v>
      </c>
      <c r="D68" s="8">
        <v>7.5464797308E10</v>
      </c>
      <c r="E68" s="8">
        <v>1.7592422121E11</v>
      </c>
      <c r="F68" s="8">
        <v>1.521533540772E12</v>
      </c>
      <c r="G68" s="8">
        <v>3.874741303315E12</v>
      </c>
    </row>
    <row r="69">
      <c r="A69" s="9" t="s">
        <v>85</v>
      </c>
      <c r="B69" s="9" t="s">
        <v>100</v>
      </c>
      <c r="C69" s="9">
        <v>1289.460888</v>
      </c>
      <c r="D69" s="9">
        <v>1.46464116856E11</v>
      </c>
      <c r="E69" s="9">
        <v>3.65208073858E11</v>
      </c>
      <c r="F69" s="9">
        <v>2.314710933464E12</v>
      </c>
      <c r="G69" s="9">
        <v>7.56764411888E12</v>
      </c>
    </row>
    <row r="70">
      <c r="A70" s="8" t="s">
        <v>85</v>
      </c>
      <c r="B70" s="8" t="s">
        <v>102</v>
      </c>
      <c r="C70" s="8">
        <v>89.985674</v>
      </c>
      <c r="D70" s="8">
        <v>8.996006373E9</v>
      </c>
      <c r="E70" s="8">
        <v>1.9869086118E10</v>
      </c>
      <c r="F70" s="8">
        <v>1.61472551132E11</v>
      </c>
      <c r="G70" s="8">
        <v>4.8278578714E11</v>
      </c>
    </row>
    <row r="71">
      <c r="A71" s="9" t="s">
        <v>85</v>
      </c>
      <c r="B71" s="9" t="s">
        <v>104</v>
      </c>
      <c r="C71" s="9">
        <v>282.875312</v>
      </c>
      <c r="D71" s="9">
        <v>3.0380424972E10</v>
      </c>
      <c r="E71" s="9">
        <v>6.7846029394E10</v>
      </c>
      <c r="F71" s="9">
        <v>5.07654625516E11</v>
      </c>
      <c r="G71" s="9">
        <v>1.629250803707E12</v>
      </c>
    </row>
    <row r="72">
      <c r="A72" s="8" t="s">
        <v>85</v>
      </c>
      <c r="B72" s="8" t="s">
        <v>106</v>
      </c>
      <c r="C72" s="8">
        <v>748.115338</v>
      </c>
      <c r="D72" s="8">
        <v>7.2121146808E10</v>
      </c>
      <c r="E72" s="8">
        <v>1.58195303115E11</v>
      </c>
      <c r="F72" s="8">
        <v>1.342828080913E12</v>
      </c>
      <c r="G72" s="8">
        <v>3.86174871987E12</v>
      </c>
    </row>
    <row r="73">
      <c r="A73" s="9" t="s">
        <v>85</v>
      </c>
      <c r="B73" s="9" t="s">
        <v>108</v>
      </c>
      <c r="C73" s="9">
        <v>1325.805818</v>
      </c>
      <c r="D73" s="9">
        <v>1.40635930297E11</v>
      </c>
      <c r="E73" s="9">
        <v>3.14285185687E11</v>
      </c>
      <c r="F73" s="9">
        <v>2.379683551208E12</v>
      </c>
      <c r="G73" s="9">
        <v>7.542268052157E12</v>
      </c>
    </row>
    <row r="74">
      <c r="A74" s="8" t="s">
        <v>85</v>
      </c>
      <c r="B74" s="8" t="s">
        <v>86</v>
      </c>
      <c r="C74" s="8">
        <v>88.367641</v>
      </c>
      <c r="D74" s="8">
        <v>1.0126632802E10</v>
      </c>
      <c r="E74" s="8">
        <v>3.2914626776E10</v>
      </c>
      <c r="F74" s="8">
        <v>1.58580337299E11</v>
      </c>
      <c r="G74" s="8">
        <v>4.87685256587E11</v>
      </c>
    </row>
    <row r="75">
      <c r="A75" s="9" t="s">
        <v>85</v>
      </c>
      <c r="B75" s="9" t="s">
        <v>88</v>
      </c>
      <c r="C75" s="9">
        <v>297.499215</v>
      </c>
      <c r="D75" s="9">
        <v>3.4198423323E10</v>
      </c>
      <c r="E75" s="9">
        <v>1.11945818776E11</v>
      </c>
      <c r="F75" s="9">
        <v>5.33963442055E11</v>
      </c>
      <c r="G75" s="9">
        <v>1.64578650908E12</v>
      </c>
    </row>
    <row r="76">
      <c r="A76" s="8" t="s">
        <v>85</v>
      </c>
      <c r="B76" s="8" t="s">
        <v>90</v>
      </c>
      <c r="C76" s="8">
        <v>720.565638</v>
      </c>
      <c r="D76" s="8">
        <v>8.1055744699E10</v>
      </c>
      <c r="E76" s="8">
        <v>2.63927157535E11</v>
      </c>
      <c r="F76" s="8">
        <v>1.293383264269E12</v>
      </c>
      <c r="G76" s="8">
        <v>3.90094443118E12</v>
      </c>
    </row>
    <row r="77">
      <c r="A77" s="9" t="s">
        <v>85</v>
      </c>
      <c r="B77" s="9" t="s">
        <v>92</v>
      </c>
      <c r="C77" s="9">
        <v>1379.833737</v>
      </c>
      <c r="D77" s="9">
        <v>1.58349519526E11</v>
      </c>
      <c r="E77" s="9">
        <v>5.16357819137E11</v>
      </c>
      <c r="F77" s="9">
        <v>2.472004900745E12</v>
      </c>
      <c r="G77" s="9">
        <v>7.618822242953E12</v>
      </c>
    </row>
    <row r="78">
      <c r="A78" s="8" t="s">
        <v>85</v>
      </c>
      <c r="B78" s="8" t="s">
        <v>94</v>
      </c>
      <c r="C78" s="8">
        <v>84.346575</v>
      </c>
      <c r="D78" s="8">
        <v>9.378840009E9</v>
      </c>
      <c r="E78" s="8">
        <v>2.3242790941E10</v>
      </c>
      <c r="F78" s="8">
        <v>1.51342520098E11</v>
      </c>
      <c r="G78" s="8">
        <v>4.84409855949E11</v>
      </c>
    </row>
    <row r="79">
      <c r="A79" s="9" t="s">
        <v>85</v>
      </c>
      <c r="B79" s="9" t="s">
        <v>96</v>
      </c>
      <c r="C79" s="9">
        <v>278.726211</v>
      </c>
      <c r="D79" s="9">
        <v>3.1639104801E10</v>
      </c>
      <c r="E79" s="9">
        <v>7.874862288E10</v>
      </c>
      <c r="F79" s="9">
        <v>5.00268026268E11</v>
      </c>
      <c r="G79" s="9">
        <v>1.634732037754E12</v>
      </c>
    </row>
    <row r="80">
      <c r="A80" s="8" t="s">
        <v>85</v>
      </c>
      <c r="B80" s="8" t="s">
        <v>98</v>
      </c>
      <c r="C80" s="8">
        <v>847.797319</v>
      </c>
      <c r="D80" s="8">
        <v>7.5469206013E10</v>
      </c>
      <c r="E80" s="8">
        <v>1.76281870378E11</v>
      </c>
      <c r="F80" s="8">
        <v>1.519314111816E12</v>
      </c>
      <c r="G80" s="8">
        <v>3.874741303664E12</v>
      </c>
    </row>
    <row r="81">
      <c r="A81" s="9" t="s">
        <v>85</v>
      </c>
      <c r="B81" s="9" t="s">
        <v>100</v>
      </c>
      <c r="C81" s="9">
        <v>1289.69166</v>
      </c>
      <c r="D81" s="9">
        <v>1.46464149063E11</v>
      </c>
      <c r="E81" s="9">
        <v>3.65426301124E11</v>
      </c>
      <c r="F81" s="9">
        <v>2.315088901726E12</v>
      </c>
      <c r="G81" s="9">
        <v>7.567644119522E12</v>
      </c>
    </row>
    <row r="82">
      <c r="A82" s="8" t="s">
        <v>85</v>
      </c>
      <c r="B82" s="8" t="s">
        <v>102</v>
      </c>
      <c r="C82" s="8">
        <v>90.18949</v>
      </c>
      <c r="D82" s="8">
        <v>8.996150608E9</v>
      </c>
      <c r="E82" s="8">
        <v>1.9847233019E10</v>
      </c>
      <c r="F82" s="8">
        <v>1.61822780439E11</v>
      </c>
      <c r="G82" s="8">
        <v>4.82785787158E11</v>
      </c>
    </row>
    <row r="83">
      <c r="A83" s="9" t="s">
        <v>85</v>
      </c>
      <c r="B83" s="9" t="s">
        <v>104</v>
      </c>
      <c r="C83" s="9">
        <v>284.69583</v>
      </c>
      <c r="D83" s="9">
        <v>3.0376847512E10</v>
      </c>
      <c r="E83" s="9">
        <v>6.7794931909E10</v>
      </c>
      <c r="F83" s="9">
        <v>5.10898015079E11</v>
      </c>
      <c r="G83" s="9">
        <v>1.629250804365E12</v>
      </c>
    </row>
    <row r="84">
      <c r="A84" s="8" t="s">
        <v>85</v>
      </c>
      <c r="B84" s="8" t="s">
        <v>106</v>
      </c>
      <c r="C84" s="8">
        <v>740.617438</v>
      </c>
      <c r="D84" s="8">
        <v>7.2117059676E10</v>
      </c>
      <c r="E84" s="8">
        <v>1.56062920335E11</v>
      </c>
      <c r="F84" s="8">
        <v>1.3293784878E12</v>
      </c>
      <c r="G84" s="8">
        <v>3.861748717453E12</v>
      </c>
    </row>
    <row r="85">
      <c r="A85" s="9" t="s">
        <v>85</v>
      </c>
      <c r="B85" s="9" t="s">
        <v>108</v>
      </c>
      <c r="C85" s="9">
        <v>1319.01546</v>
      </c>
      <c r="D85" s="9">
        <v>1.40622472498E11</v>
      </c>
      <c r="E85" s="9">
        <v>3.06672362043E11</v>
      </c>
      <c r="F85" s="9">
        <v>2.367491436555E12</v>
      </c>
      <c r="G85" s="15">
        <v>-2.73932708660626E14</v>
      </c>
    </row>
    <row r="86">
      <c r="A86" s="8" t="s">
        <v>85</v>
      </c>
      <c r="B86" s="8" t="s">
        <v>86</v>
      </c>
      <c r="C86" s="8">
        <v>88.419955</v>
      </c>
      <c r="D86" s="8">
        <v>1.0128813096E10</v>
      </c>
      <c r="E86" s="8">
        <v>3.2953984509E10</v>
      </c>
      <c r="F86" s="8">
        <v>1.58677128739E11</v>
      </c>
      <c r="G86" s="8">
        <v>4.87685257724E11</v>
      </c>
    </row>
    <row r="87">
      <c r="A87" s="9" t="s">
        <v>85</v>
      </c>
      <c r="B87" s="9" t="s">
        <v>88</v>
      </c>
      <c r="C87" s="9">
        <v>297.697845</v>
      </c>
      <c r="D87" s="9">
        <v>3.4195674419E10</v>
      </c>
      <c r="E87" s="9">
        <v>1.11936491891E11</v>
      </c>
      <c r="F87" s="9">
        <v>5.34328706552E11</v>
      </c>
      <c r="G87" s="9">
        <v>1.645786509068E12</v>
      </c>
    </row>
    <row r="88">
      <c r="A88" s="8" t="s">
        <v>85</v>
      </c>
      <c r="B88" s="8" t="s">
        <v>90</v>
      </c>
      <c r="C88" s="8">
        <v>720.865965</v>
      </c>
      <c r="D88" s="8">
        <v>8.1053520923E10</v>
      </c>
      <c r="E88" s="8">
        <v>2.63931433106E11</v>
      </c>
      <c r="F88" s="8">
        <v>1.293934545598E12</v>
      </c>
      <c r="G88" s="8">
        <v>3.900944431235E12</v>
      </c>
    </row>
    <row r="89">
      <c r="A89" s="9" t="s">
        <v>85</v>
      </c>
      <c r="B89" s="9" t="s">
        <v>92</v>
      </c>
      <c r="C89" s="9">
        <v>1370.148623</v>
      </c>
      <c r="D89" s="9">
        <v>1.58334440462E11</v>
      </c>
      <c r="E89" s="9">
        <v>5.15748759546E11</v>
      </c>
      <c r="F89" s="9">
        <v>2.45955720599E12</v>
      </c>
      <c r="G89" s="9">
        <v>7.61882218531E12</v>
      </c>
    </row>
    <row r="90">
      <c r="A90" s="8" t="s">
        <v>85</v>
      </c>
      <c r="B90" s="8" t="s">
        <v>94</v>
      </c>
      <c r="C90" s="8">
        <v>83.937565</v>
      </c>
      <c r="D90" s="8">
        <v>9.378047896E9</v>
      </c>
      <c r="E90" s="8">
        <v>2.28934209E10</v>
      </c>
      <c r="F90" s="8">
        <v>1.50607123045E11</v>
      </c>
      <c r="G90" s="8">
        <v>4.84409855809E11</v>
      </c>
    </row>
    <row r="91">
      <c r="A91" s="9" t="s">
        <v>85</v>
      </c>
      <c r="B91" s="9" t="s">
        <v>96</v>
      </c>
      <c r="C91" s="9">
        <v>277.103968</v>
      </c>
      <c r="D91" s="9">
        <v>3.1633666266E10</v>
      </c>
      <c r="E91" s="9">
        <v>7.7173015674E10</v>
      </c>
      <c r="F91" s="9">
        <v>4.97364285478E11</v>
      </c>
      <c r="G91" s="9">
        <v>1.634732037057E12</v>
      </c>
    </row>
    <row r="92">
      <c r="A92" s="8" t="s">
        <v>85</v>
      </c>
      <c r="B92" s="8" t="s">
        <v>98</v>
      </c>
      <c r="C92" s="8">
        <v>842.063338</v>
      </c>
      <c r="D92" s="8">
        <v>7.5445228283E10</v>
      </c>
      <c r="E92" s="8">
        <v>1.74226301164E11</v>
      </c>
      <c r="F92" s="8">
        <v>1.508264304543E12</v>
      </c>
      <c r="G92" s="8">
        <v>3.874741301264E12</v>
      </c>
    </row>
    <row r="93">
      <c r="A93" s="9" t="s">
        <v>85</v>
      </c>
      <c r="B93" s="9" t="s">
        <v>100</v>
      </c>
      <c r="C93" s="9">
        <v>1283.106633</v>
      </c>
      <c r="D93" s="9">
        <v>1.46444353278E11</v>
      </c>
      <c r="E93" s="9">
        <v>3.57793562222E11</v>
      </c>
      <c r="F93" s="9">
        <v>2.303307884128E12</v>
      </c>
      <c r="G93" s="9">
        <v>7.567644116703E12</v>
      </c>
    </row>
    <row r="94">
      <c r="A94" s="8" t="s">
        <v>85</v>
      </c>
      <c r="B94" s="8" t="s">
        <v>102</v>
      </c>
      <c r="C94" s="8">
        <v>89.586492</v>
      </c>
      <c r="D94" s="8">
        <v>8.995884895E9</v>
      </c>
      <c r="E94" s="8">
        <v>1.9607692104E10</v>
      </c>
      <c r="F94" s="8">
        <v>1.60741389125E11</v>
      </c>
      <c r="G94" s="8">
        <v>4.82785786964E11</v>
      </c>
    </row>
    <row r="95">
      <c r="A95" s="9" t="s">
        <v>85</v>
      </c>
      <c r="B95" s="9" t="s">
        <v>104</v>
      </c>
      <c r="C95" s="9">
        <v>283.571297</v>
      </c>
      <c r="D95" s="9">
        <v>3.0376668145E10</v>
      </c>
      <c r="E95" s="9">
        <v>6.6190847085E10</v>
      </c>
      <c r="F95" s="9">
        <v>5.08885303325E11</v>
      </c>
      <c r="G95" s="9">
        <v>1.62925080391E12</v>
      </c>
    </row>
    <row r="96">
      <c r="A96" s="8" t="s">
        <v>85</v>
      </c>
      <c r="B96" s="8" t="s">
        <v>106</v>
      </c>
      <c r="C96" s="8">
        <v>739.211856</v>
      </c>
      <c r="D96" s="8">
        <v>7.2119080761E10</v>
      </c>
      <c r="E96" s="8">
        <v>1.56348122179E11</v>
      </c>
      <c r="F96" s="8">
        <v>1.326841124018E12</v>
      </c>
      <c r="G96" s="8">
        <v>3.861748716974E12</v>
      </c>
    </row>
    <row r="97">
      <c r="A97" s="9" t="s">
        <v>85</v>
      </c>
      <c r="B97" s="9" t="s">
        <v>108</v>
      </c>
      <c r="C97" s="9">
        <v>1320.583796</v>
      </c>
      <c r="D97" s="9">
        <v>1.40621979188E11</v>
      </c>
      <c r="E97" s="9">
        <v>3.06723234889E11</v>
      </c>
      <c r="F97" s="9">
        <v>2.37031987159E12</v>
      </c>
      <c r="G97" s="9">
        <v>7.542268050561E12</v>
      </c>
    </row>
  </sheetData>
  <autoFilter ref="$A$1:$G$97"/>
  <mergeCells count="7">
    <mergeCell ref="I19:I22"/>
    <mergeCell ref="N19:N22"/>
    <mergeCell ref="I24:I27"/>
    <mergeCell ref="N24:N27"/>
    <mergeCell ref="I29:I32"/>
    <mergeCell ref="N29:N32"/>
    <mergeCell ref="K1:T1"/>
  </mergeCells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6.88"/>
    <col customWidth="1" min="11" max="12" width="13.75"/>
    <col customWidth="1" min="13" max="13" width="14.13"/>
    <col customWidth="1" min="14" max="14" width="13.0"/>
  </cols>
  <sheetData>
    <row r="1">
      <c r="A1" s="7" t="s">
        <v>59</v>
      </c>
      <c r="B1" s="7" t="s">
        <v>60</v>
      </c>
      <c r="C1" s="7" t="s">
        <v>61</v>
      </c>
      <c r="D1" s="7" t="s">
        <v>31</v>
      </c>
      <c r="E1" s="7" t="s">
        <v>32</v>
      </c>
      <c r="F1" s="7" t="s">
        <v>33</v>
      </c>
      <c r="G1" s="7" t="s">
        <v>34</v>
      </c>
      <c r="I1" s="1" t="s">
        <v>341</v>
      </c>
    </row>
    <row r="2">
      <c r="A2" s="8" t="s">
        <v>39</v>
      </c>
      <c r="B2" s="8">
        <v>600.0</v>
      </c>
      <c r="C2" s="8">
        <v>0.256078</v>
      </c>
      <c r="D2" s="8">
        <v>2.714056E7</v>
      </c>
      <c r="E2" s="8">
        <v>5.5231752E7</v>
      </c>
      <c r="F2" s="8">
        <v>4.56061825E8</v>
      </c>
      <c r="G2" s="8">
        <v>1.735258662E9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>
      <c r="A3" s="9" t="s">
        <v>39</v>
      </c>
      <c r="B3" s="9">
        <v>1000.0</v>
      </c>
      <c r="C3" s="9">
        <v>1.206668</v>
      </c>
      <c r="D3" s="9">
        <v>1.25627023E8</v>
      </c>
      <c r="E3" s="9">
        <v>2.55644558E8</v>
      </c>
      <c r="F3" s="9">
        <v>2.16099252E9</v>
      </c>
      <c r="G3" s="9">
        <v>8.02007305E9</v>
      </c>
      <c r="I3" s="2">
        <v>600.0</v>
      </c>
      <c r="J3" s="3">
        <f t="shared" ref="J3:N3" si="1">AVERAGE(C2,C13,C24,C35,C46,C57,C68,C79)</f>
        <v>0.256571875</v>
      </c>
      <c r="K3" s="3">
        <f t="shared" si="1"/>
        <v>27117946.38</v>
      </c>
      <c r="L3" s="3">
        <f t="shared" si="1"/>
        <v>55804203.63</v>
      </c>
      <c r="M3" s="3">
        <f t="shared" si="1"/>
        <v>456932647.1</v>
      </c>
      <c r="N3" s="3">
        <f t="shared" si="1"/>
        <v>1735259017</v>
      </c>
    </row>
    <row r="4">
      <c r="A4" s="8" t="s">
        <v>39</v>
      </c>
      <c r="B4" s="8">
        <v>1400.0</v>
      </c>
      <c r="C4" s="8">
        <v>3.550294</v>
      </c>
      <c r="D4" s="8">
        <v>3.46084466E8</v>
      </c>
      <c r="E4" s="8">
        <v>7.02067889E8</v>
      </c>
      <c r="F4" s="8">
        <v>6.363732992E9</v>
      </c>
      <c r="G4" s="8">
        <v>2.1991288791E10</v>
      </c>
      <c r="I4" s="2">
        <v>1000.0</v>
      </c>
      <c r="J4" s="3">
        <f t="shared" ref="J4:N4" si="2">AVERAGE(C3,C14,C25,C36,C47,C58,C69,C80)</f>
        <v>1.216042375</v>
      </c>
      <c r="K4" s="3">
        <f t="shared" si="2"/>
        <v>125634685.6</v>
      </c>
      <c r="L4" s="3">
        <f t="shared" si="2"/>
        <v>258321443.9</v>
      </c>
      <c r="M4" s="3">
        <f t="shared" si="2"/>
        <v>2175521277</v>
      </c>
      <c r="N4" s="3">
        <f t="shared" si="2"/>
        <v>8020073053</v>
      </c>
    </row>
    <row r="5">
      <c r="A5" s="9" t="s">
        <v>39</v>
      </c>
      <c r="B5" s="9">
        <v>1800.0</v>
      </c>
      <c r="C5" s="9">
        <v>7.643558</v>
      </c>
      <c r="D5" s="9">
        <v>7.44023304E8</v>
      </c>
      <c r="E5" s="9">
        <v>1.500545806E9</v>
      </c>
      <c r="F5" s="9">
        <v>1.3709381007E10</v>
      </c>
      <c r="G5" s="9">
        <v>4.6720905672E10</v>
      </c>
      <c r="I5" s="2">
        <v>1400.0</v>
      </c>
      <c r="J5" s="3">
        <f t="shared" ref="J5:N5" si="3">AVERAGE(C4,C15,C26,C37,C48,C59,C70,C81)</f>
        <v>3.564278</v>
      </c>
      <c r="K5" s="3">
        <f t="shared" si="3"/>
        <v>345969786.8</v>
      </c>
      <c r="L5" s="3">
        <f t="shared" si="3"/>
        <v>705879212.5</v>
      </c>
      <c r="M5" s="3">
        <f t="shared" si="3"/>
        <v>6367035744</v>
      </c>
      <c r="N5" s="3">
        <f t="shared" si="3"/>
        <v>21991288420</v>
      </c>
    </row>
    <row r="6">
      <c r="A6" s="8" t="s">
        <v>39</v>
      </c>
      <c r="B6" s="8">
        <v>2200.0</v>
      </c>
      <c r="C6" s="8">
        <v>13.761623</v>
      </c>
      <c r="D6" s="8">
        <v>2.070495763E9</v>
      </c>
      <c r="E6" s="8">
        <v>2.718918445E9</v>
      </c>
      <c r="F6" s="8">
        <v>2.4686510214E10</v>
      </c>
      <c r="G6" s="8">
        <v>8.5280925104E10</v>
      </c>
      <c r="I6" s="2">
        <v>1800.0</v>
      </c>
      <c r="J6" s="3">
        <f t="shared" ref="J6:N6" si="4">AVERAGE(C5,C16,C27,C38,C49,C60,C71,C82)</f>
        <v>7.67857025</v>
      </c>
      <c r="K6" s="3">
        <f t="shared" si="4"/>
        <v>743524933.9</v>
      </c>
      <c r="L6" s="3">
        <f t="shared" si="4"/>
        <v>1506369229</v>
      </c>
      <c r="M6" s="3">
        <f t="shared" si="4"/>
        <v>13725326828</v>
      </c>
      <c r="N6" s="3">
        <f t="shared" si="4"/>
        <v>46720906048</v>
      </c>
    </row>
    <row r="7">
      <c r="A7" s="9" t="s">
        <v>39</v>
      </c>
      <c r="B7" s="9">
        <v>2600.0</v>
      </c>
      <c r="C7" s="9">
        <v>22.861202</v>
      </c>
      <c r="D7" s="9">
        <v>4.414387041E9</v>
      </c>
      <c r="E7" s="9">
        <v>4.500033538E9</v>
      </c>
      <c r="F7" s="9">
        <v>4.1015636043E10</v>
      </c>
      <c r="G7" s="9">
        <v>1.40743344856E11</v>
      </c>
      <c r="I7" s="2">
        <v>2200.0</v>
      </c>
      <c r="J7" s="3">
        <f t="shared" ref="J7:N7" si="5">AVERAGE(C6,C17,C28,C39,C50,C61,C72,C83)</f>
        <v>13.87590413</v>
      </c>
      <c r="K7" s="3">
        <f t="shared" si="5"/>
        <v>2071121684</v>
      </c>
      <c r="L7" s="3">
        <f t="shared" si="5"/>
        <v>2732302616</v>
      </c>
      <c r="M7" s="3">
        <f t="shared" si="5"/>
        <v>24854090077</v>
      </c>
      <c r="N7" s="3">
        <f t="shared" si="5"/>
        <v>85280925141</v>
      </c>
    </row>
    <row r="8">
      <c r="A8" s="8" t="s">
        <v>39</v>
      </c>
      <c r="B8" s="8">
        <v>3000.0</v>
      </c>
      <c r="C8" s="8">
        <v>35.30445</v>
      </c>
      <c r="D8" s="8">
        <v>6.777956912E9</v>
      </c>
      <c r="E8" s="8">
        <v>6.908385335E9</v>
      </c>
      <c r="F8" s="8">
        <v>6.3143147877E10</v>
      </c>
      <c r="G8" s="8">
        <v>2.16180165916E11</v>
      </c>
      <c r="I8" s="2">
        <v>2600.0</v>
      </c>
      <c r="J8" s="3">
        <f t="shared" ref="J8:N8" si="6">AVERAGE(C7,C18,C29,C40,C51,C62,C73,C84)</f>
        <v>23.00220513</v>
      </c>
      <c r="K8" s="3">
        <f t="shared" si="6"/>
        <v>4414347154</v>
      </c>
      <c r="L8" s="3">
        <f t="shared" si="6"/>
        <v>4525617486</v>
      </c>
      <c r="M8" s="3">
        <f t="shared" si="6"/>
        <v>41265259425</v>
      </c>
      <c r="N8" s="3">
        <f t="shared" si="6"/>
        <v>140743344930</v>
      </c>
    </row>
    <row r="9">
      <c r="A9" s="9" t="s">
        <v>39</v>
      </c>
      <c r="B9" s="9">
        <v>4096.0</v>
      </c>
      <c r="C9" s="9">
        <v>90.457872</v>
      </c>
      <c r="D9" s="9">
        <v>1.7681766928E10</v>
      </c>
      <c r="E9" s="9">
        <v>1.7577930134E10</v>
      </c>
      <c r="F9" s="9">
        <v>1.61912074029E11</v>
      </c>
      <c r="G9" s="9">
        <v>5.50091594201E11</v>
      </c>
      <c r="I9" s="2">
        <v>3000.0</v>
      </c>
      <c r="J9" s="3">
        <f t="shared" ref="J9:N9" si="7">AVERAGE(C8,C19,C30,C41,C52,C63,C74,C85)</f>
        <v>35.30664725</v>
      </c>
      <c r="K9" s="3">
        <f t="shared" si="7"/>
        <v>6777964802</v>
      </c>
      <c r="L9" s="3">
        <f t="shared" si="7"/>
        <v>6949035570</v>
      </c>
      <c r="M9" s="3">
        <f t="shared" si="7"/>
        <v>63322854276</v>
      </c>
      <c r="N9" s="3">
        <f t="shared" si="7"/>
        <v>216180165931</v>
      </c>
    </row>
    <row r="10">
      <c r="A10" s="8" t="s">
        <v>39</v>
      </c>
      <c r="B10" s="8">
        <v>6144.0</v>
      </c>
      <c r="C10" s="8">
        <v>302.085151</v>
      </c>
      <c r="D10" s="8">
        <v>5.9620269048E10</v>
      </c>
      <c r="E10" s="8">
        <v>5.9297958096E10</v>
      </c>
      <c r="F10" s="8">
        <v>5.42083016516E11</v>
      </c>
      <c r="G10" s="8">
        <v>1.856181255437E12</v>
      </c>
      <c r="I10" s="2">
        <v>4096.0</v>
      </c>
      <c r="J10" s="3">
        <f t="shared" ref="J10:N10" si="8">AVERAGE(C9,C20,C31,C42,C53,C64,C75,C86)</f>
        <v>89.89761775</v>
      </c>
      <c r="K10" s="3">
        <f t="shared" si="8"/>
        <v>17678757835</v>
      </c>
      <c r="L10" s="3">
        <f t="shared" si="8"/>
        <v>17692856975</v>
      </c>
      <c r="M10" s="3">
        <f t="shared" si="8"/>
        <v>161278161052</v>
      </c>
      <c r="N10" s="3">
        <f t="shared" si="8"/>
        <v>550091594027</v>
      </c>
    </row>
    <row r="11">
      <c r="A11" s="9" t="s">
        <v>39</v>
      </c>
      <c r="B11" s="9">
        <v>8192.0</v>
      </c>
      <c r="C11" s="9">
        <v>715.445317</v>
      </c>
      <c r="D11" s="9">
        <v>1.41235382234E11</v>
      </c>
      <c r="E11" s="9">
        <v>1.41586367658E11</v>
      </c>
      <c r="F11" s="9">
        <v>1.284290322922E12</v>
      </c>
      <c r="G11" s="9">
        <v>4.399389347887E12</v>
      </c>
      <c r="I11" s="2">
        <v>6144.0</v>
      </c>
      <c r="J11" s="3">
        <f t="shared" ref="J11:N11" si="9">AVERAGE(C10,C21,C32,C43,C54,C65,C76,C87)</f>
        <v>303.243666</v>
      </c>
      <c r="K11" s="3">
        <f t="shared" si="9"/>
        <v>59606564355</v>
      </c>
      <c r="L11" s="3">
        <f t="shared" si="9"/>
        <v>59916830607</v>
      </c>
      <c r="M11" s="3">
        <f t="shared" si="9"/>
        <v>544288085111</v>
      </c>
      <c r="N11" s="3">
        <f t="shared" si="9"/>
        <v>1856181255812</v>
      </c>
    </row>
    <row r="12">
      <c r="A12" s="8" t="s">
        <v>39</v>
      </c>
      <c r="B12" s="8">
        <v>10240.0</v>
      </c>
      <c r="C12" s="8">
        <v>1402.905908</v>
      </c>
      <c r="D12" s="8">
        <v>2.75708195924E11</v>
      </c>
      <c r="E12" s="8">
        <v>2.84011398219E11</v>
      </c>
      <c r="F12" s="8">
        <v>2.518495462869E12</v>
      </c>
      <c r="G12" s="8">
        <v>8.592032751751E12</v>
      </c>
      <c r="I12" s="2">
        <v>8192.0</v>
      </c>
      <c r="J12" s="3">
        <f t="shared" ref="J12:N12" si="10">AVERAGE(C11,C22,C33,C44,C55,C66,C77,C88)</f>
        <v>719.3400706</v>
      </c>
      <c r="K12" s="3">
        <f t="shared" si="10"/>
        <v>141208750845</v>
      </c>
      <c r="L12" s="3">
        <f t="shared" si="10"/>
        <v>142816116926</v>
      </c>
      <c r="M12" s="3">
        <f t="shared" si="10"/>
        <v>1291272905629</v>
      </c>
      <c r="N12" s="3">
        <f t="shared" si="10"/>
        <v>4399389348667</v>
      </c>
    </row>
    <row r="13">
      <c r="A13" s="9" t="s">
        <v>39</v>
      </c>
      <c r="B13" s="9">
        <v>600.0</v>
      </c>
      <c r="C13" s="9">
        <v>0.256497</v>
      </c>
      <c r="D13" s="9">
        <v>2.7142271E7</v>
      </c>
      <c r="E13" s="9">
        <v>5.6866593E7</v>
      </c>
      <c r="F13" s="9">
        <v>4.5698606E8</v>
      </c>
      <c r="G13" s="9">
        <v>1.735258614E9</v>
      </c>
      <c r="I13" s="2">
        <v>10240.0</v>
      </c>
      <c r="J13" s="3">
        <f t="shared" ref="J13:N13" si="11">AVERAGE(C12,C23,C34,C45,C56,C67,C78,C89)</f>
        <v>1409.788523</v>
      </c>
      <c r="K13" s="3">
        <f t="shared" si="11"/>
        <v>275645480455</v>
      </c>
      <c r="L13" s="3">
        <f t="shared" si="11"/>
        <v>285927143730</v>
      </c>
      <c r="M13" s="3">
        <f t="shared" si="11"/>
        <v>2530795157063</v>
      </c>
      <c r="N13" s="3">
        <f t="shared" si="11"/>
        <v>8592032754273</v>
      </c>
    </row>
    <row r="14">
      <c r="A14" s="8" t="s">
        <v>39</v>
      </c>
      <c r="B14" s="8">
        <v>1000.0</v>
      </c>
      <c r="C14" s="8">
        <v>1.217124</v>
      </c>
      <c r="D14" s="8">
        <v>1.25630374E8</v>
      </c>
      <c r="E14" s="8">
        <v>2.62506923E8</v>
      </c>
      <c r="F14" s="8">
        <v>2.178496343E9</v>
      </c>
      <c r="G14" s="8">
        <v>8.020073035E9</v>
      </c>
    </row>
    <row r="15">
      <c r="A15" s="9" t="s">
        <v>39</v>
      </c>
      <c r="B15" s="9">
        <v>1400.0</v>
      </c>
      <c r="C15" s="9">
        <v>3.567126</v>
      </c>
      <c r="D15" s="9">
        <v>3.4608875E8</v>
      </c>
      <c r="E15" s="9">
        <v>7.12241862E8</v>
      </c>
      <c r="F15" s="9">
        <v>6.392393164E9</v>
      </c>
      <c r="G15" s="9">
        <v>2.1991288796E10</v>
      </c>
      <c r="I15" s="2" t="s">
        <v>29</v>
      </c>
      <c r="J15" s="2" t="s">
        <v>340</v>
      </c>
      <c r="L15" s="2" t="s">
        <v>29</v>
      </c>
      <c r="M15" s="2" t="s">
        <v>35</v>
      </c>
    </row>
    <row r="16">
      <c r="A16" s="8" t="s">
        <v>39</v>
      </c>
      <c r="B16" s="8">
        <v>1800.0</v>
      </c>
      <c r="C16" s="8">
        <v>7.692079</v>
      </c>
      <c r="D16" s="8">
        <v>7.43925408E8</v>
      </c>
      <c r="E16" s="8">
        <v>1.517004761E9</v>
      </c>
      <c r="F16" s="8">
        <v>1.379439659E10</v>
      </c>
      <c r="G16" s="8">
        <v>4.672090567E10</v>
      </c>
      <c r="I16" s="2">
        <v>600.0</v>
      </c>
      <c r="J16" s="3">
        <f t="shared" ref="J16:J26" si="12">J3/60</f>
        <v>0.004276197917</v>
      </c>
      <c r="L16" s="2">
        <v>600.0</v>
      </c>
      <c r="M16" s="3">
        <f t="shared" ref="M16:M26" si="13">M3/N3</f>
        <v>0.263322445</v>
      </c>
    </row>
    <row r="17">
      <c r="A17" s="9" t="s">
        <v>39</v>
      </c>
      <c r="B17" s="9">
        <v>2200.0</v>
      </c>
      <c r="C17" s="9">
        <v>13.879118</v>
      </c>
      <c r="D17" s="9">
        <v>2.070430191E9</v>
      </c>
      <c r="E17" s="9">
        <v>2.751062138E9</v>
      </c>
      <c r="F17" s="9">
        <v>2.4894385582E10</v>
      </c>
      <c r="G17" s="9">
        <v>8.5280925127E10</v>
      </c>
      <c r="I17" s="2">
        <v>1000.0</v>
      </c>
      <c r="J17" s="3">
        <f t="shared" si="12"/>
        <v>0.02026737292</v>
      </c>
      <c r="L17" s="2">
        <v>1000.0</v>
      </c>
      <c r="M17" s="3">
        <f t="shared" si="13"/>
        <v>0.2712595338</v>
      </c>
    </row>
    <row r="18">
      <c r="A18" s="8" t="s">
        <v>39</v>
      </c>
      <c r="B18" s="8">
        <v>2600.0</v>
      </c>
      <c r="C18" s="8">
        <v>23.001902</v>
      </c>
      <c r="D18" s="8">
        <v>4.414381289E9</v>
      </c>
      <c r="E18" s="8">
        <v>4.559433658E9</v>
      </c>
      <c r="F18" s="8">
        <v>4.1264846278E10</v>
      </c>
      <c r="G18" s="8">
        <v>1.40743344933E11</v>
      </c>
      <c r="I18" s="2">
        <v>1400.0</v>
      </c>
      <c r="J18" s="3">
        <f t="shared" si="12"/>
        <v>0.05940463333</v>
      </c>
      <c r="L18" s="2">
        <v>1400.0</v>
      </c>
      <c r="M18" s="3">
        <f t="shared" si="13"/>
        <v>0.2895253621</v>
      </c>
    </row>
    <row r="19">
      <c r="A19" s="9" t="s">
        <v>39</v>
      </c>
      <c r="B19" s="9">
        <v>3000.0</v>
      </c>
      <c r="C19" s="9">
        <v>35.403284</v>
      </c>
      <c r="D19" s="9">
        <v>6.777974604E9</v>
      </c>
      <c r="E19" s="9">
        <v>6.989250085E9</v>
      </c>
      <c r="F19" s="9">
        <v>6.3521796839E10</v>
      </c>
      <c r="G19" s="9">
        <v>2.16180165961E11</v>
      </c>
      <c r="I19" s="2">
        <v>1800.0</v>
      </c>
      <c r="J19" s="3">
        <f t="shared" si="12"/>
        <v>0.1279761708</v>
      </c>
      <c r="L19" s="2">
        <v>1800.0</v>
      </c>
      <c r="M19" s="3">
        <f t="shared" si="13"/>
        <v>0.2937727024</v>
      </c>
    </row>
    <row r="20">
      <c r="A20" s="8" t="s">
        <v>39</v>
      </c>
      <c r="B20" s="8">
        <v>4096.0</v>
      </c>
      <c r="C20" s="8">
        <v>90.024413</v>
      </c>
      <c r="D20" s="8">
        <v>1.7675445115E10</v>
      </c>
      <c r="E20" s="8">
        <v>1.7807575676E10</v>
      </c>
      <c r="F20" s="8">
        <v>1.6155972615E11</v>
      </c>
      <c r="G20" s="8">
        <v>5.50091594053E11</v>
      </c>
      <c r="I20" s="2">
        <v>2200.0</v>
      </c>
      <c r="J20" s="3">
        <f t="shared" si="12"/>
        <v>0.2312650688</v>
      </c>
      <c r="L20" s="2">
        <v>2200.0</v>
      </c>
      <c r="M20" s="3">
        <f t="shared" si="13"/>
        <v>0.2914378571</v>
      </c>
    </row>
    <row r="21">
      <c r="A21" s="9" t="s">
        <v>39</v>
      </c>
      <c r="B21" s="9">
        <v>6144.0</v>
      </c>
      <c r="C21" s="9">
        <v>304.02931</v>
      </c>
      <c r="D21" s="9">
        <v>5.9593852273E10</v>
      </c>
      <c r="E21" s="9">
        <v>6.0349185833E10</v>
      </c>
      <c r="F21" s="9">
        <v>5.457191277E11</v>
      </c>
      <c r="G21" s="9">
        <v>1.856181256093E12</v>
      </c>
      <c r="I21" s="2">
        <v>2600.0</v>
      </c>
      <c r="J21" s="3">
        <f t="shared" si="12"/>
        <v>0.3833700854</v>
      </c>
      <c r="L21" s="2">
        <v>2600.0</v>
      </c>
      <c r="M21" s="3">
        <f t="shared" si="13"/>
        <v>0.2931951024</v>
      </c>
    </row>
    <row r="22">
      <c r="A22" s="8" t="s">
        <v>39</v>
      </c>
      <c r="B22" s="8">
        <v>8192.0</v>
      </c>
      <c r="C22" s="8">
        <v>722.521678</v>
      </c>
      <c r="D22" s="8">
        <v>1.41197333151E11</v>
      </c>
      <c r="E22" s="8">
        <v>1.43071191023E11</v>
      </c>
      <c r="F22" s="8">
        <v>1.296993397567E12</v>
      </c>
      <c r="G22" s="8">
        <v>4.399389349627E12</v>
      </c>
      <c r="I22" s="2">
        <v>3000.0</v>
      </c>
      <c r="J22" s="3">
        <f t="shared" si="12"/>
        <v>0.5884441208</v>
      </c>
      <c r="L22" s="2">
        <v>3000.0</v>
      </c>
      <c r="M22" s="3">
        <f t="shared" si="13"/>
        <v>0.2929170398</v>
      </c>
    </row>
    <row r="23">
      <c r="A23" s="9" t="s">
        <v>39</v>
      </c>
      <c r="B23" s="9">
        <v>10240.0</v>
      </c>
      <c r="C23" s="9">
        <v>1412.650148</v>
      </c>
      <c r="D23" s="9">
        <v>2.75604818192E11</v>
      </c>
      <c r="E23" s="9">
        <v>2.86161012782E11</v>
      </c>
      <c r="F23" s="9">
        <v>2.535949697251E12</v>
      </c>
      <c r="G23" s="9">
        <v>8.592032755087E12</v>
      </c>
      <c r="I23" s="2">
        <v>4096.0</v>
      </c>
      <c r="J23" s="3">
        <f t="shared" si="12"/>
        <v>1.498293629</v>
      </c>
      <c r="L23" s="2">
        <v>4096.0</v>
      </c>
      <c r="M23" s="3">
        <f t="shared" si="13"/>
        <v>0.2931841948</v>
      </c>
    </row>
    <row r="24">
      <c r="A24" s="8" t="s">
        <v>39</v>
      </c>
      <c r="B24" s="8">
        <v>600.0</v>
      </c>
      <c r="C24" s="8">
        <v>0.256384</v>
      </c>
      <c r="D24" s="8">
        <v>2.711349E7</v>
      </c>
      <c r="E24" s="8">
        <v>5.5171537E7</v>
      </c>
      <c r="F24" s="8">
        <v>4.58146633E8</v>
      </c>
      <c r="G24" s="8">
        <v>1.735259159E9</v>
      </c>
      <c r="I24" s="2">
        <v>6144.0</v>
      </c>
      <c r="J24" s="3">
        <f t="shared" si="12"/>
        <v>5.0540611</v>
      </c>
      <c r="L24" s="2">
        <v>6144.0</v>
      </c>
      <c r="M24" s="3">
        <f t="shared" si="13"/>
        <v>0.2932300299</v>
      </c>
    </row>
    <row r="25">
      <c r="A25" s="9" t="s">
        <v>39</v>
      </c>
      <c r="B25" s="9">
        <v>1000.0</v>
      </c>
      <c r="C25" s="9">
        <v>1.247152</v>
      </c>
      <c r="D25" s="9">
        <v>1.25664712E8</v>
      </c>
      <c r="E25" s="9">
        <v>2.55797076E8</v>
      </c>
      <c r="F25" s="9">
        <v>2.219351985E9</v>
      </c>
      <c r="G25" s="9">
        <v>8.020073053E9</v>
      </c>
      <c r="I25" s="2">
        <v>8192.0</v>
      </c>
      <c r="J25" s="3">
        <f t="shared" si="12"/>
        <v>11.98900118</v>
      </c>
      <c r="L25" s="2">
        <v>8192.0</v>
      </c>
      <c r="M25" s="3">
        <f t="shared" si="13"/>
        <v>0.2935118498</v>
      </c>
    </row>
    <row r="26">
      <c r="A26" s="8" t="s">
        <v>39</v>
      </c>
      <c r="B26" s="8">
        <v>1400.0</v>
      </c>
      <c r="C26" s="8">
        <v>3.660301</v>
      </c>
      <c r="D26" s="8">
        <v>3.45970063E8</v>
      </c>
      <c r="E26" s="8">
        <v>7.01595356E8</v>
      </c>
      <c r="F26" s="8">
        <v>6.402168625E9</v>
      </c>
      <c r="G26" s="8">
        <v>2.1991288316E10</v>
      </c>
      <c r="I26" s="2">
        <v>10240.0</v>
      </c>
      <c r="J26" s="3">
        <f t="shared" si="12"/>
        <v>23.49647538</v>
      </c>
      <c r="L26" s="2">
        <v>10240.0</v>
      </c>
      <c r="M26" s="3">
        <f t="shared" si="13"/>
        <v>0.2945513861</v>
      </c>
    </row>
    <row r="27">
      <c r="A27" s="9" t="s">
        <v>39</v>
      </c>
      <c r="B27" s="9">
        <v>1800.0</v>
      </c>
      <c r="C27" s="9">
        <v>7.870776</v>
      </c>
      <c r="D27" s="9">
        <v>7.43607161E8</v>
      </c>
      <c r="E27" s="9">
        <v>1.500060002E9</v>
      </c>
      <c r="F27" s="9">
        <v>1.3769816686E10</v>
      </c>
      <c r="G27" s="9">
        <v>4.6720906241E10</v>
      </c>
    </row>
    <row r="28">
      <c r="A28" s="8" t="s">
        <v>39</v>
      </c>
      <c r="B28" s="8">
        <v>2200.0</v>
      </c>
      <c r="C28" s="8">
        <v>14.257625</v>
      </c>
      <c r="D28" s="8">
        <v>2.075101761E9</v>
      </c>
      <c r="E28" s="8">
        <v>2.716942299E9</v>
      </c>
      <c r="F28" s="8">
        <v>2.5298034953E10</v>
      </c>
      <c r="G28" s="8">
        <v>8.528092528E10</v>
      </c>
    </row>
    <row r="29">
      <c r="A29" s="9" t="s">
        <v>39</v>
      </c>
      <c r="B29" s="9">
        <v>2600.0</v>
      </c>
      <c r="C29" s="9">
        <v>23.482556</v>
      </c>
      <c r="D29" s="9">
        <v>4.414022081E9</v>
      </c>
      <c r="E29" s="9">
        <v>4.514610578E9</v>
      </c>
      <c r="F29" s="9">
        <v>4.2124457709E10</v>
      </c>
      <c r="G29" s="9">
        <v>1.40743345122E11</v>
      </c>
    </row>
    <row r="30">
      <c r="A30" s="8" t="s">
        <v>39</v>
      </c>
      <c r="B30" s="8">
        <v>3000.0</v>
      </c>
      <c r="C30" s="8">
        <v>35.443477</v>
      </c>
      <c r="D30" s="8">
        <v>6.777940528E9</v>
      </c>
      <c r="E30" s="8">
        <v>6.966019678E9</v>
      </c>
      <c r="F30" s="8">
        <v>6.3596378323E10</v>
      </c>
      <c r="G30" s="8">
        <v>2.16180165973E11</v>
      </c>
    </row>
    <row r="31">
      <c r="A31" s="9" t="s">
        <v>39</v>
      </c>
      <c r="B31" s="9">
        <v>4096.0</v>
      </c>
      <c r="C31" s="9">
        <v>90.254364</v>
      </c>
      <c r="D31" s="9">
        <v>1.7678212982E10</v>
      </c>
      <c r="E31" s="9">
        <v>1.7700513149E10</v>
      </c>
      <c r="F31" s="9">
        <v>1.61977147312E11</v>
      </c>
      <c r="G31" s="9">
        <v>5.50091594143E11</v>
      </c>
    </row>
    <row r="32">
      <c r="A32" s="8" t="s">
        <v>39</v>
      </c>
      <c r="B32" s="8">
        <v>6144.0</v>
      </c>
      <c r="C32" s="8">
        <v>304.536661</v>
      </c>
      <c r="D32" s="8">
        <v>5.9606472052E10</v>
      </c>
      <c r="E32" s="8">
        <v>5.9729271029E10</v>
      </c>
      <c r="F32" s="8">
        <v>5.46634663549E11</v>
      </c>
      <c r="G32" s="8">
        <v>1.856181256392E12</v>
      </c>
    </row>
    <row r="33">
      <c r="A33" s="9" t="s">
        <v>39</v>
      </c>
      <c r="B33" s="9">
        <v>8192.0</v>
      </c>
      <c r="C33" s="9">
        <v>722.194151</v>
      </c>
      <c r="D33" s="9">
        <v>1.41203695226E11</v>
      </c>
      <c r="E33" s="9">
        <v>1.42397276891E11</v>
      </c>
      <c r="F33" s="9">
        <v>1.296409089467E12</v>
      </c>
      <c r="G33" s="9">
        <v>4.399389349944E12</v>
      </c>
    </row>
    <row r="34">
      <c r="A34" s="8" t="s">
        <v>39</v>
      </c>
      <c r="B34" s="8">
        <v>10240.0</v>
      </c>
      <c r="C34" s="8">
        <v>1415.428548</v>
      </c>
      <c r="D34" s="8">
        <v>2.75620937607E11</v>
      </c>
      <c r="E34" s="8">
        <v>2.86720028656E11</v>
      </c>
      <c r="F34" s="8">
        <v>2.540954655156E12</v>
      </c>
      <c r="G34" s="8">
        <v>8.592032756027E12</v>
      </c>
    </row>
    <row r="35">
      <c r="A35" s="9" t="s">
        <v>39</v>
      </c>
      <c r="B35" s="9">
        <v>600.0</v>
      </c>
      <c r="C35" s="9">
        <v>0.256954</v>
      </c>
      <c r="D35" s="9">
        <v>2.7110076E7</v>
      </c>
      <c r="E35" s="9">
        <v>5.5170137E7</v>
      </c>
      <c r="F35" s="9">
        <v>4.56346898E8</v>
      </c>
      <c r="G35" s="9">
        <v>1.735259167E9</v>
      </c>
    </row>
    <row r="36">
      <c r="A36" s="8" t="s">
        <v>39</v>
      </c>
      <c r="B36" s="8">
        <v>1000.0</v>
      </c>
      <c r="C36" s="8">
        <v>1.210914</v>
      </c>
      <c r="D36" s="8">
        <v>1.25633793E8</v>
      </c>
      <c r="E36" s="8">
        <v>2.55649637E8</v>
      </c>
      <c r="F36" s="8">
        <v>2.168033317E9</v>
      </c>
      <c r="G36" s="8">
        <v>8.020073071E9</v>
      </c>
    </row>
    <row r="37">
      <c r="A37" s="9" t="s">
        <v>39</v>
      </c>
      <c r="B37" s="9">
        <v>1400.0</v>
      </c>
      <c r="C37" s="9">
        <v>3.542055</v>
      </c>
      <c r="D37" s="9">
        <v>3.45913204E8</v>
      </c>
      <c r="E37" s="9">
        <v>7.02295224E8</v>
      </c>
      <c r="F37" s="9">
        <v>6.347258998E9</v>
      </c>
      <c r="G37" s="9">
        <v>2.1991288286E10</v>
      </c>
    </row>
    <row r="38">
      <c r="A38" s="8" t="s">
        <v>39</v>
      </c>
      <c r="B38" s="8">
        <v>1800.0</v>
      </c>
      <c r="C38" s="8">
        <v>7.629453</v>
      </c>
      <c r="D38" s="8">
        <v>7.43320699E8</v>
      </c>
      <c r="E38" s="8">
        <v>1.499501881E9</v>
      </c>
      <c r="F38" s="8">
        <v>1.3679636143E10</v>
      </c>
      <c r="G38" s="8">
        <v>4.6720906139E10</v>
      </c>
    </row>
    <row r="39">
      <c r="A39" s="9" t="s">
        <v>39</v>
      </c>
      <c r="B39" s="9">
        <v>2200.0</v>
      </c>
      <c r="C39" s="9">
        <v>13.800601</v>
      </c>
      <c r="D39" s="9">
        <v>2.070672923E9</v>
      </c>
      <c r="E39" s="9">
        <v>2.720131479E9</v>
      </c>
      <c r="F39" s="9">
        <v>2.4753013762E10</v>
      </c>
      <c r="G39" s="9">
        <v>8.5280925086E10</v>
      </c>
    </row>
    <row r="40">
      <c r="A40" s="8" t="s">
        <v>39</v>
      </c>
      <c r="B40" s="8">
        <v>2600.0</v>
      </c>
      <c r="C40" s="8">
        <v>22.894254</v>
      </c>
      <c r="D40" s="8">
        <v>4.414441693E9</v>
      </c>
      <c r="E40" s="8">
        <v>4.507928559E9</v>
      </c>
      <c r="F40" s="8">
        <v>4.1071854557E10</v>
      </c>
      <c r="G40" s="8">
        <v>1.40743344893E11</v>
      </c>
    </row>
    <row r="41">
      <c r="A41" s="9" t="s">
        <v>39</v>
      </c>
      <c r="B41" s="9">
        <v>3000.0</v>
      </c>
      <c r="C41" s="9">
        <v>35.198847</v>
      </c>
      <c r="D41" s="9">
        <v>6.777997335E9</v>
      </c>
      <c r="E41" s="9">
        <v>6.916823536E9</v>
      </c>
      <c r="F41" s="9">
        <v>6.315461326E10</v>
      </c>
      <c r="G41" s="9">
        <v>2.16180165936E11</v>
      </c>
    </row>
    <row r="42">
      <c r="A42" s="8" t="s">
        <v>39</v>
      </c>
      <c r="B42" s="8">
        <v>4096.0</v>
      </c>
      <c r="C42" s="8">
        <v>89.475411</v>
      </c>
      <c r="D42" s="8">
        <v>1.7681608193E10</v>
      </c>
      <c r="E42" s="8">
        <v>1.7603160187E10</v>
      </c>
      <c r="F42" s="8">
        <v>1.60572255373E11</v>
      </c>
      <c r="G42" s="8">
        <v>5.50091593906E11</v>
      </c>
    </row>
    <row r="43">
      <c r="A43" s="9" t="s">
        <v>39</v>
      </c>
      <c r="B43" s="9">
        <v>6144.0</v>
      </c>
      <c r="C43" s="9">
        <v>302.548892</v>
      </c>
      <c r="D43" s="9">
        <v>5.9612793397E10</v>
      </c>
      <c r="E43" s="9">
        <v>5.9724005366E10</v>
      </c>
      <c r="F43" s="9">
        <v>5.43059078184E11</v>
      </c>
      <c r="G43" s="9">
        <v>1.856181255568E12</v>
      </c>
    </row>
    <row r="44">
      <c r="A44" s="8" t="s">
        <v>39</v>
      </c>
      <c r="B44" s="8">
        <v>8192.0</v>
      </c>
      <c r="C44" s="8">
        <v>716.984838</v>
      </c>
      <c r="D44" s="8">
        <v>1.41231589147E11</v>
      </c>
      <c r="E44" s="8">
        <v>1.41987026014E11</v>
      </c>
      <c r="F44" s="8">
        <v>1.287040727658E12</v>
      </c>
      <c r="G44" s="8">
        <v>4.399389347835E12</v>
      </c>
    </row>
    <row r="45">
      <c r="A45" s="9" t="s">
        <v>39</v>
      </c>
      <c r="B45" s="9">
        <v>10240.0</v>
      </c>
      <c r="C45" s="9">
        <v>1404.063008</v>
      </c>
      <c r="D45" s="9">
        <v>2.75740151706E11</v>
      </c>
      <c r="E45" s="9">
        <v>2.81099862081E11</v>
      </c>
      <c r="F45" s="9">
        <v>2.520543321811E12</v>
      </c>
      <c r="G45" s="9">
        <v>8.592032752247E12</v>
      </c>
    </row>
    <row r="46">
      <c r="A46" s="8" t="s">
        <v>39</v>
      </c>
      <c r="B46" s="8">
        <v>600.0</v>
      </c>
      <c r="C46" s="8">
        <v>0.256276</v>
      </c>
      <c r="D46" s="8">
        <v>2.7109187E7</v>
      </c>
      <c r="E46" s="8">
        <v>5.5164659E7</v>
      </c>
      <c r="F46" s="8">
        <v>4.56633352E8</v>
      </c>
      <c r="G46" s="8">
        <v>1.735259126E9</v>
      </c>
    </row>
    <row r="47">
      <c r="A47" s="9" t="s">
        <v>39</v>
      </c>
      <c r="B47" s="9">
        <v>1000.0</v>
      </c>
      <c r="C47" s="9">
        <v>1.208046</v>
      </c>
      <c r="D47" s="9">
        <v>1.2563195E8</v>
      </c>
      <c r="E47" s="9">
        <v>2.55677947E8</v>
      </c>
      <c r="F47" s="9">
        <v>2.162377562E9</v>
      </c>
      <c r="G47" s="9">
        <v>8.020073041E9</v>
      </c>
    </row>
    <row r="48">
      <c r="A48" s="8" t="s">
        <v>39</v>
      </c>
      <c r="B48" s="8">
        <v>1400.0</v>
      </c>
      <c r="C48" s="8">
        <v>3.537812</v>
      </c>
      <c r="D48" s="8">
        <v>3.4591993E8</v>
      </c>
      <c r="E48" s="8">
        <v>7.02046236E8</v>
      </c>
      <c r="F48" s="8">
        <v>6.339353041E9</v>
      </c>
      <c r="G48" s="8">
        <v>2.199128829E10</v>
      </c>
    </row>
    <row r="49">
      <c r="A49" s="9" t="s">
        <v>39</v>
      </c>
      <c r="B49" s="9">
        <v>1800.0</v>
      </c>
      <c r="C49" s="9">
        <v>7.610801</v>
      </c>
      <c r="D49" s="9">
        <v>7.43338375E8</v>
      </c>
      <c r="E49" s="9">
        <v>1.499791448E9</v>
      </c>
      <c r="F49" s="9">
        <v>1.3646101846E10</v>
      </c>
      <c r="G49" s="9">
        <v>4.6720906156E10</v>
      </c>
    </row>
    <row r="50">
      <c r="A50" s="8" t="s">
        <v>39</v>
      </c>
      <c r="B50" s="8">
        <v>2200.0</v>
      </c>
      <c r="C50" s="8">
        <v>13.762527</v>
      </c>
      <c r="D50" s="8">
        <v>2.070729441E9</v>
      </c>
      <c r="E50" s="8">
        <v>2.72630746E9</v>
      </c>
      <c r="F50" s="8">
        <v>2.4685176883E10</v>
      </c>
      <c r="G50" s="8">
        <v>8.5280925114E10</v>
      </c>
    </row>
    <row r="51">
      <c r="A51" s="9" t="s">
        <v>39</v>
      </c>
      <c r="B51" s="9">
        <v>2600.0</v>
      </c>
      <c r="C51" s="9">
        <v>22.838905</v>
      </c>
      <c r="D51" s="9">
        <v>4.414426794E9</v>
      </c>
      <c r="E51" s="9">
        <v>4.511623242E9</v>
      </c>
      <c r="F51" s="9">
        <v>4.0972830372E10</v>
      </c>
      <c r="G51" s="9">
        <v>1.40743344878E11</v>
      </c>
    </row>
    <row r="52">
      <c r="A52" s="8" t="s">
        <v>39</v>
      </c>
      <c r="B52" s="8">
        <v>3000.0</v>
      </c>
      <c r="C52" s="8">
        <v>35.114991</v>
      </c>
      <c r="D52" s="8">
        <v>6.777977084E9</v>
      </c>
      <c r="E52" s="8">
        <v>6.921669527E9</v>
      </c>
      <c r="F52" s="8">
        <v>6.3004410939E10</v>
      </c>
      <c r="G52" s="8">
        <v>2.16180165846E11</v>
      </c>
    </row>
    <row r="53">
      <c r="A53" s="9" t="s">
        <v>39</v>
      </c>
      <c r="B53" s="9">
        <v>4096.0</v>
      </c>
      <c r="C53" s="9">
        <v>89.30093</v>
      </c>
      <c r="D53" s="9">
        <v>1.7680918106E10</v>
      </c>
      <c r="E53" s="9">
        <v>1.7619865546E10</v>
      </c>
      <c r="F53" s="9">
        <v>1.60261376831E11</v>
      </c>
      <c r="G53" s="9">
        <v>5.50091593832E11</v>
      </c>
    </row>
    <row r="54">
      <c r="A54" s="8" t="s">
        <v>39</v>
      </c>
      <c r="B54" s="8">
        <v>6144.0</v>
      </c>
      <c r="C54" s="8">
        <v>301.700743</v>
      </c>
      <c r="D54" s="8">
        <v>5.961494295E10</v>
      </c>
      <c r="E54" s="8">
        <v>5.967308967E10</v>
      </c>
      <c r="F54" s="8">
        <v>5.41534259852E11</v>
      </c>
      <c r="G54" s="8">
        <v>1.856181255231E12</v>
      </c>
    </row>
    <row r="55">
      <c r="A55" s="9" t="s">
        <v>39</v>
      </c>
      <c r="B55" s="9">
        <v>8192.0</v>
      </c>
      <c r="C55" s="9">
        <v>715.102901</v>
      </c>
      <c r="D55" s="9">
        <v>1.41224703352E11</v>
      </c>
      <c r="E55" s="9">
        <v>1.42182423711E11</v>
      </c>
      <c r="F55" s="9">
        <v>1.283655253531E12</v>
      </c>
      <c r="G55" s="9">
        <v>4.39938934692E12</v>
      </c>
    </row>
    <row r="56">
      <c r="A56" s="8" t="s">
        <v>39</v>
      </c>
      <c r="B56" s="8">
        <v>10240.0</v>
      </c>
      <c r="C56" s="8">
        <v>1401.169304</v>
      </c>
      <c r="D56" s="8">
        <v>2.75716683004E11</v>
      </c>
      <c r="E56" s="8">
        <v>2.82002811816E11</v>
      </c>
      <c r="F56" s="8">
        <v>2.515319885909E12</v>
      </c>
      <c r="G56" s="8">
        <v>8.592032751046E12</v>
      </c>
    </row>
    <row r="57">
      <c r="A57" s="9" t="s">
        <v>39</v>
      </c>
      <c r="B57" s="9">
        <v>600.0</v>
      </c>
      <c r="C57" s="9">
        <v>0.25641</v>
      </c>
      <c r="D57" s="9">
        <v>2.7109853E7</v>
      </c>
      <c r="E57" s="9">
        <v>5.5169466E7</v>
      </c>
      <c r="F57" s="9">
        <v>4.56158832E8</v>
      </c>
      <c r="G57" s="9">
        <v>1.735259124E9</v>
      </c>
    </row>
    <row r="58">
      <c r="A58" s="8" t="s">
        <v>39</v>
      </c>
      <c r="B58" s="8">
        <v>1000.0</v>
      </c>
      <c r="C58" s="8">
        <v>1.209812</v>
      </c>
      <c r="D58" s="8">
        <v>1.25630822E8</v>
      </c>
      <c r="E58" s="8">
        <v>2.5587664E8</v>
      </c>
      <c r="F58" s="8">
        <v>2.166397903E9</v>
      </c>
      <c r="G58" s="8">
        <v>8.020073063E9</v>
      </c>
    </row>
    <row r="59">
      <c r="A59" s="9" t="s">
        <v>39</v>
      </c>
      <c r="B59" s="9">
        <v>1400.0</v>
      </c>
      <c r="C59" s="9">
        <v>3.543374</v>
      </c>
      <c r="D59" s="9">
        <v>3.45908099E8</v>
      </c>
      <c r="E59" s="9">
        <v>7.02009803E8</v>
      </c>
      <c r="F59" s="9">
        <v>6.347693162E9</v>
      </c>
      <c r="G59" s="9">
        <v>2.199128827E10</v>
      </c>
    </row>
    <row r="60">
      <c r="A60" s="8" t="s">
        <v>39</v>
      </c>
      <c r="B60" s="8">
        <v>1800.0</v>
      </c>
      <c r="C60" s="8">
        <v>7.627929</v>
      </c>
      <c r="D60" s="8">
        <v>7.43312775E8</v>
      </c>
      <c r="E60" s="8">
        <v>1.499083757E9</v>
      </c>
      <c r="F60" s="8">
        <v>1.3676674221E10</v>
      </c>
      <c r="G60" s="8">
        <v>4.6720906158E10</v>
      </c>
    </row>
    <row r="61">
      <c r="A61" s="9" t="s">
        <v>39</v>
      </c>
      <c r="B61" s="9">
        <v>2200.0</v>
      </c>
      <c r="C61" s="9">
        <v>13.798506</v>
      </c>
      <c r="D61" s="9">
        <v>2.070736963E9</v>
      </c>
      <c r="E61" s="9">
        <v>2.720538258E9</v>
      </c>
      <c r="F61" s="9">
        <v>2.4748977054E10</v>
      </c>
      <c r="G61" s="9">
        <v>8.5280925133E10</v>
      </c>
    </row>
    <row r="62">
      <c r="A62" s="8" t="s">
        <v>39</v>
      </c>
      <c r="B62" s="8">
        <v>2600.0</v>
      </c>
      <c r="C62" s="8">
        <v>22.896441</v>
      </c>
      <c r="D62" s="8">
        <v>4.414414601E9</v>
      </c>
      <c r="E62" s="8">
        <v>4.504624124E9</v>
      </c>
      <c r="F62" s="8">
        <v>4.1076057081E10</v>
      </c>
      <c r="G62" s="8">
        <v>1.40743344893E11</v>
      </c>
    </row>
    <row r="63">
      <c r="A63" s="9" t="s">
        <v>39</v>
      </c>
      <c r="B63" s="9">
        <v>3000.0</v>
      </c>
      <c r="C63" s="9">
        <v>35.200143</v>
      </c>
      <c r="D63" s="9">
        <v>6.777974111E9</v>
      </c>
      <c r="E63" s="9">
        <v>6.909341313E9</v>
      </c>
      <c r="F63" s="9">
        <v>6.3156448659E10</v>
      </c>
      <c r="G63" s="9">
        <v>2.16180165857E11</v>
      </c>
    </row>
    <row r="64">
      <c r="A64" s="8" t="s">
        <v>39</v>
      </c>
      <c r="B64" s="8">
        <v>4096.0</v>
      </c>
      <c r="C64" s="8">
        <v>89.530609</v>
      </c>
      <c r="D64" s="8">
        <v>1.7681578216E10</v>
      </c>
      <c r="E64" s="8">
        <v>1.7621517294E10</v>
      </c>
      <c r="F64" s="8">
        <v>1.60671093601E11</v>
      </c>
      <c r="G64" s="8">
        <v>5.50091593909E11</v>
      </c>
    </row>
    <row r="65">
      <c r="A65" s="9" t="s">
        <v>39</v>
      </c>
      <c r="B65" s="9">
        <v>6144.0</v>
      </c>
      <c r="C65" s="9">
        <v>302.277746</v>
      </c>
      <c r="D65" s="9">
        <v>5.9612878194E10</v>
      </c>
      <c r="E65" s="9">
        <v>5.9767964579E10</v>
      </c>
      <c r="F65" s="9">
        <v>5.42570306534E11</v>
      </c>
      <c r="G65" s="9">
        <v>1.85618125546E12</v>
      </c>
    </row>
    <row r="66">
      <c r="A66" s="8" t="s">
        <v>39</v>
      </c>
      <c r="B66" s="8">
        <v>8192.0</v>
      </c>
      <c r="C66" s="8">
        <v>717.90102</v>
      </c>
      <c r="D66" s="8">
        <v>1.41235824712E11</v>
      </c>
      <c r="E66" s="8">
        <v>1.42006048529E11</v>
      </c>
      <c r="F66" s="8">
        <v>1.288691976671E12</v>
      </c>
      <c r="G66" s="8">
        <v>4.39938934785E12</v>
      </c>
    </row>
    <row r="67">
      <c r="A67" s="9" t="s">
        <v>39</v>
      </c>
      <c r="B67" s="9">
        <v>10240.0</v>
      </c>
      <c r="C67" s="9">
        <v>1408.455388</v>
      </c>
      <c r="D67" s="9">
        <v>2.75648775236E11</v>
      </c>
      <c r="E67" s="9">
        <v>2.85229247866E11</v>
      </c>
      <c r="F67" s="9">
        <v>2.528434110742E12</v>
      </c>
      <c r="G67" s="9">
        <v>8.592032753213E12</v>
      </c>
    </row>
    <row r="68">
      <c r="A68" s="8" t="s">
        <v>39</v>
      </c>
      <c r="B68" s="8">
        <v>600.0</v>
      </c>
      <c r="C68" s="8">
        <v>0.256939</v>
      </c>
      <c r="D68" s="8">
        <v>2.710925E7</v>
      </c>
      <c r="E68" s="8">
        <v>5.6814314E7</v>
      </c>
      <c r="F68" s="8">
        <v>4.57308496E8</v>
      </c>
      <c r="G68" s="8">
        <v>1.735259147E9</v>
      </c>
    </row>
    <row r="69">
      <c r="A69" s="9" t="s">
        <v>39</v>
      </c>
      <c r="B69" s="9">
        <v>1000.0</v>
      </c>
      <c r="C69" s="9">
        <v>1.21404</v>
      </c>
      <c r="D69" s="9">
        <v>1.25628625E8</v>
      </c>
      <c r="E69" s="9">
        <v>2.62697004E8</v>
      </c>
      <c r="F69" s="9">
        <v>2.173678337E9</v>
      </c>
      <c r="G69" s="9">
        <v>8.020073043E9</v>
      </c>
    </row>
    <row r="70">
      <c r="A70" s="8" t="s">
        <v>39</v>
      </c>
      <c r="B70" s="8">
        <v>1400.0</v>
      </c>
      <c r="C70" s="8">
        <v>3.558699</v>
      </c>
      <c r="D70" s="8">
        <v>3.45965543E8</v>
      </c>
      <c r="E70" s="8">
        <v>7.12172608E8</v>
      </c>
      <c r="F70" s="8">
        <v>6.376224131E9</v>
      </c>
      <c r="G70" s="8">
        <v>2.1991288301E10</v>
      </c>
    </row>
    <row r="71">
      <c r="A71" s="9" t="s">
        <v>39</v>
      </c>
      <c r="B71" s="9">
        <v>1800.0</v>
      </c>
      <c r="C71" s="9">
        <v>7.683586</v>
      </c>
      <c r="D71" s="9">
        <v>7.43324902E8</v>
      </c>
      <c r="E71" s="9">
        <v>1.515764323E9</v>
      </c>
      <c r="F71" s="9">
        <v>1.3775697769E10</v>
      </c>
      <c r="G71" s="9">
        <v>4.6720906188E10</v>
      </c>
    </row>
    <row r="72">
      <c r="A72" s="8" t="s">
        <v>39</v>
      </c>
      <c r="B72" s="8">
        <v>2200.0</v>
      </c>
      <c r="C72" s="8">
        <v>13.868758</v>
      </c>
      <c r="D72" s="8">
        <v>2.070413819E9</v>
      </c>
      <c r="E72" s="8">
        <v>2.752428612E9</v>
      </c>
      <c r="F72" s="8">
        <v>2.4874530467E10</v>
      </c>
      <c r="G72" s="8">
        <v>8.5280925156E10</v>
      </c>
    </row>
    <row r="73">
      <c r="A73" s="9" t="s">
        <v>39</v>
      </c>
      <c r="B73" s="9">
        <v>2600.0</v>
      </c>
      <c r="C73" s="9">
        <v>23.023153</v>
      </c>
      <c r="D73" s="9">
        <v>4.414353541E9</v>
      </c>
      <c r="E73" s="9">
        <v>4.550920206E9</v>
      </c>
      <c r="F73" s="9">
        <v>4.1302067104E10</v>
      </c>
      <c r="G73" s="9">
        <v>1.40743344927E11</v>
      </c>
    </row>
    <row r="74">
      <c r="A74" s="8" t="s">
        <v>39</v>
      </c>
      <c r="B74" s="8">
        <v>3000.0</v>
      </c>
      <c r="C74" s="8">
        <v>35.391163</v>
      </c>
      <c r="D74" s="8">
        <v>6.777949518E9</v>
      </c>
      <c r="E74" s="8">
        <v>6.986818458E9</v>
      </c>
      <c r="F74" s="8">
        <v>6.3498114116E10</v>
      </c>
      <c r="G74" s="8">
        <v>2.16180165958E11</v>
      </c>
    </row>
    <row r="75">
      <c r="A75" s="9" t="s">
        <v>39</v>
      </c>
      <c r="B75" s="9">
        <v>4096.0</v>
      </c>
      <c r="C75" s="9">
        <v>90.140927</v>
      </c>
      <c r="D75" s="9">
        <v>1.7675048837E10</v>
      </c>
      <c r="E75" s="9">
        <v>1.778326496E10</v>
      </c>
      <c r="F75" s="9">
        <v>1.61766043208E11</v>
      </c>
      <c r="G75" s="9">
        <v>5.50091594128E11</v>
      </c>
    </row>
    <row r="76">
      <c r="A76" s="8" t="s">
        <v>39</v>
      </c>
      <c r="B76" s="8">
        <v>6144.0</v>
      </c>
      <c r="C76" s="8">
        <v>304.060739</v>
      </c>
      <c r="D76" s="8">
        <v>5.9593527431E10</v>
      </c>
      <c r="E76" s="8">
        <v>6.0269862581E10</v>
      </c>
      <c r="F76" s="8">
        <v>5.45767650891E11</v>
      </c>
      <c r="G76" s="8">
        <v>1.856181256107E12</v>
      </c>
    </row>
    <row r="77">
      <c r="A77" s="9" t="s">
        <v>39</v>
      </c>
      <c r="B77" s="9">
        <v>8192.0</v>
      </c>
      <c r="C77" s="9">
        <v>721.073974</v>
      </c>
      <c r="D77" s="9">
        <v>1.41175370632E11</v>
      </c>
      <c r="E77" s="9">
        <v>1.43710087965E11</v>
      </c>
      <c r="F77" s="9">
        <v>1.294375861766E12</v>
      </c>
      <c r="G77" s="9">
        <v>4.399389349335E12</v>
      </c>
    </row>
    <row r="78">
      <c r="A78" s="8" t="s">
        <v>39</v>
      </c>
      <c r="B78" s="8">
        <v>10240.0</v>
      </c>
      <c r="C78" s="8">
        <v>1413.169067</v>
      </c>
      <c r="D78" s="8">
        <v>2.75603795014E11</v>
      </c>
      <c r="E78" s="8">
        <v>2.85884496271E11</v>
      </c>
      <c r="F78" s="8">
        <v>2.53689354803E12</v>
      </c>
      <c r="G78" s="8">
        <v>8.592032755217E12</v>
      </c>
    </row>
    <row r="79">
      <c r="A79" s="9" t="s">
        <v>39</v>
      </c>
      <c r="B79" s="9">
        <v>600.0</v>
      </c>
      <c r="C79" s="9">
        <v>0.257037</v>
      </c>
      <c r="D79" s="9">
        <v>2.7108884E7</v>
      </c>
      <c r="E79" s="9">
        <v>5.6845171E7</v>
      </c>
      <c r="F79" s="9">
        <v>4.57819081E8</v>
      </c>
      <c r="G79" s="9">
        <v>1.735259137E9</v>
      </c>
    </row>
    <row r="80">
      <c r="A80" s="8" t="s">
        <v>39</v>
      </c>
      <c r="B80" s="8">
        <v>1000.0</v>
      </c>
      <c r="C80" s="8">
        <v>1.214583</v>
      </c>
      <c r="D80" s="8">
        <v>1.25630186E8</v>
      </c>
      <c r="E80" s="8">
        <v>2.62721766E8</v>
      </c>
      <c r="F80" s="8">
        <v>2.174842251E9</v>
      </c>
      <c r="G80" s="8">
        <v>8.020073067E9</v>
      </c>
    </row>
    <row r="81">
      <c r="A81" s="9" t="s">
        <v>39</v>
      </c>
      <c r="B81" s="9">
        <v>1400.0</v>
      </c>
      <c r="C81" s="9">
        <v>3.554563</v>
      </c>
      <c r="D81" s="9">
        <v>3.45908239E8</v>
      </c>
      <c r="E81" s="9">
        <v>7.12604722E8</v>
      </c>
      <c r="F81" s="9">
        <v>6.367461838E9</v>
      </c>
      <c r="G81" s="9">
        <v>2.1991288313E10</v>
      </c>
    </row>
    <row r="82">
      <c r="A82" s="8" t="s">
        <v>39</v>
      </c>
      <c r="B82" s="8">
        <v>1800.0</v>
      </c>
      <c r="C82" s="8">
        <v>7.67038</v>
      </c>
      <c r="D82" s="8">
        <v>7.43346847E8</v>
      </c>
      <c r="E82" s="8">
        <v>1.519201856E9</v>
      </c>
      <c r="F82" s="8">
        <v>1.3750910364E10</v>
      </c>
      <c r="G82" s="8">
        <v>4.6720906159E10</v>
      </c>
    </row>
    <row r="83">
      <c r="A83" s="9" t="s">
        <v>39</v>
      </c>
      <c r="B83" s="9">
        <v>2200.0</v>
      </c>
      <c r="C83" s="9">
        <v>13.878475</v>
      </c>
      <c r="D83" s="9">
        <v>2.070392608E9</v>
      </c>
      <c r="E83" s="9">
        <v>2.752092235E9</v>
      </c>
      <c r="F83" s="9">
        <v>2.4892091697E10</v>
      </c>
      <c r="G83" s="9">
        <v>8.5280925131E10</v>
      </c>
    </row>
    <row r="84">
      <c r="A84" s="8" t="s">
        <v>39</v>
      </c>
      <c r="B84" s="8">
        <v>2600.0</v>
      </c>
      <c r="C84" s="8">
        <v>23.019228</v>
      </c>
      <c r="D84" s="8">
        <v>4.41435019E9</v>
      </c>
      <c r="E84" s="8">
        <v>4.55576598E9</v>
      </c>
      <c r="F84" s="8">
        <v>4.1294326257E10</v>
      </c>
      <c r="G84" s="8">
        <v>1.40743344939E11</v>
      </c>
    </row>
    <row r="85">
      <c r="A85" s="9" t="s">
        <v>39</v>
      </c>
      <c r="B85" s="9">
        <v>3000.0</v>
      </c>
      <c r="C85" s="9">
        <v>35.396823</v>
      </c>
      <c r="D85" s="9">
        <v>6.777948327E9</v>
      </c>
      <c r="E85" s="9">
        <v>6.993976629E9</v>
      </c>
      <c r="F85" s="9">
        <v>6.3507924193E10</v>
      </c>
      <c r="G85" s="9">
        <v>2.16180166001E11</v>
      </c>
    </row>
    <row r="86">
      <c r="A86" s="8" t="s">
        <v>39</v>
      </c>
      <c r="B86" s="8">
        <v>4096.0</v>
      </c>
      <c r="C86" s="8">
        <v>89.996416</v>
      </c>
      <c r="D86" s="8">
        <v>1.7675484306E10</v>
      </c>
      <c r="E86" s="8">
        <v>1.7829028853E10</v>
      </c>
      <c r="F86" s="8">
        <v>1.61505571908E11</v>
      </c>
      <c r="G86" s="8">
        <v>5.5009159404E11</v>
      </c>
    </row>
    <row r="87">
      <c r="A87" s="9" t="s">
        <v>39</v>
      </c>
      <c r="B87" s="9">
        <v>6144.0</v>
      </c>
      <c r="C87" s="9">
        <v>304.710086</v>
      </c>
      <c r="D87" s="9">
        <v>5.9597779492E10</v>
      </c>
      <c r="E87" s="9">
        <v>6.05233077E10</v>
      </c>
      <c r="F87" s="9">
        <v>5.46936577663E11</v>
      </c>
      <c r="G87" s="9">
        <v>1.856181256206E12</v>
      </c>
    </row>
    <row r="88">
      <c r="A88" s="8" t="s">
        <v>39</v>
      </c>
      <c r="B88" s="8">
        <v>8192.0</v>
      </c>
      <c r="C88" s="8">
        <v>723.496686</v>
      </c>
      <c r="D88" s="8">
        <v>1.41166108302E11</v>
      </c>
      <c r="E88" s="8">
        <v>1.4558851362E11</v>
      </c>
      <c r="F88" s="8">
        <v>1.298726615449E12</v>
      </c>
      <c r="G88" s="8">
        <v>4.399389349936E12</v>
      </c>
    </row>
    <row r="89">
      <c r="A89" s="9" t="s">
        <v>39</v>
      </c>
      <c r="B89" s="9">
        <v>10240.0</v>
      </c>
      <c r="C89" s="9">
        <v>1420.466809</v>
      </c>
      <c r="D89" s="9">
        <v>2.75520486953E11</v>
      </c>
      <c r="E89" s="9">
        <v>2.96308292147E11</v>
      </c>
      <c r="F89" s="9">
        <v>2.549770574737E12</v>
      </c>
      <c r="G89" s="9">
        <v>8.592032759595E12</v>
      </c>
    </row>
  </sheetData>
  <autoFilter ref="$A$1:$G$89"/>
  <drawing r:id="rId1"/>
  <tableParts count="3"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6.88"/>
    <col customWidth="1" min="13" max="13" width="14.13"/>
  </cols>
  <sheetData>
    <row r="1">
      <c r="A1" s="7" t="s">
        <v>59</v>
      </c>
      <c r="B1" s="7" t="s">
        <v>60</v>
      </c>
      <c r="C1" s="7" t="s">
        <v>61</v>
      </c>
      <c r="D1" s="7" t="s">
        <v>31</v>
      </c>
      <c r="E1" s="7" t="s">
        <v>32</v>
      </c>
      <c r="F1" s="7" t="s">
        <v>33</v>
      </c>
      <c r="G1" s="7" t="s">
        <v>34</v>
      </c>
      <c r="I1" s="1" t="s">
        <v>341</v>
      </c>
    </row>
    <row r="2">
      <c r="A2" s="8" t="s">
        <v>40</v>
      </c>
      <c r="B2" s="8">
        <v>600.0</v>
      </c>
      <c r="C2" s="8">
        <v>0.528196</v>
      </c>
      <c r="D2" s="8">
        <v>2.44797202E8</v>
      </c>
      <c r="E2" s="8">
        <v>3.7598737E7</v>
      </c>
      <c r="F2" s="8">
        <v>8.52908961E8</v>
      </c>
      <c r="G2" s="8">
        <v>1.518183004E9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</row>
    <row r="3">
      <c r="A3" s="9" t="s">
        <v>40</v>
      </c>
      <c r="B3" s="9">
        <v>1000.0</v>
      </c>
      <c r="C3" s="9">
        <v>2.717709</v>
      </c>
      <c r="D3" s="9">
        <v>1.129408043E9</v>
      </c>
      <c r="E3" s="9">
        <v>1.62627661E8</v>
      </c>
      <c r="F3" s="9">
        <v>4.311687809E9</v>
      </c>
      <c r="G3" s="9">
        <v>7.017072324E9</v>
      </c>
      <c r="I3" s="2">
        <v>600.0</v>
      </c>
      <c r="J3" s="3">
        <f t="shared" ref="J3:N3" si="1">AVERAGE(C2,C9,C16,C23,C30,C37,C44,C51)</f>
        <v>0.48505775</v>
      </c>
      <c r="K3" s="3">
        <f t="shared" si="1"/>
        <v>244523075.5</v>
      </c>
      <c r="L3" s="3">
        <f t="shared" si="1"/>
        <v>39188083.38</v>
      </c>
      <c r="M3" s="3">
        <f t="shared" si="1"/>
        <v>855620465.6</v>
      </c>
      <c r="N3" s="3">
        <f t="shared" si="1"/>
        <v>1518180029</v>
      </c>
    </row>
    <row r="4">
      <c r="A4" s="8" t="s">
        <v>40</v>
      </c>
      <c r="B4" s="8">
        <v>1400.0</v>
      </c>
      <c r="C4" s="8">
        <v>8.358678</v>
      </c>
      <c r="D4" s="8">
        <v>3.096516282E9</v>
      </c>
      <c r="E4" s="8">
        <v>4.21847966E8</v>
      </c>
      <c r="F4" s="8">
        <v>1.3270848552E10</v>
      </c>
      <c r="G4" s="8">
        <v>1.9241407998E10</v>
      </c>
      <c r="I4" s="2">
        <v>1000.0</v>
      </c>
      <c r="J4" s="3">
        <f t="shared" ref="J4:N4" si="2">AVERAGE(C3,C10,C17,C24,C31,C38,C45,C52)</f>
        <v>2.50817925</v>
      </c>
      <c r="K4" s="3">
        <f t="shared" si="2"/>
        <v>1129359450</v>
      </c>
      <c r="L4" s="3">
        <f t="shared" si="2"/>
        <v>175867559</v>
      </c>
      <c r="M4" s="3">
        <f t="shared" si="2"/>
        <v>4314047297</v>
      </c>
      <c r="N4" s="3">
        <f t="shared" si="2"/>
        <v>7017072434</v>
      </c>
    </row>
    <row r="5">
      <c r="A5" s="9" t="s">
        <v>40</v>
      </c>
      <c r="B5" s="9">
        <v>1800.0</v>
      </c>
      <c r="C5" s="9">
        <v>18.895493</v>
      </c>
      <c r="D5" s="9">
        <v>6.580141533E9</v>
      </c>
      <c r="E5" s="9">
        <v>1.098364426E9</v>
      </c>
      <c r="F5" s="9">
        <v>2.9520062167E10</v>
      </c>
      <c r="G5" s="9">
        <v>4.0879185633E10</v>
      </c>
      <c r="I5" s="2">
        <v>1400.0</v>
      </c>
      <c r="J5" s="3">
        <f t="shared" ref="J5:N5" si="3">AVERAGE(C4,C11,C18,C25,C32,C39,C46,C53)</f>
        <v>7.744207875</v>
      </c>
      <c r="K5" s="3">
        <f t="shared" si="3"/>
        <v>3096639328</v>
      </c>
      <c r="L5" s="3">
        <f t="shared" si="3"/>
        <v>469860622.9</v>
      </c>
      <c r="M5" s="3">
        <f t="shared" si="3"/>
        <v>13227388044</v>
      </c>
      <c r="N5" s="3">
        <f t="shared" si="3"/>
        <v>19241407390</v>
      </c>
    </row>
    <row r="6">
      <c r="A6" s="8" t="s">
        <v>40</v>
      </c>
      <c r="B6" s="8">
        <v>2200.0</v>
      </c>
      <c r="C6" s="8">
        <v>36.888451</v>
      </c>
      <c r="D6" s="8">
        <v>1.2003297177E10</v>
      </c>
      <c r="E6" s="8">
        <v>2.230016896E9</v>
      </c>
      <c r="F6" s="8">
        <v>5.5734348324E10</v>
      </c>
      <c r="G6" s="8">
        <v>7.4618404823E10</v>
      </c>
      <c r="I6" s="2">
        <v>1800.0</v>
      </c>
      <c r="J6" s="3">
        <f t="shared" ref="J6:N6" si="4">AVERAGE(C5,C12,C19,C26,C33,C40,C47,C54)</f>
        <v>18.77073938</v>
      </c>
      <c r="K6" s="3">
        <f t="shared" si="4"/>
        <v>6579232753</v>
      </c>
      <c r="L6" s="3">
        <f t="shared" si="4"/>
        <v>1190971118</v>
      </c>
      <c r="M6" s="3">
        <f t="shared" si="4"/>
        <v>29683923442</v>
      </c>
      <c r="N6" s="3">
        <f t="shared" si="4"/>
        <v>40879185761</v>
      </c>
    </row>
    <row r="7">
      <c r="A7" s="9" t="s">
        <v>40</v>
      </c>
      <c r="B7" s="9">
        <v>2600.0</v>
      </c>
      <c r="C7" s="9">
        <v>60.7025</v>
      </c>
      <c r="D7" s="9">
        <v>1.9807085412E10</v>
      </c>
      <c r="E7" s="9">
        <v>6.429896442E9</v>
      </c>
      <c r="F7" s="9">
        <v>9.2121290196E10</v>
      </c>
      <c r="G7" s="9">
        <v>1.23147065696E11</v>
      </c>
      <c r="I7" s="2">
        <v>2200.0</v>
      </c>
      <c r="J7" s="3">
        <f t="shared" ref="J7:N7" si="5">AVERAGE(C6,C13,C20,C27,C34,C41,C48,C55)</f>
        <v>37.07437413</v>
      </c>
      <c r="K7" s="3">
        <f t="shared" si="5"/>
        <v>12003241949</v>
      </c>
      <c r="L7" s="3">
        <f t="shared" si="5"/>
        <v>2156071707</v>
      </c>
      <c r="M7" s="3">
        <f t="shared" si="5"/>
        <v>55925481261</v>
      </c>
      <c r="N7" s="3">
        <f t="shared" si="5"/>
        <v>74618404906</v>
      </c>
    </row>
    <row r="8">
      <c r="A8" s="8" t="s">
        <v>40</v>
      </c>
      <c r="B8" s="8">
        <v>3000.0</v>
      </c>
      <c r="C8" s="8">
        <v>91.835017</v>
      </c>
      <c r="D8" s="8">
        <v>3.0421808199E10</v>
      </c>
      <c r="E8" s="8">
        <v>2.2404577708E10</v>
      </c>
      <c r="F8" s="8">
        <v>1.39888893529E11</v>
      </c>
      <c r="G8" s="8">
        <v>1.89153168574E11</v>
      </c>
      <c r="I8" s="2">
        <v>2600.0</v>
      </c>
      <c r="J8" s="3">
        <f t="shared" ref="J8:N8" si="6">AVERAGE(C7,C14,C21,C28,C35,C42,C49,C56)</f>
        <v>61.60865788</v>
      </c>
      <c r="K8" s="3">
        <f t="shared" si="6"/>
        <v>19807053381</v>
      </c>
      <c r="L8" s="3">
        <f t="shared" si="6"/>
        <v>6281990405</v>
      </c>
      <c r="M8" s="3">
        <f t="shared" si="6"/>
        <v>92512782970</v>
      </c>
      <c r="N8" s="3">
        <f t="shared" si="6"/>
        <v>123147065989</v>
      </c>
    </row>
    <row r="9">
      <c r="A9" s="9" t="s">
        <v>40</v>
      </c>
      <c r="B9" s="9">
        <v>600.0</v>
      </c>
      <c r="C9" s="9">
        <v>0.478053</v>
      </c>
      <c r="D9" s="9">
        <v>2.44647827E8</v>
      </c>
      <c r="E9" s="9">
        <v>3.8774465E7</v>
      </c>
      <c r="F9" s="9">
        <v>8.5846921E8</v>
      </c>
      <c r="G9" s="9">
        <v>1.518178604E9</v>
      </c>
      <c r="I9" s="2">
        <v>3000.0</v>
      </c>
      <c r="J9" s="3">
        <f t="shared" ref="J9:N9" si="7">AVERAGE(C8,C15,C22,C29,C36,C43,C50,C57)</f>
        <v>91.72098238</v>
      </c>
      <c r="K9" s="3">
        <f t="shared" si="7"/>
        <v>30421709940</v>
      </c>
      <c r="L9" s="3">
        <f t="shared" si="7"/>
        <v>21992909941</v>
      </c>
      <c r="M9" s="3">
        <f t="shared" si="7"/>
        <v>140530008924</v>
      </c>
      <c r="N9" s="3">
        <f t="shared" si="7"/>
        <v>189153168461</v>
      </c>
    </row>
    <row r="10">
      <c r="A10" s="8" t="s">
        <v>40</v>
      </c>
      <c r="B10" s="8">
        <v>1000.0</v>
      </c>
      <c r="C10" s="8">
        <v>2.440671</v>
      </c>
      <c r="D10" s="8">
        <v>1.129294375E9</v>
      </c>
      <c r="E10" s="8">
        <v>1.82627561E8</v>
      </c>
      <c r="F10" s="8">
        <v>4.333379307E9</v>
      </c>
      <c r="G10" s="8">
        <v>7.017072485E9</v>
      </c>
    </row>
    <row r="11">
      <c r="A11" s="9" t="s">
        <v>40</v>
      </c>
      <c r="B11" s="9">
        <v>1400.0</v>
      </c>
      <c r="C11" s="9">
        <v>7.542262</v>
      </c>
      <c r="D11" s="9">
        <v>3.095566459E9</v>
      </c>
      <c r="E11" s="9">
        <v>5.20347516E8</v>
      </c>
      <c r="F11" s="9">
        <v>1.3241401119E10</v>
      </c>
      <c r="G11" s="9">
        <v>1.9241407583E10</v>
      </c>
      <c r="I11" s="2" t="s">
        <v>29</v>
      </c>
      <c r="J11" s="2" t="s">
        <v>340</v>
      </c>
      <c r="L11" s="2" t="s">
        <v>29</v>
      </c>
      <c r="M11" s="2" t="s">
        <v>35</v>
      </c>
    </row>
    <row r="12">
      <c r="A12" s="8" t="s">
        <v>40</v>
      </c>
      <c r="B12" s="8">
        <v>1800.0</v>
      </c>
      <c r="C12" s="8">
        <v>18.635277</v>
      </c>
      <c r="D12" s="8">
        <v>6.580161871E9</v>
      </c>
      <c r="E12" s="8">
        <v>1.291144499E9</v>
      </c>
      <c r="F12" s="8">
        <v>2.9899673608E10</v>
      </c>
      <c r="G12" s="8">
        <v>4.0879185782E10</v>
      </c>
      <c r="I12" s="2">
        <v>600.0</v>
      </c>
      <c r="J12" s="3">
        <f t="shared" ref="J12:J18" si="8">J3/60</f>
        <v>0.008084295833</v>
      </c>
      <c r="L12" s="2">
        <v>600.0</v>
      </c>
      <c r="M12" s="3">
        <f t="shared" ref="M12:M18" si="9">M3/N3</f>
        <v>0.563583007</v>
      </c>
    </row>
    <row r="13">
      <c r="A13" s="9" t="s">
        <v>40</v>
      </c>
      <c r="B13" s="9">
        <v>2200.0</v>
      </c>
      <c r="C13" s="9">
        <v>36.825379</v>
      </c>
      <c r="D13" s="9">
        <v>1.2003303769E10</v>
      </c>
      <c r="E13" s="9">
        <v>2.078096016E9</v>
      </c>
      <c r="F13" s="9">
        <v>5.5914923103E10</v>
      </c>
      <c r="G13" s="9">
        <v>7.4618404836E10</v>
      </c>
      <c r="I13" s="2">
        <v>1000.0</v>
      </c>
      <c r="J13" s="3">
        <f t="shared" si="8"/>
        <v>0.0418029875</v>
      </c>
      <c r="L13" s="2">
        <v>1000.0</v>
      </c>
      <c r="M13" s="3">
        <f t="shared" si="9"/>
        <v>0.6147930405</v>
      </c>
    </row>
    <row r="14">
      <c r="A14" s="8" t="s">
        <v>40</v>
      </c>
      <c r="B14" s="8">
        <v>2600.0</v>
      </c>
      <c r="C14" s="8">
        <v>61.665537</v>
      </c>
      <c r="D14" s="8">
        <v>1.9807044101E10</v>
      </c>
      <c r="E14" s="8">
        <v>6.140712788E9</v>
      </c>
      <c r="F14" s="8">
        <v>9.3014071993E10</v>
      </c>
      <c r="G14" s="8">
        <v>1.23147066055E11</v>
      </c>
      <c r="I14" s="2">
        <v>1400.0</v>
      </c>
      <c r="J14" s="3">
        <f t="shared" si="8"/>
        <v>0.1290701313</v>
      </c>
      <c r="L14" s="2">
        <v>1400.0</v>
      </c>
      <c r="M14" s="3">
        <f t="shared" si="9"/>
        <v>0.6874438951</v>
      </c>
    </row>
    <row r="15">
      <c r="A15" s="9" t="s">
        <v>40</v>
      </c>
      <c r="B15" s="9">
        <v>3000.0</v>
      </c>
      <c r="C15" s="9">
        <v>89.796401</v>
      </c>
      <c r="D15" s="9">
        <v>3.0421830679E10</v>
      </c>
      <c r="E15" s="9">
        <v>2.1017174319E10</v>
      </c>
      <c r="F15" s="9">
        <v>1.416448195E11</v>
      </c>
      <c r="G15" s="9">
        <v>1.89153167885E11</v>
      </c>
      <c r="I15" s="2">
        <v>1800.0</v>
      </c>
      <c r="J15" s="3">
        <f t="shared" si="8"/>
        <v>0.3128456563</v>
      </c>
      <c r="L15" s="2">
        <v>1800.0</v>
      </c>
      <c r="M15" s="3">
        <f t="shared" si="9"/>
        <v>0.7261378349</v>
      </c>
    </row>
    <row r="16">
      <c r="A16" s="8" t="s">
        <v>40</v>
      </c>
      <c r="B16" s="8">
        <v>600.0</v>
      </c>
      <c r="C16" s="8">
        <v>0.489149</v>
      </c>
      <c r="D16" s="8">
        <v>2.44745728E8</v>
      </c>
      <c r="E16" s="8">
        <v>3.7499861E7</v>
      </c>
      <c r="F16" s="8">
        <v>8.50178986E8</v>
      </c>
      <c r="G16" s="8">
        <v>1.518182995E9</v>
      </c>
      <c r="I16" s="2">
        <v>2200.0</v>
      </c>
      <c r="J16" s="3">
        <f t="shared" si="8"/>
        <v>0.6179062354</v>
      </c>
      <c r="L16" s="2">
        <v>2200.0</v>
      </c>
      <c r="M16" s="3">
        <f t="shared" si="9"/>
        <v>0.7494864214</v>
      </c>
    </row>
    <row r="17">
      <c r="A17" s="9" t="s">
        <v>40</v>
      </c>
      <c r="B17" s="9">
        <v>1000.0</v>
      </c>
      <c r="C17" s="9">
        <v>2.798216</v>
      </c>
      <c r="D17" s="9">
        <v>1.129564317E9</v>
      </c>
      <c r="E17" s="9">
        <v>1.60484941E8</v>
      </c>
      <c r="F17" s="9">
        <v>4.31081304E9</v>
      </c>
      <c r="G17" s="9">
        <v>7.017072325E9</v>
      </c>
      <c r="I17" s="2">
        <v>2600.0</v>
      </c>
      <c r="J17" s="3">
        <f t="shared" si="8"/>
        <v>1.026810965</v>
      </c>
      <c r="L17" s="2">
        <v>2600.0</v>
      </c>
      <c r="M17" s="3">
        <f t="shared" si="9"/>
        <v>0.7512382226</v>
      </c>
    </row>
    <row r="18">
      <c r="A18" s="8" t="s">
        <v>40</v>
      </c>
      <c r="B18" s="8">
        <v>1400.0</v>
      </c>
      <c r="C18" s="8">
        <v>8.758314</v>
      </c>
      <c r="D18" s="8">
        <v>3.096429305E9</v>
      </c>
      <c r="E18" s="8">
        <v>4.29300253E8</v>
      </c>
      <c r="F18" s="8">
        <v>1.3251565473E10</v>
      </c>
      <c r="G18" s="8">
        <v>1.9241408251E10</v>
      </c>
      <c r="I18" s="2">
        <v>3000.0</v>
      </c>
      <c r="J18" s="3">
        <f t="shared" si="8"/>
        <v>1.52868304</v>
      </c>
      <c r="L18" s="2">
        <v>3000.0</v>
      </c>
      <c r="M18" s="3">
        <f t="shared" si="9"/>
        <v>0.7429429286</v>
      </c>
    </row>
    <row r="19">
      <c r="A19" s="9" t="s">
        <v>40</v>
      </c>
      <c r="B19" s="9">
        <v>1800.0</v>
      </c>
      <c r="C19" s="9">
        <v>18.862654</v>
      </c>
      <c r="D19" s="9">
        <v>6.579783619E9</v>
      </c>
      <c r="E19" s="9">
        <v>1.055434983E9</v>
      </c>
      <c r="F19" s="9">
        <v>2.9464932974E10</v>
      </c>
      <c r="G19" s="9">
        <v>4.0879185636E10</v>
      </c>
    </row>
    <row r="20">
      <c r="A20" s="8" t="s">
        <v>40</v>
      </c>
      <c r="B20" s="8">
        <v>2200.0</v>
      </c>
      <c r="C20" s="8">
        <v>37.234165</v>
      </c>
      <c r="D20" s="8">
        <v>1.2003235039E10</v>
      </c>
      <c r="E20" s="8">
        <v>2.237268328E9</v>
      </c>
      <c r="F20" s="8">
        <v>5.5758982455E10</v>
      </c>
      <c r="G20" s="8">
        <v>7.4618404943E10</v>
      </c>
    </row>
    <row r="21">
      <c r="A21" s="9" t="s">
        <v>40</v>
      </c>
      <c r="B21" s="9">
        <v>2600.0</v>
      </c>
      <c r="C21" s="9">
        <v>62.504251</v>
      </c>
      <c r="D21" s="9">
        <v>1.9807115412E10</v>
      </c>
      <c r="E21" s="9">
        <v>6.337578602E9</v>
      </c>
      <c r="F21" s="9">
        <v>9.1919842856E10</v>
      </c>
      <c r="G21" s="9">
        <v>1.23147066341E11</v>
      </c>
    </row>
    <row r="22">
      <c r="A22" s="8" t="s">
        <v>40</v>
      </c>
      <c r="B22" s="8">
        <v>3000.0</v>
      </c>
      <c r="C22" s="8">
        <v>92.541613</v>
      </c>
      <c r="D22" s="8">
        <v>3.0421468017E10</v>
      </c>
      <c r="E22" s="8">
        <v>2.2638927164E10</v>
      </c>
      <c r="F22" s="8">
        <v>1.39735770811E11</v>
      </c>
      <c r="G22" s="8">
        <v>1.8915316873E11</v>
      </c>
    </row>
    <row r="23">
      <c r="A23" s="9" t="s">
        <v>40</v>
      </c>
      <c r="B23" s="9">
        <v>600.0</v>
      </c>
      <c r="C23" s="9">
        <v>0.477991</v>
      </c>
      <c r="D23" s="9">
        <v>2.446217E8</v>
      </c>
      <c r="E23" s="9">
        <v>4.0322738E7</v>
      </c>
      <c r="F23" s="9">
        <v>8.58574918E8</v>
      </c>
      <c r="G23" s="9">
        <v>1.518179121E9</v>
      </c>
    </row>
    <row r="24">
      <c r="A24" s="8" t="s">
        <v>40</v>
      </c>
      <c r="B24" s="8">
        <v>1000.0</v>
      </c>
      <c r="C24" s="8">
        <v>2.447319</v>
      </c>
      <c r="D24" s="8">
        <v>1.129313477E9</v>
      </c>
      <c r="E24" s="8">
        <v>1.78668976E8</v>
      </c>
      <c r="F24" s="8">
        <v>4.343252801E9</v>
      </c>
      <c r="G24" s="8">
        <v>7.017072468E9</v>
      </c>
    </row>
    <row r="25">
      <c r="A25" s="9" t="s">
        <v>40</v>
      </c>
      <c r="B25" s="9">
        <v>1400.0</v>
      </c>
      <c r="C25" s="9">
        <v>7.45126</v>
      </c>
      <c r="D25" s="9">
        <v>3.096959704E9</v>
      </c>
      <c r="E25" s="9">
        <v>4.7893315E8</v>
      </c>
      <c r="F25" s="9">
        <v>1.3237106761E10</v>
      </c>
      <c r="G25" s="9">
        <v>1.9241407055E10</v>
      </c>
    </row>
    <row r="26">
      <c r="A26" s="8" t="s">
        <v>40</v>
      </c>
      <c r="B26" s="8">
        <v>1800.0</v>
      </c>
      <c r="C26" s="8">
        <v>18.596185</v>
      </c>
      <c r="D26" s="8">
        <v>6.578778414E9</v>
      </c>
      <c r="E26" s="8">
        <v>1.205261365E9</v>
      </c>
      <c r="F26" s="8">
        <v>2.9694953135E10</v>
      </c>
      <c r="G26" s="8">
        <v>4.0879185756E10</v>
      </c>
    </row>
    <row r="27">
      <c r="A27" s="9" t="s">
        <v>40</v>
      </c>
      <c r="B27" s="9">
        <v>2200.0</v>
      </c>
      <c r="C27" s="9">
        <v>37.139929</v>
      </c>
      <c r="D27" s="9">
        <v>1.2003347473E10</v>
      </c>
      <c r="E27" s="9">
        <v>2.149385109E9</v>
      </c>
      <c r="F27" s="9">
        <v>5.6032616561E10</v>
      </c>
      <c r="G27" s="9">
        <v>7.4618404935E10</v>
      </c>
    </row>
    <row r="28">
      <c r="A28" s="8" t="s">
        <v>40</v>
      </c>
      <c r="B28" s="8">
        <v>2600.0</v>
      </c>
      <c r="C28" s="8">
        <v>61.53416</v>
      </c>
      <c r="D28" s="8">
        <v>1.9807133764E10</v>
      </c>
      <c r="E28" s="8">
        <v>6.282863212E9</v>
      </c>
      <c r="F28" s="8">
        <v>9.2609844347E10</v>
      </c>
      <c r="G28" s="8">
        <v>1.23147065919E11</v>
      </c>
    </row>
    <row r="29">
      <c r="A29" s="9" t="s">
        <v>40</v>
      </c>
      <c r="B29" s="9">
        <v>3000.0</v>
      </c>
      <c r="C29" s="9">
        <v>92.780282</v>
      </c>
      <c r="D29" s="9">
        <v>3.0421984328E10</v>
      </c>
      <c r="E29" s="9">
        <v>2.2153988664E10</v>
      </c>
      <c r="F29" s="9">
        <v>1.40255315423E11</v>
      </c>
      <c r="G29" s="9">
        <v>1.89153168739E11</v>
      </c>
    </row>
    <row r="30">
      <c r="A30" s="8" t="s">
        <v>40</v>
      </c>
      <c r="B30" s="8">
        <v>600.0</v>
      </c>
      <c r="C30" s="8">
        <v>0.475878</v>
      </c>
      <c r="D30" s="8">
        <v>2.44668441E8</v>
      </c>
      <c r="E30" s="8">
        <v>4.0550023E7</v>
      </c>
      <c r="F30" s="8">
        <v>8.54305179E8</v>
      </c>
      <c r="G30" s="8">
        <v>1.518179123E9</v>
      </c>
    </row>
    <row r="31">
      <c r="A31" s="9" t="s">
        <v>40</v>
      </c>
      <c r="B31" s="9">
        <v>1000.0</v>
      </c>
      <c r="C31" s="9">
        <v>2.39839</v>
      </c>
      <c r="D31" s="9">
        <v>1.129326714E9</v>
      </c>
      <c r="E31" s="9">
        <v>1.86178395E8</v>
      </c>
      <c r="F31" s="9">
        <v>4.268863924E9</v>
      </c>
      <c r="G31" s="9">
        <v>7.017072446E9</v>
      </c>
    </row>
    <row r="32">
      <c r="A32" s="8" t="s">
        <v>40</v>
      </c>
      <c r="B32" s="8">
        <v>1400.0</v>
      </c>
      <c r="C32" s="8">
        <v>7.445597</v>
      </c>
      <c r="D32" s="8">
        <v>3.096940425E9</v>
      </c>
      <c r="E32" s="8">
        <v>4.77994283E8</v>
      </c>
      <c r="F32" s="8">
        <v>1.3183175812E10</v>
      </c>
      <c r="G32" s="8">
        <v>1.9241407068E10</v>
      </c>
    </row>
    <row r="33">
      <c r="A33" s="9" t="s">
        <v>40</v>
      </c>
      <c r="B33" s="9">
        <v>1800.0</v>
      </c>
      <c r="C33" s="9">
        <v>18.529397</v>
      </c>
      <c r="D33" s="9">
        <v>6.578750052E9</v>
      </c>
      <c r="E33" s="9">
        <v>1.249862567E9</v>
      </c>
      <c r="F33" s="9">
        <v>2.9739718425E10</v>
      </c>
      <c r="G33" s="9">
        <v>4.087918573E10</v>
      </c>
    </row>
    <row r="34">
      <c r="A34" s="8" t="s">
        <v>40</v>
      </c>
      <c r="B34" s="8">
        <v>2200.0</v>
      </c>
      <c r="C34" s="8">
        <v>36.891688</v>
      </c>
      <c r="D34" s="8">
        <v>1.2003245786E10</v>
      </c>
      <c r="E34" s="8">
        <v>2.163378508E9</v>
      </c>
      <c r="F34" s="8">
        <v>5.6076140859E10</v>
      </c>
      <c r="G34" s="8">
        <v>7.4618404847E10</v>
      </c>
    </row>
    <row r="35">
      <c r="A35" s="9" t="s">
        <v>40</v>
      </c>
      <c r="B35" s="9">
        <v>2600.0</v>
      </c>
      <c r="C35" s="9">
        <v>61.375118</v>
      </c>
      <c r="D35" s="9">
        <v>1.9807051301E10</v>
      </c>
      <c r="E35" s="9">
        <v>6.342593218E9</v>
      </c>
      <c r="F35" s="9">
        <v>9.2526438116E10</v>
      </c>
      <c r="G35" s="9">
        <v>1.23147065887E11</v>
      </c>
    </row>
    <row r="36">
      <c r="A36" s="8" t="s">
        <v>40</v>
      </c>
      <c r="B36" s="8">
        <v>3000.0</v>
      </c>
      <c r="C36" s="8">
        <v>89.242615</v>
      </c>
      <c r="D36" s="8">
        <v>3.0421729513E10</v>
      </c>
      <c r="E36" s="8">
        <v>2.1886054282E10</v>
      </c>
      <c r="F36" s="8">
        <v>1.40930208241E11</v>
      </c>
      <c r="G36" s="8">
        <v>1.89153167686E11</v>
      </c>
    </row>
    <row r="37">
      <c r="A37" s="9" t="s">
        <v>40</v>
      </c>
      <c r="B37" s="9">
        <v>600.0</v>
      </c>
      <c r="C37" s="9">
        <v>0.476525</v>
      </c>
      <c r="D37" s="9">
        <v>2.43441606E8</v>
      </c>
      <c r="E37" s="9">
        <v>3.898768E7</v>
      </c>
      <c r="F37" s="9">
        <v>8.55453778E8</v>
      </c>
      <c r="G37" s="9">
        <v>1.518179137E9</v>
      </c>
    </row>
    <row r="38">
      <c r="A38" s="8" t="s">
        <v>40</v>
      </c>
      <c r="B38" s="8">
        <v>1000.0</v>
      </c>
      <c r="C38" s="8">
        <v>2.412348</v>
      </c>
      <c r="D38" s="8">
        <v>1.129264928E9</v>
      </c>
      <c r="E38" s="8">
        <v>1.79405577E8</v>
      </c>
      <c r="F38" s="8">
        <v>4.310248139E9</v>
      </c>
      <c r="G38" s="8">
        <v>7.017072469E9</v>
      </c>
    </row>
    <row r="39">
      <c r="A39" s="9" t="s">
        <v>40</v>
      </c>
      <c r="B39" s="9">
        <v>1400.0</v>
      </c>
      <c r="C39" s="9">
        <v>7.387362</v>
      </c>
      <c r="D39" s="9">
        <v>3.096949595E9</v>
      </c>
      <c r="E39" s="9">
        <v>4.73692694E8</v>
      </c>
      <c r="F39" s="9">
        <v>1.3182755553E10</v>
      </c>
      <c r="G39" s="9">
        <v>1.924140702E10</v>
      </c>
    </row>
    <row r="40">
      <c r="A40" s="8" t="s">
        <v>40</v>
      </c>
      <c r="B40" s="8">
        <v>1800.0</v>
      </c>
      <c r="C40" s="8">
        <v>19.436306</v>
      </c>
      <c r="D40" s="8">
        <v>6.57870315E9</v>
      </c>
      <c r="E40" s="8">
        <v>1.235523655E9</v>
      </c>
      <c r="F40" s="8">
        <v>2.9564716677E10</v>
      </c>
      <c r="G40" s="8">
        <v>4.0879186016E10</v>
      </c>
    </row>
    <row r="41">
      <c r="A41" s="9" t="s">
        <v>40</v>
      </c>
      <c r="B41" s="9">
        <v>2200.0</v>
      </c>
      <c r="C41" s="9">
        <v>37.261558</v>
      </c>
      <c r="D41" s="9">
        <v>1.2003381116E10</v>
      </c>
      <c r="E41" s="9">
        <v>2.125863378E9</v>
      </c>
      <c r="F41" s="9">
        <v>5.5763709693E10</v>
      </c>
      <c r="G41" s="9">
        <v>7.461840495E10</v>
      </c>
    </row>
    <row r="42">
      <c r="A42" s="8" t="s">
        <v>40</v>
      </c>
      <c r="B42" s="8">
        <v>2600.0</v>
      </c>
      <c r="C42" s="8">
        <v>61.587071</v>
      </c>
      <c r="D42" s="8">
        <v>1.9806948087E10</v>
      </c>
      <c r="E42" s="8">
        <v>6.311731361E9</v>
      </c>
      <c r="F42" s="8">
        <v>9.230554138E10</v>
      </c>
      <c r="G42" s="8">
        <v>1.23147065962E11</v>
      </c>
    </row>
    <row r="43">
      <c r="A43" s="9" t="s">
        <v>40</v>
      </c>
      <c r="B43" s="9">
        <v>3000.0</v>
      </c>
      <c r="C43" s="9">
        <v>92.44305</v>
      </c>
      <c r="D43" s="9">
        <v>3.0421699398E10</v>
      </c>
      <c r="E43" s="9">
        <v>2.2289680372E10</v>
      </c>
      <c r="F43" s="9">
        <v>1.40071920071E11</v>
      </c>
      <c r="G43" s="9">
        <v>1.89153168636E11</v>
      </c>
    </row>
    <row r="44">
      <c r="A44" s="8" t="s">
        <v>40</v>
      </c>
      <c r="B44" s="8">
        <v>600.0</v>
      </c>
      <c r="C44" s="8">
        <v>0.477809</v>
      </c>
      <c r="D44" s="8">
        <v>2.44620433E8</v>
      </c>
      <c r="E44" s="8">
        <v>3.8592594E7</v>
      </c>
      <c r="F44" s="8">
        <v>8.58420952E8</v>
      </c>
      <c r="G44" s="8">
        <v>1.518179122E9</v>
      </c>
    </row>
    <row r="45">
      <c r="A45" s="9" t="s">
        <v>40</v>
      </c>
      <c r="B45" s="9">
        <v>1000.0</v>
      </c>
      <c r="C45" s="9">
        <v>2.431638</v>
      </c>
      <c r="D45" s="9">
        <v>1.129334448E9</v>
      </c>
      <c r="E45" s="9">
        <v>1.78269939E8</v>
      </c>
      <c r="F45" s="9">
        <v>4.313851069E9</v>
      </c>
      <c r="G45" s="9">
        <v>7.017072482E9</v>
      </c>
    </row>
    <row r="46">
      <c r="A46" s="8" t="s">
        <v>40</v>
      </c>
      <c r="B46" s="8">
        <v>1400.0</v>
      </c>
      <c r="C46" s="8">
        <v>7.446243</v>
      </c>
      <c r="D46" s="8">
        <v>3.096965336E9</v>
      </c>
      <c r="E46" s="8">
        <v>4.71939974E8</v>
      </c>
      <c r="F46" s="8">
        <v>1.3255008668E10</v>
      </c>
      <c r="G46" s="8">
        <v>1.9241407038E10</v>
      </c>
    </row>
    <row r="47">
      <c r="A47" s="9" t="s">
        <v>40</v>
      </c>
      <c r="B47" s="9">
        <v>1800.0</v>
      </c>
      <c r="C47" s="9">
        <v>18.564323</v>
      </c>
      <c r="D47" s="9">
        <v>6.578654459E9</v>
      </c>
      <c r="E47" s="9">
        <v>1.197563733E9</v>
      </c>
      <c r="F47" s="9">
        <v>2.9778247549E10</v>
      </c>
      <c r="G47" s="9">
        <v>4.087918575E10</v>
      </c>
    </row>
    <row r="48">
      <c r="A48" s="8" t="s">
        <v>40</v>
      </c>
      <c r="B48" s="8">
        <v>2200.0</v>
      </c>
      <c r="C48" s="8">
        <v>37.321961</v>
      </c>
      <c r="D48" s="8">
        <v>1.2003000367E10</v>
      </c>
      <c r="E48" s="8">
        <v>2.177345125E9</v>
      </c>
      <c r="F48" s="8">
        <v>5.6137003725E10</v>
      </c>
      <c r="G48" s="8">
        <v>7.4618405006E10</v>
      </c>
    </row>
    <row r="49">
      <c r="A49" s="9" t="s">
        <v>40</v>
      </c>
      <c r="B49" s="9">
        <v>2600.0</v>
      </c>
      <c r="C49" s="9">
        <v>61.585221</v>
      </c>
      <c r="D49" s="9">
        <v>1.9807001805E10</v>
      </c>
      <c r="E49" s="9">
        <v>6.326726485E9</v>
      </c>
      <c r="F49" s="9">
        <v>9.259955612E10</v>
      </c>
      <c r="G49" s="9">
        <v>1.23147065994E11</v>
      </c>
    </row>
    <row r="50">
      <c r="A50" s="8" t="s">
        <v>40</v>
      </c>
      <c r="B50" s="8">
        <v>3000.0</v>
      </c>
      <c r="C50" s="8">
        <v>91.799743</v>
      </c>
      <c r="D50" s="8">
        <v>3.042147493E10</v>
      </c>
      <c r="E50" s="8">
        <v>2.1793878842E10</v>
      </c>
      <c r="F50" s="8">
        <v>1.4090382429E11</v>
      </c>
      <c r="G50" s="8">
        <v>1.89153168514E11</v>
      </c>
    </row>
    <row r="51">
      <c r="A51" s="9" t="s">
        <v>40</v>
      </c>
      <c r="B51" s="9">
        <v>600.0</v>
      </c>
      <c r="C51" s="9">
        <v>0.476861</v>
      </c>
      <c r="D51" s="9">
        <v>2.44641667E8</v>
      </c>
      <c r="E51" s="9">
        <v>4.1178569E7</v>
      </c>
      <c r="F51" s="9">
        <v>8.56651741E8</v>
      </c>
      <c r="G51" s="9">
        <v>1.518179123E9</v>
      </c>
    </row>
    <row r="52">
      <c r="A52" s="8" t="s">
        <v>40</v>
      </c>
      <c r="B52" s="8">
        <v>1000.0</v>
      </c>
      <c r="C52" s="8">
        <v>2.419143</v>
      </c>
      <c r="D52" s="8">
        <v>1.1293693E9</v>
      </c>
      <c r="E52" s="8">
        <v>1.78677422E8</v>
      </c>
      <c r="F52" s="8">
        <v>4.320282284E9</v>
      </c>
      <c r="G52" s="8">
        <v>7.017072469E9</v>
      </c>
    </row>
    <row r="53">
      <c r="A53" s="9" t="s">
        <v>40</v>
      </c>
      <c r="B53" s="9">
        <v>1400.0</v>
      </c>
      <c r="C53" s="9">
        <v>7.563947</v>
      </c>
      <c r="D53" s="9">
        <v>3.096787516E9</v>
      </c>
      <c r="E53" s="9">
        <v>4.84829147E8</v>
      </c>
      <c r="F53" s="9">
        <v>1.3197242412E10</v>
      </c>
      <c r="G53" s="9">
        <v>1.9241407107E10</v>
      </c>
    </row>
    <row r="54">
      <c r="A54" s="8" t="s">
        <v>40</v>
      </c>
      <c r="B54" s="8">
        <v>1800.0</v>
      </c>
      <c r="C54" s="8">
        <v>18.64628</v>
      </c>
      <c r="D54" s="8">
        <v>6.578888929E9</v>
      </c>
      <c r="E54" s="8">
        <v>1.194613713E9</v>
      </c>
      <c r="F54" s="8">
        <v>2.9809083003E10</v>
      </c>
      <c r="G54" s="8">
        <v>4.0879185785E10</v>
      </c>
    </row>
    <row r="55">
      <c r="A55" s="9" t="s">
        <v>40</v>
      </c>
      <c r="B55" s="9">
        <v>2200.0</v>
      </c>
      <c r="C55" s="9">
        <v>37.031862</v>
      </c>
      <c r="D55" s="9">
        <v>1.2003124866E10</v>
      </c>
      <c r="E55" s="9">
        <v>2.087220297E9</v>
      </c>
      <c r="F55" s="9">
        <v>5.5986125369E10</v>
      </c>
      <c r="G55" s="9">
        <v>7.4618404907E10</v>
      </c>
    </row>
    <row r="56">
      <c r="A56" s="8" t="s">
        <v>40</v>
      </c>
      <c r="B56" s="8">
        <v>2600.0</v>
      </c>
      <c r="C56" s="8">
        <v>61.915405</v>
      </c>
      <c r="D56" s="8">
        <v>1.9807047167E10</v>
      </c>
      <c r="E56" s="8">
        <v>6.083821131E9</v>
      </c>
      <c r="F56" s="8">
        <v>9.3005678748E10</v>
      </c>
      <c r="G56" s="8">
        <v>1.23147066056E11</v>
      </c>
    </row>
    <row r="57">
      <c r="A57" s="9" t="s">
        <v>40</v>
      </c>
      <c r="B57" s="9">
        <v>3000.0</v>
      </c>
      <c r="C57" s="9">
        <v>93.329138</v>
      </c>
      <c r="D57" s="9">
        <v>3.0421684456E10</v>
      </c>
      <c r="E57" s="9">
        <v>2.1758998174E10</v>
      </c>
      <c r="F57" s="9">
        <v>1.40809319523E11</v>
      </c>
      <c r="G57" s="9">
        <v>1.89153168927E11</v>
      </c>
    </row>
  </sheetData>
  <autoFilter ref="$A$1:$G$57"/>
  <drawing r:id="rId1"/>
  <tableParts count="3">
    <tablePart r:id="rId5"/>
    <tablePart r:id="rId6"/>
    <tablePart r:id="rId7"/>
  </tableParts>
</worksheet>
</file>