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\quant experiments\data\"/>
    </mc:Choice>
  </mc:AlternateContent>
  <bookViews>
    <workbookView xWindow="0" yWindow="450" windowWidth="21660" windowHeight="6450"/>
  </bookViews>
  <sheets>
    <sheet name="Performance Measur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F20" i="1"/>
  <c r="E19" i="1"/>
  <c r="F19" i="1"/>
  <c r="K4" i="1"/>
  <c r="L4" i="1"/>
  <c r="L3" i="1"/>
  <c r="K3" i="1"/>
  <c r="C16" i="1"/>
  <c r="B16" i="1"/>
  <c r="C15" i="1"/>
  <c r="B15" i="1"/>
  <c r="B17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H16" i="1"/>
  <c r="G4" i="1"/>
  <c r="G16" i="1"/>
  <c r="H3" i="1"/>
  <c r="G3" i="1"/>
  <c r="G15" i="1"/>
  <c r="H15" i="1"/>
  <c r="E13" i="1"/>
  <c r="B18" i="1"/>
  <c r="F12" i="1"/>
  <c r="F3" i="1"/>
  <c r="F11" i="1"/>
  <c r="F6" i="1"/>
  <c r="F14" i="1"/>
  <c r="F5" i="1"/>
  <c r="F9" i="1"/>
  <c r="F13" i="1"/>
  <c r="F7" i="1"/>
  <c r="F10" i="1"/>
  <c r="F4" i="1"/>
  <c r="F8" i="1"/>
  <c r="E3" i="1"/>
  <c r="E5" i="1"/>
  <c r="E7" i="1"/>
  <c r="E9" i="1"/>
  <c r="E11" i="1"/>
  <c r="E12" i="1"/>
  <c r="E14" i="1"/>
  <c r="E4" i="1"/>
  <c r="E6" i="1"/>
  <c r="E8" i="1"/>
  <c r="E10" i="1"/>
  <c r="H21" i="1"/>
  <c r="C17" i="1"/>
  <c r="C18" i="1"/>
  <c r="E20" i="1"/>
</calcChain>
</file>

<file path=xl/sharedStrings.xml><?xml version="1.0" encoding="utf-8"?>
<sst xmlns="http://schemas.openxmlformats.org/spreadsheetml/2006/main" count="72" uniqueCount="43">
  <si>
    <t>Month</t>
  </si>
  <si>
    <t>M</t>
  </si>
  <si>
    <t>Excess Returns over the risk free rate</t>
  </si>
  <si>
    <t>A</t>
  </si>
  <si>
    <t>B</t>
  </si>
  <si>
    <t>ERROR A</t>
  </si>
  <si>
    <t>ERROR B</t>
  </si>
  <si>
    <t>A-M</t>
  </si>
  <si>
    <t>B-M</t>
  </si>
  <si>
    <t>excess return</t>
  </si>
  <si>
    <t>std dev</t>
  </si>
  <si>
    <t>Sharpe</t>
  </si>
  <si>
    <t>Treynor</t>
  </si>
  <si>
    <t>Residual Risk</t>
  </si>
  <si>
    <t>Appraisal Rate</t>
  </si>
  <si>
    <t>Information Ratio</t>
  </si>
  <si>
    <t>ALPHA</t>
  </si>
  <si>
    <t>BETA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</si>
  <si>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</si>
  <si>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</si>
  <si>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</si>
  <si>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</si>
  <si>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</si>
  <si>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</si>
  <si>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</si>
  <si>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</si>
  <si>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</si>
  <si>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</si>
  <si>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</si>
  <si>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</si>
  <si>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</si>
  <si>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</si>
  <si>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</si>
  <si>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</si>
  <si>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</si>
  <si>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</si>
  <si>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</si>
  <si>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</si>
  <si>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</si>
  <si>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</si>
  <si>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</si>
  <si>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portfolio A</t>
  </si>
  <si>
    <t>SUMMARY OUTPUT PORTFOLIO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</si>
</sst>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4" fontId="4" fillId="2" borderId="0" xfId="0" applyNumberFormat="1" applyFont="1" applyFill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164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F20" sqref="F20"/>
    </sheetView>
  </sheetViews>
  <sheetFormatPr defaultColWidth="8.85546875" defaultRowHeight="15" x14ac:dyDescent="0.25"/>
  <cols>
    <col min="1" max="1" width="13.42578125" customWidth="1"/>
    <col min="2" max="2" width="10.85546875" customWidth="1"/>
    <col min="3" max="3" width="6.5703125" bestFit="1" customWidth="1"/>
    <col min="4" max="4" width="6.28515625" bestFit="1" customWidth="1"/>
    <col min="5" max="6" width="12" bestFit="1" customWidth="1"/>
    <col min="7" max="8" width="6.5703125" bestFit="1" customWidth="1"/>
    <col min="12" max="12" width="30.42578125" bestFit="1" customWidth="1"/>
    <col min="13" max="13" width="12" bestFit="1" customWidth="1"/>
    <col min="14" max="14" width="14.5703125" bestFit="1" customWidth="1"/>
    <col min="15" max="16" width="12" bestFit="1" customWidth="1"/>
    <col min="17" max="17" width="13.42578125" bestFit="1" customWidth="1"/>
    <col min="18" max="18" width="12" bestFit="1" customWidth="1"/>
    <col min="19" max="19" width="12.7109375" bestFit="1" customWidth="1"/>
    <col min="20" max="20" width="12.5703125" bestFit="1" customWidth="1"/>
  </cols>
  <sheetData>
    <row r="1" spans="1:13" x14ac:dyDescent="0.25">
      <c r="B1" s="1" t="s">
        <v>2</v>
      </c>
    </row>
    <row r="2" spans="1:13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7"/>
      <c r="K2" s="10" t="s">
        <v>3</v>
      </c>
      <c r="L2" s="10" t="s">
        <v>4</v>
      </c>
    </row>
    <row r="3" spans="1:13" x14ac:dyDescent="0.25">
      <c r="A3">
        <v>1</v>
      </c>
      <c r="B3" s="17">
        <v>5.63</v>
      </c>
      <c r="C3" s="17">
        <v>3.8600000000000003</v>
      </c>
      <c r="D3" s="17">
        <v>3.25</v>
      </c>
      <c r="E3" s="18">
        <f>B3-D3*$K$4+$K$3</f>
        <v>6.3127429447557333</v>
      </c>
      <c r="F3" s="18">
        <f>C3-D3*$L$4+$L$3</f>
        <v>4.1302286237870716</v>
      </c>
      <c r="G3" s="17">
        <f>B3-D3</f>
        <v>2.38</v>
      </c>
      <c r="H3" s="17">
        <f>C3-D3</f>
        <v>0.61000000000000032</v>
      </c>
      <c r="I3" s="2"/>
      <c r="J3" s="7" t="s">
        <v>16</v>
      </c>
      <c r="K3" s="16">
        <f>INTERCEPT(B3:B14,D3:D14)</f>
        <v>2.9452450527794087</v>
      </c>
      <c r="L3" s="16">
        <f>INTERCEPT(C3:C14,D3:D14)</f>
        <v>4.8364378568672928</v>
      </c>
    </row>
    <row r="4" spans="1:13" x14ac:dyDescent="0.25">
      <c r="A4">
        <v>2</v>
      </c>
      <c r="B4" s="17">
        <v>-2.8600000000000003</v>
      </c>
      <c r="C4" s="17">
        <v>-9.9999999999999867E-2</v>
      </c>
      <c r="D4" s="17">
        <v>-7.36</v>
      </c>
      <c r="E4" s="18">
        <f t="shared" ref="E4:E14" si="0">B4-D4*$K$4+$K$3</f>
        <v>5.2089421343345634</v>
      </c>
      <c r="F4" s="18">
        <f t="shared" ref="F4:F14" si="1">C4-D4*$L$4+$L$3</f>
        <v>15.07714553547358</v>
      </c>
      <c r="G4" s="17">
        <f t="shared" ref="G4:G14" si="2">B4-D4</f>
        <v>4.5</v>
      </c>
      <c r="H4" s="17">
        <f t="shared" ref="H4:H14" si="3">C4-D4</f>
        <v>7.2600000000000007</v>
      </c>
      <c r="I4" s="2"/>
      <c r="J4" s="7" t="s">
        <v>17</v>
      </c>
      <c r="K4" s="16">
        <f>SLOPE(B3:B14,D3:D14)</f>
        <v>0.69615449477651559</v>
      </c>
      <c r="L4" s="16">
        <f>SLOPE(C3:C14,D3:D14)</f>
        <v>1.4049874563323759</v>
      </c>
    </row>
    <row r="5" spans="1:13" x14ac:dyDescent="0.25">
      <c r="A5">
        <v>3</v>
      </c>
      <c r="B5" s="17">
        <v>8.56</v>
      </c>
      <c r="C5" s="17">
        <v>3.58</v>
      </c>
      <c r="D5" s="17">
        <v>4.32</v>
      </c>
      <c r="E5" s="18">
        <f t="shared" si="0"/>
        <v>8.4978576353448627</v>
      </c>
      <c r="F5" s="18">
        <f t="shared" si="1"/>
        <v>2.3468920455114288</v>
      </c>
      <c r="G5" s="17">
        <f t="shared" si="2"/>
        <v>4.24</v>
      </c>
      <c r="H5" s="17">
        <f t="shared" si="3"/>
        <v>-0.74000000000000021</v>
      </c>
      <c r="I5" s="2"/>
    </row>
    <row r="6" spans="1:13" x14ac:dyDescent="0.25">
      <c r="A6">
        <v>4</v>
      </c>
      <c r="B6" s="17">
        <v>13.180000000000001</v>
      </c>
      <c r="C6" s="17">
        <v>38.14</v>
      </c>
      <c r="D6" s="17">
        <v>15.46</v>
      </c>
      <c r="E6" s="18">
        <f t="shared" si="0"/>
        <v>5.3626965635344792</v>
      </c>
      <c r="F6" s="18">
        <f t="shared" si="1"/>
        <v>21.25533178196876</v>
      </c>
      <c r="G6" s="17">
        <f t="shared" si="2"/>
        <v>-2.2799999999999994</v>
      </c>
      <c r="H6" s="17">
        <f t="shared" si="3"/>
        <v>22.68</v>
      </c>
      <c r="I6" s="2"/>
    </row>
    <row r="7" spans="1:13" x14ac:dyDescent="0.25">
      <c r="A7">
        <v>5</v>
      </c>
      <c r="B7" s="17">
        <v>10.83</v>
      </c>
      <c r="C7" s="17">
        <v>13.930000000000001</v>
      </c>
      <c r="D7" s="17">
        <v>8.76</v>
      </c>
      <c r="E7" s="18">
        <f t="shared" si="0"/>
        <v>7.676931678537132</v>
      </c>
      <c r="F7" s="18">
        <f t="shared" si="1"/>
        <v>6.4587477393956823</v>
      </c>
      <c r="G7" s="17">
        <f t="shared" si="2"/>
        <v>2.0700000000000003</v>
      </c>
      <c r="H7" s="17">
        <f t="shared" si="3"/>
        <v>5.1700000000000017</v>
      </c>
      <c r="I7" s="2"/>
      <c r="L7" t="s">
        <v>42</v>
      </c>
    </row>
    <row r="8" spans="1:13" ht="15.75" thickBot="1" x14ac:dyDescent="0.3">
      <c r="A8">
        <v>6</v>
      </c>
      <c r="B8" s="17">
        <v>11.430000000000001</v>
      </c>
      <c r="C8" s="17">
        <v>40.129999999999995</v>
      </c>
      <c r="D8" s="17">
        <v>15.41</v>
      </c>
      <c r="E8" s="18">
        <f t="shared" si="0"/>
        <v>3.6475042882733049</v>
      </c>
      <c r="F8" s="18">
        <f t="shared" si="1"/>
        <v>23.315581154785374</v>
      </c>
      <c r="G8" s="17">
        <f t="shared" si="2"/>
        <v>-3.9799999999999986</v>
      </c>
      <c r="H8" s="17">
        <f t="shared" si="3"/>
        <v>24.719999999999995</v>
      </c>
      <c r="I8" s="2"/>
    </row>
    <row r="9" spans="1:13" x14ac:dyDescent="0.25">
      <c r="A9">
        <v>7</v>
      </c>
      <c r="B9" s="17">
        <v>-1.61</v>
      </c>
      <c r="C9" s="17">
        <v>-7.79</v>
      </c>
      <c r="D9" s="17">
        <v>-5.1000000000000005</v>
      </c>
      <c r="E9" s="18">
        <f t="shared" si="0"/>
        <v>4.8856329761396387</v>
      </c>
      <c r="F9" s="18">
        <f t="shared" si="1"/>
        <v>4.2118738841624106</v>
      </c>
      <c r="G9" s="17">
        <f t="shared" si="2"/>
        <v>3.49</v>
      </c>
      <c r="H9" s="17">
        <f t="shared" si="3"/>
        <v>-2.6899999999999995</v>
      </c>
      <c r="I9" s="2"/>
      <c r="L9" s="14" t="s">
        <v>18</v>
      </c>
      <c r="M9" s="14"/>
    </row>
    <row r="10" spans="1:13" x14ac:dyDescent="0.25">
      <c r="A10">
        <v>8</v>
      </c>
      <c r="B10" s="17">
        <v>7.6099999999999994</v>
      </c>
      <c r="C10" s="17">
        <v>1.88</v>
      </c>
      <c r="D10" s="17">
        <v>3.79</v>
      </c>
      <c r="E10" s="18">
        <f t="shared" si="0"/>
        <v>7.916819517576414</v>
      </c>
      <c r="F10" s="18">
        <f t="shared" si="1"/>
        <v>1.3915353973675879</v>
      </c>
      <c r="G10" s="17">
        <f t="shared" si="2"/>
        <v>3.8199999999999994</v>
      </c>
      <c r="H10" s="17">
        <f t="shared" si="3"/>
        <v>-1.9100000000000001</v>
      </c>
      <c r="I10" s="2"/>
      <c r="L10" s="11" t="s">
        <v>19</v>
      </c>
      <c r="M10" s="11">
        <v>0.79885766736380659</v>
      </c>
    </row>
    <row r="11" spans="1:13" x14ac:dyDescent="0.25">
      <c r="A11">
        <v>9</v>
      </c>
      <c r="B11" s="17">
        <v>-5.67</v>
      </c>
      <c r="C11" s="17">
        <v>1.9</v>
      </c>
      <c r="D11" s="17">
        <v>-14.219999999999999</v>
      </c>
      <c r="E11" s="18">
        <f t="shared" si="0"/>
        <v>7.1745619685014592</v>
      </c>
      <c r="F11" s="18">
        <f t="shared" si="1"/>
        <v>26.715359485913673</v>
      </c>
      <c r="G11" s="17">
        <f t="shared" si="2"/>
        <v>8.5499999999999989</v>
      </c>
      <c r="H11" s="17">
        <f t="shared" si="3"/>
        <v>16.119999999999997</v>
      </c>
      <c r="I11" s="2"/>
      <c r="L11" s="15" t="s">
        <v>20</v>
      </c>
      <c r="M11" s="15">
        <v>0.63817357270594233</v>
      </c>
    </row>
    <row r="12" spans="1:13" x14ac:dyDescent="0.25">
      <c r="A12">
        <v>10</v>
      </c>
      <c r="B12" s="17">
        <v>9.81</v>
      </c>
      <c r="C12" s="17">
        <v>13.14</v>
      </c>
      <c r="D12" s="17">
        <v>7.54</v>
      </c>
      <c r="E12" s="18">
        <f t="shared" si="0"/>
        <v>7.506240162164481</v>
      </c>
      <c r="F12" s="18">
        <f t="shared" si="1"/>
        <v>7.3828324361211797</v>
      </c>
      <c r="G12" s="17">
        <f t="shared" si="2"/>
        <v>2.2700000000000005</v>
      </c>
      <c r="H12" s="17">
        <f t="shared" si="3"/>
        <v>5.6000000000000005</v>
      </c>
      <c r="I12" s="2"/>
      <c r="L12" s="11" t="s">
        <v>21</v>
      </c>
      <c r="M12" s="11">
        <v>0.60199092997653658</v>
      </c>
    </row>
    <row r="13" spans="1:13" x14ac:dyDescent="0.25">
      <c r="A13">
        <v>11</v>
      </c>
      <c r="B13" s="17">
        <v>-1.9599999999999997</v>
      </c>
      <c r="C13" s="17">
        <v>-4.63</v>
      </c>
      <c r="D13" s="17">
        <v>-2.08</v>
      </c>
      <c r="E13" s="18">
        <f t="shared" si="0"/>
        <v>2.4332464019145617</v>
      </c>
      <c r="F13" s="18">
        <f t="shared" si="1"/>
        <v>3.128811766038635</v>
      </c>
      <c r="G13" s="17">
        <f t="shared" si="2"/>
        <v>0.12000000000000033</v>
      </c>
      <c r="H13" s="17">
        <f t="shared" si="3"/>
        <v>-2.5499999999999998</v>
      </c>
      <c r="I13" s="2"/>
      <c r="L13" s="11" t="s">
        <v>22</v>
      </c>
      <c r="M13" s="11">
        <v>9.8099529810391957</v>
      </c>
    </row>
    <row r="14" spans="1:13" ht="15.75" thickBot="1" x14ac:dyDescent="0.3">
      <c r="A14">
        <v>12</v>
      </c>
      <c r="B14" s="17">
        <v>2.83</v>
      </c>
      <c r="C14" s="17">
        <v>-0.72</v>
      </c>
      <c r="D14" s="17">
        <v>2.46</v>
      </c>
      <c r="E14" s="18">
        <f t="shared" si="0"/>
        <v>4.062704995629181</v>
      </c>
      <c r="F14" s="18">
        <f t="shared" si="1"/>
        <v>0.66016871428964841</v>
      </c>
      <c r="G14" s="17">
        <f t="shared" si="2"/>
        <v>0.37000000000000011</v>
      </c>
      <c r="H14" s="17">
        <f t="shared" si="3"/>
        <v>-3.1799999999999997</v>
      </c>
      <c r="I14" s="2"/>
      <c r="L14" s="12" t="s">
        <v>23</v>
      </c>
      <c r="M14" s="12">
        <v>12</v>
      </c>
    </row>
    <row r="15" spans="1:13" x14ac:dyDescent="0.25">
      <c r="A15" s="4" t="s">
        <v>9</v>
      </c>
      <c r="B15" s="5">
        <f>AVERAGE(B3:B14)</f>
        <v>4.8150000000000004</v>
      </c>
      <c r="C15" s="5">
        <f>AVERAGE(C3:C14)</f>
        <v>8.61</v>
      </c>
      <c r="D15" s="6"/>
      <c r="E15" s="7"/>
      <c r="F15" s="7"/>
      <c r="G15" s="8">
        <f>AVERAGE(G3:G14)</f>
        <v>2.1291666666666669</v>
      </c>
      <c r="H15" s="8">
        <f>AVERAGE(H3:H14)</f>
        <v>5.9241666666666672</v>
      </c>
      <c r="I15" s="2"/>
    </row>
    <row r="16" spans="1:13" ht="15.75" thickBot="1" x14ac:dyDescent="0.3">
      <c r="A16" s="4" t="s">
        <v>10</v>
      </c>
      <c r="B16" s="5">
        <f>_xlfn.STDEV.S(B3:B14)</f>
        <v>6.4478699795147296</v>
      </c>
      <c r="C16" s="5">
        <f>_xlfn.STDEV.S(C3:C14)</f>
        <v>15.549643667358367</v>
      </c>
      <c r="D16" s="5"/>
      <c r="E16" s="5"/>
      <c r="F16" s="5"/>
      <c r="G16" s="5">
        <f>_xlfn.STDEV.S(G3:G14)</f>
        <v>3.3028182410379974</v>
      </c>
      <c r="H16" s="5">
        <f>_xlfn.STDEV.S(H3:H14)</f>
        <v>10.015358622302715</v>
      </c>
      <c r="I16" s="2"/>
      <c r="L16" t="s">
        <v>24</v>
      </c>
    </row>
    <row r="17" spans="1:20" x14ac:dyDescent="0.25">
      <c r="A17" s="4" t="s">
        <v>11</v>
      </c>
      <c r="B17" s="5">
        <f>B15/B16</f>
        <v>0.74675823416066778</v>
      </c>
      <c r="C17" s="5">
        <f>C15/C16</f>
        <v>0.55371043762719863</v>
      </c>
      <c r="D17" s="7"/>
      <c r="E17" s="7"/>
      <c r="F17" s="6"/>
      <c r="G17" s="6"/>
      <c r="H17" s="6"/>
      <c r="L17" s="13"/>
      <c r="M17" s="13" t="s">
        <v>29</v>
      </c>
      <c r="N17" s="13" t="s">
        <v>30</v>
      </c>
      <c r="O17" s="13" t="s">
        <v>31</v>
      </c>
      <c r="P17" s="13" t="s">
        <v>32</v>
      </c>
      <c r="Q17" s="13" t="s">
        <v>33</v>
      </c>
    </row>
    <row r="18" spans="1:20" x14ac:dyDescent="0.25">
      <c r="A18" s="4" t="s">
        <v>12</v>
      </c>
      <c r="B18" s="5">
        <f>B15/K4</f>
        <v>6.9165681413085549</v>
      </c>
      <c r="C18" s="5">
        <f>C15/L4</f>
        <v>6.1281685905408851</v>
      </c>
      <c r="D18" s="6"/>
      <c r="E18" s="7"/>
      <c r="F18" s="7"/>
      <c r="G18" s="7"/>
      <c r="H18" s="7"/>
      <c r="L18" s="11" t="s">
        <v>25</v>
      </c>
      <c r="M18" s="11">
        <v>1</v>
      </c>
      <c r="N18" s="11">
        <v>1697.3538250980014</v>
      </c>
      <c r="O18" s="11">
        <v>1697.3538250980014</v>
      </c>
      <c r="P18" s="11">
        <v>17.637561122291828</v>
      </c>
      <c r="Q18" s="11">
        <v>1.8295391793336179E-3</v>
      </c>
    </row>
    <row r="19" spans="1:20" x14ac:dyDescent="0.25">
      <c r="A19" s="4" t="s">
        <v>13</v>
      </c>
      <c r="B19" s="6"/>
      <c r="C19" s="6"/>
      <c r="D19" s="6"/>
      <c r="E19" s="5">
        <f>_xlfn.STDEV.S(E3:E14)</f>
        <v>1.9214262077834252</v>
      </c>
      <c r="F19" s="5">
        <f>_xlfn.STDEV.S(F3:F14)</f>
        <v>9.3534231696791466</v>
      </c>
      <c r="G19" s="9"/>
      <c r="H19" s="9"/>
      <c r="L19" s="11" t="s">
        <v>26</v>
      </c>
      <c r="M19" s="11">
        <v>10</v>
      </c>
      <c r="N19" s="11">
        <v>962.35177490199794</v>
      </c>
      <c r="O19" s="11">
        <v>96.235177490199789</v>
      </c>
      <c r="P19" s="11"/>
      <c r="Q19" s="11"/>
    </row>
    <row r="20" spans="1:20" ht="15.75" thickBot="1" x14ac:dyDescent="0.3">
      <c r="A20" s="4" t="s">
        <v>14</v>
      </c>
      <c r="B20" s="6"/>
      <c r="C20" s="6"/>
      <c r="D20" s="6"/>
      <c r="E20" s="5">
        <f>K3/E19</f>
        <v>1.5328431770362236</v>
      </c>
      <c r="F20" s="5">
        <f>L3/F19</f>
        <v>0.51707677169418587</v>
      </c>
      <c r="G20" s="9"/>
      <c r="H20" s="9"/>
      <c r="L20" s="12" t="s">
        <v>27</v>
      </c>
      <c r="M20" s="12">
        <v>11</v>
      </c>
      <c r="N20" s="12">
        <v>2659.7055999999993</v>
      </c>
      <c r="O20" s="12"/>
      <c r="P20" s="12"/>
      <c r="Q20" s="12"/>
    </row>
    <row r="21" spans="1:20" ht="15.75" thickBot="1" x14ac:dyDescent="0.3">
      <c r="A21" s="4" t="s">
        <v>15</v>
      </c>
      <c r="B21" s="6"/>
      <c r="C21" s="6"/>
      <c r="D21" s="6"/>
      <c r="E21" s="7"/>
      <c r="F21" s="7"/>
      <c r="G21" s="5">
        <f>G15/G16</f>
        <v>0.64465147982152371</v>
      </c>
      <c r="H21" s="5">
        <f>H15/H16</f>
        <v>0.59150819157632839</v>
      </c>
    </row>
    <row r="22" spans="1:20" x14ac:dyDescent="0.25">
      <c r="A22" s="3"/>
      <c r="B22" s="2"/>
      <c r="C22" s="2"/>
      <c r="D22" s="2"/>
      <c r="G22" s="2"/>
      <c r="H22" s="2"/>
      <c r="L22" s="13"/>
      <c r="M22" s="13" t="s">
        <v>34</v>
      </c>
      <c r="N22" s="13" t="s">
        <v>22</v>
      </c>
      <c r="O22" s="13" t="s">
        <v>35</v>
      </c>
      <c r="P22" s="13" t="s">
        <v>36</v>
      </c>
      <c r="Q22" s="13" t="s">
        <v>37</v>
      </c>
      <c r="R22" s="13" t="s">
        <v>38</v>
      </c>
      <c r="S22" s="13" t="s">
        <v>39</v>
      </c>
      <c r="T22" s="13" t="s">
        <v>40</v>
      </c>
    </row>
    <row r="23" spans="1:20" x14ac:dyDescent="0.25">
      <c r="A23" s="3"/>
      <c r="B23" s="2"/>
      <c r="C23" s="2"/>
      <c r="D23" s="2"/>
      <c r="G23" s="2"/>
      <c r="H23" s="2"/>
      <c r="L23" s="11" t="s">
        <v>28</v>
      </c>
      <c r="M23" s="11">
        <v>4.836437856867291</v>
      </c>
      <c r="N23" s="11">
        <v>2.9710188514698861</v>
      </c>
      <c r="O23" s="11">
        <v>1.6278718172637998</v>
      </c>
      <c r="P23" s="11">
        <v>0.13460963027524148</v>
      </c>
      <c r="Q23" s="11">
        <v>-1.7834046760764002</v>
      </c>
      <c r="R23" s="11">
        <v>11.456280389810981</v>
      </c>
      <c r="S23" s="11">
        <v>-1.7834046760764002</v>
      </c>
      <c r="T23" s="11">
        <v>11.456280389810981</v>
      </c>
    </row>
    <row r="24" spans="1:20" ht="15.75" thickBot="1" x14ac:dyDescent="0.3">
      <c r="A24" s="3"/>
      <c r="B24" s="2"/>
      <c r="C24" s="2"/>
      <c r="G24" s="2"/>
      <c r="H24" s="2"/>
      <c r="L24" s="12" t="s">
        <v>1</v>
      </c>
      <c r="M24" s="12">
        <v>1.4049874563323765</v>
      </c>
      <c r="N24" s="12">
        <v>0.33454395048692792</v>
      </c>
      <c r="O24" s="12">
        <v>4.1997096473794269</v>
      </c>
      <c r="P24" s="12">
        <v>1.8295391793336179E-3</v>
      </c>
      <c r="Q24" s="12">
        <v>0.65957708255547998</v>
      </c>
      <c r="R24" s="12">
        <v>2.1503978301092732</v>
      </c>
      <c r="S24" s="12">
        <v>0.65957708255547998</v>
      </c>
      <c r="T24" s="12">
        <v>2.1503978301092732</v>
      </c>
    </row>
    <row r="25" spans="1:20" x14ac:dyDescent="0.25">
      <c r="G25" s="2"/>
      <c r="H25" s="2"/>
    </row>
    <row r="26" spans="1:20" x14ac:dyDescent="0.25">
      <c r="G26" s="2"/>
      <c r="H26" s="2"/>
    </row>
    <row r="27" spans="1:20" x14ac:dyDescent="0.25">
      <c r="G27" s="2"/>
      <c r="H27" s="2"/>
      <c r="L27" t="s">
        <v>41</v>
      </c>
    </row>
    <row r="28" spans="1:20" ht="15.75" thickBot="1" x14ac:dyDescent="0.3">
      <c r="G28" s="2"/>
      <c r="H28" s="2"/>
    </row>
    <row r="29" spans="1:20" x14ac:dyDescent="0.25">
      <c r="G29" s="2"/>
      <c r="H29" s="2"/>
      <c r="L29" s="14" t="s">
        <v>18</v>
      </c>
      <c r="M29" s="14"/>
    </row>
    <row r="30" spans="1:20" x14ac:dyDescent="0.25">
      <c r="G30" s="2"/>
      <c r="H30" s="2"/>
      <c r="L30" s="11" t="s">
        <v>19</v>
      </c>
      <c r="M30" s="11">
        <v>0.95456776036959579</v>
      </c>
    </row>
    <row r="31" spans="1:20" x14ac:dyDescent="0.25">
      <c r="G31" s="2"/>
      <c r="H31" s="2"/>
      <c r="L31" s="15" t="s">
        <v>20</v>
      </c>
      <c r="M31" s="15">
        <v>0.91119960913702602</v>
      </c>
    </row>
    <row r="32" spans="1:20" x14ac:dyDescent="0.25">
      <c r="G32" s="2"/>
      <c r="H32" s="2"/>
      <c r="L32" s="11" t="s">
        <v>21</v>
      </c>
      <c r="M32" s="11">
        <v>0.90231957005072871</v>
      </c>
    </row>
    <row r="33" spans="7:20" x14ac:dyDescent="0.25">
      <c r="G33" s="2"/>
      <c r="H33" s="2"/>
      <c r="L33" s="11" t="s">
        <v>22</v>
      </c>
      <c r="M33" s="11">
        <v>2.0152088078292731</v>
      </c>
    </row>
    <row r="34" spans="7:20" ht="15.75" thickBot="1" x14ac:dyDescent="0.3">
      <c r="G34" s="2"/>
      <c r="H34" s="2"/>
      <c r="L34" s="12" t="s">
        <v>23</v>
      </c>
      <c r="M34" s="12">
        <v>12</v>
      </c>
    </row>
    <row r="35" spans="7:20" x14ac:dyDescent="0.25">
      <c r="G35" s="2"/>
      <c r="H35" s="2"/>
    </row>
    <row r="36" spans="7:20" ht="15.75" thickBot="1" x14ac:dyDescent="0.3">
      <c r="G36" s="2"/>
      <c r="H36" s="2"/>
      <c r="L36" t="s">
        <v>24</v>
      </c>
    </row>
    <row r="37" spans="7:20" x14ac:dyDescent="0.25">
      <c r="G37" s="2"/>
      <c r="H37" s="2"/>
      <c r="L37" s="13"/>
      <c r="M37" s="13" t="s">
        <v>29</v>
      </c>
      <c r="N37" s="13" t="s">
        <v>30</v>
      </c>
      <c r="O37" s="13" t="s">
        <v>31</v>
      </c>
      <c r="P37" s="13" t="s">
        <v>32</v>
      </c>
      <c r="Q37" s="13" t="s">
        <v>33</v>
      </c>
    </row>
    <row r="38" spans="7:20" x14ac:dyDescent="0.25">
      <c r="G38" s="2"/>
      <c r="H38" s="2"/>
      <c r="L38" s="11" t="s">
        <v>25</v>
      </c>
      <c r="M38" s="11">
        <v>1</v>
      </c>
      <c r="N38" s="11">
        <v>416.7146346084732</v>
      </c>
      <c r="O38" s="11">
        <v>416.7146346084732</v>
      </c>
      <c r="P38" s="11">
        <v>102.61211693798506</v>
      </c>
      <c r="Q38" s="11">
        <v>1.412208722301558E-6</v>
      </c>
    </row>
    <row r="39" spans="7:20" x14ac:dyDescent="0.25">
      <c r="L39" s="11" t="s">
        <v>26</v>
      </c>
      <c r="M39" s="11">
        <v>10</v>
      </c>
      <c r="N39" s="11">
        <v>40.610665391526808</v>
      </c>
      <c r="O39" s="11">
        <v>4.061066539152681</v>
      </c>
      <c r="P39" s="11"/>
      <c r="Q39" s="11"/>
    </row>
    <row r="40" spans="7:20" ht="15.75" thickBot="1" x14ac:dyDescent="0.3">
      <c r="L40" s="12" t="s">
        <v>27</v>
      </c>
      <c r="M40" s="12">
        <v>11</v>
      </c>
      <c r="N40" s="12">
        <v>457.32530000000003</v>
      </c>
      <c r="O40" s="12"/>
      <c r="P40" s="12"/>
      <c r="Q40" s="12"/>
    </row>
    <row r="41" spans="7:20" ht="15.75" thickBot="1" x14ac:dyDescent="0.3"/>
    <row r="42" spans="7:20" x14ac:dyDescent="0.25">
      <c r="L42" s="13"/>
      <c r="M42" s="13" t="s">
        <v>34</v>
      </c>
      <c r="N42" s="13" t="s">
        <v>22</v>
      </c>
      <c r="O42" s="13" t="s">
        <v>35</v>
      </c>
      <c r="P42" s="13" t="s">
        <v>36</v>
      </c>
      <c r="Q42" s="13" t="s">
        <v>37</v>
      </c>
      <c r="R42" s="13" t="s">
        <v>38</v>
      </c>
      <c r="S42" s="13" t="s">
        <v>39</v>
      </c>
      <c r="T42" s="13" t="s">
        <v>40</v>
      </c>
    </row>
    <row r="43" spans="7:20" x14ac:dyDescent="0.25">
      <c r="L43" s="11" t="s">
        <v>28</v>
      </c>
      <c r="M43" s="11">
        <v>2.9452450527794083</v>
      </c>
      <c r="N43" s="11">
        <v>0.61032131033462744</v>
      </c>
      <c r="O43" s="11">
        <v>4.8257286824289114</v>
      </c>
      <c r="P43" s="11">
        <v>6.9622138661714131E-4</v>
      </c>
      <c r="Q43" s="11">
        <v>1.5853644290276527</v>
      </c>
      <c r="R43" s="11">
        <v>4.3051256765311638</v>
      </c>
      <c r="S43" s="11">
        <v>1.5853644290276527</v>
      </c>
      <c r="T43" s="11">
        <v>4.3051256765311638</v>
      </c>
    </row>
    <row r="44" spans="7:20" ht="15.75" thickBot="1" x14ac:dyDescent="0.3">
      <c r="L44" s="12" t="s">
        <v>1</v>
      </c>
      <c r="M44" s="12">
        <v>0.69615449477651581</v>
      </c>
      <c r="N44" s="12">
        <v>6.8723664316262617E-2</v>
      </c>
      <c r="O44" s="12">
        <v>10.12976391324028</v>
      </c>
      <c r="P44" s="12">
        <v>1.412208722301558E-6</v>
      </c>
      <c r="Q44" s="12">
        <v>0.54302862826258835</v>
      </c>
      <c r="R44" s="12">
        <v>0.84928036129044326</v>
      </c>
      <c r="S44" s="12">
        <v>0.54302862826258835</v>
      </c>
      <c r="T44" s="12">
        <v>0.84928036129044326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Performance Measures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Toni Esteves</cp:lastModifiedBy>
  <dcterms:created xsi:type="dcterms:W3CDTF">2016-04-01T21:10:38Z</dcterms:created>
  <dcterms:modified xsi:type="dcterms:W3CDTF">2024-10-20T01:25:47Z</dcterms:modified>
</cp:coreProperties>
</file>